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maricopa-my.sharepoint.com/personal/joh2136519_maricopa_edu/Documents/SCHOOL/2020 EMCC/CIS 105/Excel 4/"/>
    </mc:Choice>
  </mc:AlternateContent>
  <xr:revisionPtr revIDLastSave="101" documentId="8_{FAAE35BA-E683-44BB-A380-BD2B8AC97A4C}" xr6:coauthVersionLast="45" xr6:coauthVersionMax="45" xr10:uidLastSave="{91B3ABA0-24BE-49F3-893D-C2FA29910AFB}"/>
  <bookViews>
    <workbookView xWindow="28680" yWindow="-120" windowWidth="29040" windowHeight="16440" activeTab="3" xr2:uid="{00000000-000D-0000-FFFF-FFFF00000000}"/>
  </bookViews>
  <sheets>
    <sheet name="Inventory" sheetId="2" r:id="rId1"/>
    <sheet name="Donations" sheetId="3" r:id="rId2"/>
    <sheet name="Cost" sheetId="4" r:id="rId3"/>
    <sheet name="Sort by Cost" sheetId="5" r:id="rId4"/>
    <sheet name="Items to Reorder" sheetId="6" r:id="rId5"/>
    <sheet name="Bags" sheetId="7" r:id="rId6"/>
    <sheet name="All Items" sheetId="8" r:id="rId7"/>
  </sheets>
  <definedNames>
    <definedName name="_xlnm._FilterDatabase" localSheetId="6" hidden="1">'All Items'!$A$8:$F$77</definedName>
    <definedName name="_xlnm._FilterDatabase" localSheetId="5" hidden="1">Bags!$A$8:$F$77</definedName>
    <definedName name="_xlnm._FilterDatabase" localSheetId="0" hidden="1">Inventory!$A$8:$F$77</definedName>
    <definedName name="_xlnm._FilterDatabase" localSheetId="4" hidden="1">'Items to Reorder'!$A$8:$F$77</definedName>
    <definedName name="_xlnm._FilterDatabase" localSheetId="3" hidden="1">'Sort by Cost'!$A$8:$F$77</definedName>
    <definedName name="_xlnm.Print_Titles" localSheetId="0">Inventory!$8:$8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8" l="1"/>
  <c r="H77" i="8"/>
  <c r="G77" i="8"/>
  <c r="F77" i="8"/>
  <c r="H76" i="8"/>
  <c r="G76" i="8"/>
  <c r="F76" i="8"/>
  <c r="H75" i="8"/>
  <c r="G75" i="8"/>
  <c r="F75" i="8"/>
  <c r="H74" i="8"/>
  <c r="G74" i="8"/>
  <c r="F74" i="8"/>
  <c r="H73" i="8"/>
  <c r="G73" i="8"/>
  <c r="F73" i="8"/>
  <c r="H72" i="8"/>
  <c r="G72" i="8"/>
  <c r="F72" i="8"/>
  <c r="H71" i="8"/>
  <c r="G71" i="8"/>
  <c r="F71" i="8"/>
  <c r="H70" i="8"/>
  <c r="G70" i="8"/>
  <c r="F70" i="8"/>
  <c r="H69" i="8"/>
  <c r="G69" i="8"/>
  <c r="F69" i="8"/>
  <c r="H68" i="8"/>
  <c r="G68" i="8"/>
  <c r="F68" i="8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D5" i="8"/>
  <c r="E4" i="8"/>
  <c r="D78" i="7"/>
  <c r="H77" i="7"/>
  <c r="G77" i="7"/>
  <c r="F77" i="7"/>
  <c r="H76" i="7"/>
  <c r="G76" i="7"/>
  <c r="F76" i="7"/>
  <c r="H75" i="7"/>
  <c r="G75" i="7"/>
  <c r="F75" i="7"/>
  <c r="H74" i="7"/>
  <c r="G74" i="7"/>
  <c r="F74" i="7"/>
  <c r="H73" i="7"/>
  <c r="G73" i="7"/>
  <c r="F73" i="7"/>
  <c r="H72" i="7"/>
  <c r="G72" i="7"/>
  <c r="F72" i="7"/>
  <c r="H71" i="7"/>
  <c r="G71" i="7"/>
  <c r="F71" i="7"/>
  <c r="H70" i="7"/>
  <c r="G70" i="7"/>
  <c r="F70" i="7"/>
  <c r="H69" i="7"/>
  <c r="G69" i="7"/>
  <c r="F69" i="7"/>
  <c r="H68" i="7"/>
  <c r="G68" i="7"/>
  <c r="F68" i="7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D5" i="7"/>
  <c r="E4" i="7"/>
  <c r="D78" i="6"/>
  <c r="H77" i="6"/>
  <c r="G77" i="6"/>
  <c r="F77" i="6"/>
  <c r="H76" i="6"/>
  <c r="G76" i="6"/>
  <c r="F76" i="6"/>
  <c r="H14" i="6"/>
  <c r="G14" i="6"/>
  <c r="F14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13" i="6"/>
  <c r="G13" i="6"/>
  <c r="F13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12" i="6"/>
  <c r="G12" i="6"/>
  <c r="F12" i="6"/>
  <c r="H11" i="6"/>
  <c r="G11" i="6"/>
  <c r="F11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10" i="6"/>
  <c r="G10" i="6"/>
  <c r="F10" i="6"/>
  <c r="H34" i="6"/>
  <c r="G34" i="6"/>
  <c r="F34" i="6"/>
  <c r="H33" i="6"/>
  <c r="G33" i="6"/>
  <c r="F33" i="6"/>
  <c r="H9" i="6"/>
  <c r="H78" i="6" s="1"/>
  <c r="G9" i="6"/>
  <c r="F9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D5" i="6"/>
  <c r="E4" i="6"/>
  <c r="H46" i="5"/>
  <c r="H17" i="5"/>
  <c r="H41" i="5"/>
  <c r="H60" i="5"/>
  <c r="H27" i="5"/>
  <c r="H11" i="5"/>
  <c r="H67" i="5"/>
  <c r="H55" i="5"/>
  <c r="H74" i="5"/>
  <c r="H70" i="5"/>
  <c r="H73" i="5"/>
  <c r="H37" i="5"/>
  <c r="H29" i="5"/>
  <c r="H49" i="5"/>
  <c r="H16" i="5"/>
  <c r="H25" i="5"/>
  <c r="H58" i="5"/>
  <c r="H56" i="5"/>
  <c r="H66" i="5"/>
  <c r="H43" i="5"/>
  <c r="H32" i="5"/>
  <c r="H65" i="5"/>
  <c r="H44" i="5"/>
  <c r="H64" i="5"/>
  <c r="H52" i="5"/>
  <c r="H35" i="5"/>
  <c r="H77" i="5"/>
  <c r="H76" i="5"/>
  <c r="H75" i="5"/>
  <c r="H53" i="5"/>
  <c r="H54" i="5"/>
  <c r="H38" i="5"/>
  <c r="H48" i="5"/>
  <c r="H61" i="5"/>
  <c r="H59" i="5"/>
  <c r="H21" i="5"/>
  <c r="H63" i="5"/>
  <c r="H31" i="5"/>
  <c r="H19" i="5"/>
  <c r="H57" i="5"/>
  <c r="H39" i="5"/>
  <c r="H51" i="5"/>
  <c r="H47" i="5"/>
  <c r="H13" i="5"/>
  <c r="H40" i="5"/>
  <c r="H45" i="5"/>
  <c r="H15" i="5"/>
  <c r="H20" i="5"/>
  <c r="H18" i="5"/>
  <c r="H9" i="5"/>
  <c r="H24" i="5"/>
  <c r="H62" i="5"/>
  <c r="H72" i="5"/>
  <c r="H22" i="5"/>
  <c r="H68" i="5"/>
  <c r="H26" i="5"/>
  <c r="H36" i="5"/>
  <c r="H14" i="5"/>
  <c r="H42" i="5"/>
  <c r="H33" i="5"/>
  <c r="H71" i="5"/>
  <c r="H50" i="5"/>
  <c r="H28" i="5"/>
  <c r="H34" i="5"/>
  <c r="H30" i="5"/>
  <c r="H10" i="5"/>
  <c r="H69" i="5"/>
  <c r="H12" i="5"/>
  <c r="H23" i="5"/>
  <c r="G12" i="5"/>
  <c r="F12" i="5"/>
  <c r="G69" i="5"/>
  <c r="F69" i="5"/>
  <c r="G10" i="5"/>
  <c r="F10" i="5"/>
  <c r="G30" i="5"/>
  <c r="F30" i="5"/>
  <c r="G34" i="5"/>
  <c r="F34" i="5"/>
  <c r="G28" i="5"/>
  <c r="F28" i="5"/>
  <c r="G50" i="5"/>
  <c r="F50" i="5"/>
  <c r="G71" i="5"/>
  <c r="F71" i="5"/>
  <c r="G33" i="5"/>
  <c r="F33" i="5"/>
  <c r="G42" i="5"/>
  <c r="F42" i="5"/>
  <c r="G14" i="5"/>
  <c r="F14" i="5"/>
  <c r="G36" i="5"/>
  <c r="F36" i="5"/>
  <c r="G26" i="5"/>
  <c r="F26" i="5"/>
  <c r="G68" i="5"/>
  <c r="F68" i="5"/>
  <c r="G22" i="5"/>
  <c r="F22" i="5"/>
  <c r="G72" i="5"/>
  <c r="F72" i="5"/>
  <c r="G62" i="5"/>
  <c r="F62" i="5"/>
  <c r="G24" i="5"/>
  <c r="F24" i="5"/>
  <c r="G9" i="5"/>
  <c r="F9" i="5"/>
  <c r="G18" i="5"/>
  <c r="F18" i="5"/>
  <c r="G20" i="5"/>
  <c r="F20" i="5"/>
  <c r="G15" i="5"/>
  <c r="F15" i="5"/>
  <c r="G45" i="5"/>
  <c r="F45" i="5"/>
  <c r="G40" i="5"/>
  <c r="F40" i="5"/>
  <c r="G13" i="5"/>
  <c r="F13" i="5"/>
  <c r="G47" i="5"/>
  <c r="F47" i="5"/>
  <c r="G51" i="5"/>
  <c r="F51" i="5"/>
  <c r="G39" i="5"/>
  <c r="F39" i="5"/>
  <c r="G57" i="5"/>
  <c r="F57" i="5"/>
  <c r="G19" i="5"/>
  <c r="F19" i="5"/>
  <c r="G31" i="5"/>
  <c r="F31" i="5"/>
  <c r="G63" i="5"/>
  <c r="F63" i="5"/>
  <c r="G21" i="5"/>
  <c r="F21" i="5"/>
  <c r="G59" i="5"/>
  <c r="F59" i="5"/>
  <c r="G61" i="5"/>
  <c r="F61" i="5"/>
  <c r="G48" i="5"/>
  <c r="F48" i="5"/>
  <c r="G38" i="5"/>
  <c r="F38" i="5"/>
  <c r="G54" i="5"/>
  <c r="F54" i="5"/>
  <c r="G53" i="5"/>
  <c r="F53" i="5"/>
  <c r="G75" i="5"/>
  <c r="F75" i="5"/>
  <c r="G76" i="5"/>
  <c r="F76" i="5"/>
  <c r="G77" i="5"/>
  <c r="F77" i="5"/>
  <c r="G35" i="5"/>
  <c r="F35" i="5"/>
  <c r="G52" i="5"/>
  <c r="F52" i="5"/>
  <c r="G64" i="5"/>
  <c r="F64" i="5"/>
  <c r="G44" i="5"/>
  <c r="F44" i="5"/>
  <c r="G65" i="5"/>
  <c r="F65" i="5"/>
  <c r="G32" i="5"/>
  <c r="F32" i="5"/>
  <c r="G43" i="5"/>
  <c r="F43" i="5"/>
  <c r="G66" i="5"/>
  <c r="F66" i="5"/>
  <c r="G56" i="5"/>
  <c r="F56" i="5"/>
  <c r="G58" i="5"/>
  <c r="F58" i="5"/>
  <c r="G25" i="5"/>
  <c r="F25" i="5"/>
  <c r="G16" i="5"/>
  <c r="F16" i="5"/>
  <c r="G49" i="5"/>
  <c r="F49" i="5"/>
  <c r="G29" i="5"/>
  <c r="F29" i="5"/>
  <c r="G37" i="5"/>
  <c r="F37" i="5"/>
  <c r="G73" i="5"/>
  <c r="F73" i="5"/>
  <c r="G70" i="5"/>
  <c r="F70" i="5"/>
  <c r="G74" i="5"/>
  <c r="F74" i="5"/>
  <c r="G55" i="5"/>
  <c r="F55" i="5"/>
  <c r="G67" i="5"/>
  <c r="F67" i="5"/>
  <c r="G11" i="5"/>
  <c r="F11" i="5"/>
  <c r="G27" i="5"/>
  <c r="F27" i="5"/>
  <c r="G60" i="5"/>
  <c r="F60" i="5"/>
  <c r="G41" i="5"/>
  <c r="F41" i="5"/>
  <c r="G17" i="5"/>
  <c r="F17" i="5"/>
  <c r="G46" i="5"/>
  <c r="F46" i="5"/>
  <c r="G23" i="5"/>
  <c r="F23" i="5"/>
  <c r="D5" i="5"/>
  <c r="E4" i="5"/>
  <c r="D5" i="2"/>
  <c r="D6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9" i="2"/>
  <c r="G28" i="4"/>
  <c r="B28" i="4"/>
  <c r="B27" i="4"/>
  <c r="B36" i="3"/>
  <c r="E4" i="2"/>
  <c r="H78" i="8" l="1"/>
  <c r="D6" i="8"/>
  <c r="D6" i="7"/>
  <c r="H78" i="7"/>
  <c r="D6" i="6"/>
  <c r="D6" i="5"/>
  <c r="D24" i="4"/>
  <c r="D23" i="4"/>
  <c r="D22" i="4"/>
  <c r="D21" i="4"/>
  <c r="D20" i="4"/>
  <c r="D19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</calcChain>
</file>

<file path=xl/sharedStrings.xml><?xml version="1.0" encoding="utf-8"?>
<sst xmlns="http://schemas.openxmlformats.org/spreadsheetml/2006/main" count="1160" uniqueCount="116">
  <si>
    <t>Flower</t>
  </si>
  <si>
    <t>Plant</t>
  </si>
  <si>
    <t>Tulips</t>
  </si>
  <si>
    <t>Vegetation</t>
  </si>
  <si>
    <t>Ground Cover</t>
  </si>
  <si>
    <t>Clover</t>
  </si>
  <si>
    <t>Equipment</t>
  </si>
  <si>
    <t>Container</t>
  </si>
  <si>
    <t>Barrel</t>
  </si>
  <si>
    <t>Composter</t>
  </si>
  <si>
    <t>Chrysanthemums</t>
  </si>
  <si>
    <t>Daffodils</t>
  </si>
  <si>
    <t>Handheld</t>
  </si>
  <si>
    <t>Garden Cart</t>
  </si>
  <si>
    <t>Bulb Planter</t>
  </si>
  <si>
    <t>Forget-Me-Nots</t>
  </si>
  <si>
    <t>Fork</t>
  </si>
  <si>
    <t>Drainage</t>
  </si>
  <si>
    <t>Soil</t>
  </si>
  <si>
    <t>Mulch</t>
  </si>
  <si>
    <t>Wooden 20" Container</t>
  </si>
  <si>
    <t>Wooden 10" Container</t>
  </si>
  <si>
    <t>Hand Shears</t>
  </si>
  <si>
    <t>Vegetable</t>
  </si>
  <si>
    <t>Tomatoes</t>
  </si>
  <si>
    <t>Squash</t>
  </si>
  <si>
    <t>Clipper</t>
  </si>
  <si>
    <t>Sage</t>
  </si>
  <si>
    <t>Irises</t>
  </si>
  <si>
    <t>Begonias</t>
  </si>
  <si>
    <t>Growth medium</t>
  </si>
  <si>
    <t>Lime</t>
  </si>
  <si>
    <t>Flat Head Spade</t>
  </si>
  <si>
    <t>Hedge Shears</t>
  </si>
  <si>
    <t>Primrose</t>
  </si>
  <si>
    <t>Crocus</t>
  </si>
  <si>
    <t>Alfalfa</t>
  </si>
  <si>
    <t>Hose 100 foot</t>
  </si>
  <si>
    <t>Hose 50 foot</t>
  </si>
  <si>
    <t>Watering Can</t>
  </si>
  <si>
    <t>Roses</t>
  </si>
  <si>
    <t>Pansies</t>
  </si>
  <si>
    <t>Clematis</t>
  </si>
  <si>
    <t>Grapevines</t>
  </si>
  <si>
    <t>Daylilies</t>
  </si>
  <si>
    <t>Screen</t>
  </si>
  <si>
    <t>Compost - 40 pound bag</t>
  </si>
  <si>
    <t>Marigolds</t>
  </si>
  <si>
    <t>Rhubarb</t>
  </si>
  <si>
    <t>Potatoes</t>
  </si>
  <si>
    <t>Peas</t>
  </si>
  <si>
    <t>Cucumbers</t>
  </si>
  <si>
    <t>Peat Moss - 20 pound bag</t>
  </si>
  <si>
    <t>Dill</t>
  </si>
  <si>
    <t>Petunias</t>
  </si>
  <si>
    <t>Shovel</t>
  </si>
  <si>
    <t>Rosemary</t>
  </si>
  <si>
    <t>Parsley</t>
  </si>
  <si>
    <t>Corn</t>
  </si>
  <si>
    <t>Carrots</t>
  </si>
  <si>
    <t>Daisies</t>
  </si>
  <si>
    <t>Foxglove</t>
  </si>
  <si>
    <t>Bush</t>
  </si>
  <si>
    <t>Lilac</t>
  </si>
  <si>
    <t>Snowballs</t>
  </si>
  <si>
    <t>Hoe</t>
  </si>
  <si>
    <t>Chives</t>
  </si>
  <si>
    <t>Basil</t>
  </si>
  <si>
    <t>Zucchini</t>
  </si>
  <si>
    <t>Beets</t>
  </si>
  <si>
    <t>Ivy</t>
  </si>
  <si>
    <t>Rake</t>
  </si>
  <si>
    <t>Dahlia</t>
  </si>
  <si>
    <t>Trowel</t>
  </si>
  <si>
    <t>Box</t>
  </si>
  <si>
    <t>Asparagus</t>
  </si>
  <si>
    <t>Thyme</t>
  </si>
  <si>
    <t>Geranium</t>
  </si>
  <si>
    <t>Potting Soil - 50 quart bag</t>
  </si>
  <si>
    <t>Dieffenbachia</t>
  </si>
  <si>
    <t>Supplier</t>
  </si>
  <si>
    <t>Reorder</t>
  </si>
  <si>
    <t>Quantity in Stock</t>
  </si>
  <si>
    <t>Category</t>
  </si>
  <si>
    <t>Type</t>
  </si>
  <si>
    <t>Cost Each</t>
  </si>
  <si>
    <t>Item</t>
  </si>
  <si>
    <t>Number of Items</t>
  </si>
  <si>
    <t>Date</t>
  </si>
  <si>
    <t>Community Garden Program</t>
  </si>
  <si>
    <t>Aspen Falls</t>
  </si>
  <si>
    <t>Succulents</t>
  </si>
  <si>
    <t>Trees</t>
  </si>
  <si>
    <t>Vines</t>
  </si>
  <si>
    <t>Herbs</t>
  </si>
  <si>
    <t>Bushes</t>
  </si>
  <si>
    <t>Vegetables</t>
  </si>
  <si>
    <t>Flowers</t>
  </si>
  <si>
    <t>Donation Trend</t>
  </si>
  <si>
    <t>4th Quarter</t>
  </si>
  <si>
    <t>3rd Quarter</t>
  </si>
  <si>
    <t>2nd Quarter</t>
  </si>
  <si>
    <t>1st Quarter</t>
  </si>
  <si>
    <t>Donated Plants</t>
  </si>
  <si>
    <t>Donated Hand Tools</t>
  </si>
  <si>
    <t>Cost of Shovels</t>
  </si>
  <si>
    <t>Cost of Rakes</t>
  </si>
  <si>
    <t>Quantity Purchased</t>
  </si>
  <si>
    <t>Total Monthly Cost</t>
  </si>
  <si>
    <t>Number of Months</t>
  </si>
  <si>
    <t>Statistics</t>
  </si>
  <si>
    <t>Herb</t>
  </si>
  <si>
    <t>Terracotta Pot 20"</t>
  </si>
  <si>
    <t>Terracotta Pot 12"</t>
  </si>
  <si>
    <t>Total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</si>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</sst>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yyyy;@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6"/>
      <name val="Calibri Light"/>
      <family val="2"/>
      <scheme val="major"/>
    </font>
    <font>
      <b/>
      <i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4" tint="0.39997558519241921"/>
      </top>
      <bottom/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55">
    <xf numFmtId="0" fontId="0" fillId="0" borderId="0" xfId="0"/>
    <xf numFmtId="44" fontId="0" fillId="0" borderId="0" xfId="2" applyFont="1"/>
    <xf numFmtId="0" fontId="4" fillId="0" borderId="2" xfId="4" applyFont="1" applyAlignment="1">
      <alignment horizontal="center" vertical="center" wrapText="1"/>
    </xf>
    <xf numFmtId="22" fontId="0" fillId="0" borderId="0" xfId="0" applyNumberFormat="1"/>
    <xf numFmtId="41" fontId="0" fillId="0" borderId="0" xfId="1" applyFont="1"/>
    <xf numFmtId="0" fontId="4" fillId="0" borderId="2" xfId="4" applyFont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1" fontId="0" fillId="0" borderId="0" xfId="2" applyNumberFormat="1" applyFont="1"/>
    <xf numFmtId="165" fontId="0" fillId="0" borderId="0" xfId="2" applyNumberFormat="1" applyFont="1"/>
    <xf numFmtId="0" fontId="0" fillId="3" borderId="0" xfId="5" applyFont="1" applyFill="1"/>
    <xf numFmtId="0" fontId="1" fillId="3" borderId="0" xfId="5" applyFill="1"/>
    <xf numFmtId="0" fontId="7" fillId="3" borderId="0" xfId="6" applyFont="1" applyFill="1" applyAlignment="1">
      <alignment horizontal="center"/>
    </xf>
    <xf numFmtId="0" fontId="5" fillId="3" borderId="0" xfId="3" applyFont="1" applyFill="1" applyBorder="1" applyAlignment="1">
      <alignment horizontal="center"/>
    </xf>
    <xf numFmtId="14" fontId="1" fillId="3" borderId="0" xfId="5" applyNumberFormat="1" applyFill="1" applyAlignment="1"/>
    <xf numFmtId="0" fontId="5" fillId="3" borderId="3" xfId="3" applyFont="1" applyFill="1" applyBorder="1" applyAlignment="1">
      <alignment horizontal="center"/>
    </xf>
    <xf numFmtId="0" fontId="1" fillId="3" borderId="4" xfId="5" applyFill="1" applyBorder="1"/>
    <xf numFmtId="22" fontId="1" fillId="3" borderId="5" xfId="5" applyNumberFormat="1" applyFill="1" applyBorder="1" applyAlignment="1">
      <alignment horizontal="left" vertical="top"/>
    </xf>
    <xf numFmtId="0" fontId="1" fillId="3" borderId="6" xfId="5" applyNumberFormat="1" applyFill="1" applyBorder="1" applyAlignment="1">
      <alignment horizontal="left" vertical="top"/>
    </xf>
    <xf numFmtId="0" fontId="1" fillId="3" borderId="7" xfId="5" applyFill="1" applyBorder="1"/>
    <xf numFmtId="0" fontId="1" fillId="3" borderId="8" xfId="5" applyFill="1" applyBorder="1"/>
    <xf numFmtId="0" fontId="1" fillId="3" borderId="9" xfId="5" applyFill="1" applyBorder="1"/>
    <xf numFmtId="0" fontId="1" fillId="3" borderId="10" xfId="5" applyFill="1" applyBorder="1"/>
    <xf numFmtId="0" fontId="1" fillId="3" borderId="11" xfId="5" applyFill="1" applyBorder="1"/>
    <xf numFmtId="0" fontId="0" fillId="3" borderId="13" xfId="0" applyFill="1" applyBorder="1"/>
    <xf numFmtId="14" fontId="0" fillId="3" borderId="14" xfId="0" applyNumberFormat="1" applyFill="1" applyBorder="1"/>
    <xf numFmtId="41" fontId="1" fillId="3" borderId="0" xfId="1" applyFill="1" applyBorder="1"/>
    <xf numFmtId="0" fontId="0" fillId="0" borderId="16" xfId="0" applyBorder="1"/>
    <xf numFmtId="41" fontId="1" fillId="3" borderId="18" xfId="1" applyFill="1" applyBorder="1"/>
    <xf numFmtId="0" fontId="0" fillId="0" borderId="19" xfId="0" applyBorder="1"/>
    <xf numFmtId="0" fontId="8" fillId="4" borderId="12" xfId="8" applyFont="1" applyBorder="1" applyAlignment="1">
      <alignment horizontal="center" textRotation="45"/>
    </xf>
    <xf numFmtId="0" fontId="8" fillId="4" borderId="13" xfId="8" applyFont="1" applyBorder="1" applyAlignment="1">
      <alignment horizontal="center" textRotation="45"/>
    </xf>
    <xf numFmtId="0" fontId="8" fillId="4" borderId="15" xfId="8" applyFont="1" applyBorder="1" applyAlignment="1">
      <alignment horizontal="center" textRotation="45"/>
    </xf>
    <xf numFmtId="0" fontId="8" fillId="4" borderId="0" xfId="8" applyFont="1" applyBorder="1" applyAlignment="1">
      <alignment horizontal="center" textRotation="45"/>
    </xf>
    <xf numFmtId="0" fontId="8" fillId="4" borderId="17" xfId="8" applyFont="1" applyBorder="1" applyAlignment="1">
      <alignment horizontal="center" textRotation="45"/>
    </xf>
    <xf numFmtId="0" fontId="8" fillId="4" borderId="18" xfId="8" applyFont="1" applyBorder="1" applyAlignment="1">
      <alignment horizontal="center" textRotation="45"/>
    </xf>
    <xf numFmtId="0" fontId="9" fillId="5" borderId="0" xfId="0" applyFont="1" applyFill="1"/>
    <xf numFmtId="0" fontId="9" fillId="0" borderId="0" xfId="0" applyFont="1"/>
    <xf numFmtId="0" fontId="4" fillId="0" borderId="2" xfId="4" applyFont="1" applyFill="1" applyBorder="1" applyAlignment="1">
      <alignment horizontal="center" vertical="center" wrapText="1"/>
    </xf>
    <xf numFmtId="44" fontId="0" fillId="0" borderId="0" xfId="0" applyNumberFormat="1"/>
    <xf numFmtId="0" fontId="10" fillId="0" borderId="20" xfId="0" applyFont="1" applyBorder="1"/>
    <xf numFmtId="0" fontId="1" fillId="0" borderId="0" xfId="0" applyNumberFormat="1" applyFont="1"/>
    <xf numFmtId="43" fontId="0" fillId="0" borderId="0" xfId="7" applyFont="1"/>
    <xf numFmtId="0" fontId="4" fillId="0" borderId="21" xfId="4" applyFont="1" applyBorder="1" applyAlignment="1">
      <alignment horizontal="center" vertical="center" wrapText="1"/>
    </xf>
    <xf numFmtId="0" fontId="9" fillId="5" borderId="22" xfId="0" applyFont="1" applyFill="1" applyBorder="1"/>
    <xf numFmtId="44" fontId="9" fillId="5" borderId="22" xfId="2" applyNumberFormat="1" applyFont="1" applyFill="1" applyBorder="1"/>
    <xf numFmtId="44" fontId="9" fillId="5" borderId="22" xfId="0" applyNumberFormat="1" applyFont="1" applyFill="1" applyBorder="1"/>
    <xf numFmtId="44" fontId="9" fillId="0" borderId="0" xfId="2" applyNumberFormat="1" applyFont="1"/>
    <xf numFmtId="43" fontId="9" fillId="0" borderId="0" xfId="7" applyNumberFormat="1" applyFont="1"/>
    <xf numFmtId="44" fontId="9" fillId="5" borderId="0" xfId="2" applyNumberFormat="1" applyFont="1" applyFill="1"/>
    <xf numFmtId="43" fontId="9" fillId="5" borderId="0" xfId="7" applyNumberFormat="1" applyFont="1" applyFill="1"/>
    <xf numFmtId="44" fontId="9" fillId="0" borderId="0" xfId="0" applyNumberFormat="1" applyFont="1"/>
    <xf numFmtId="44" fontId="9" fillId="5" borderId="0" xfId="0" applyNumberFormat="1" applyFont="1" applyFill="1"/>
    <xf numFmtId="0" fontId="10" fillId="0" borderId="20" xfId="0" applyNumberFormat="1" applyFont="1" applyBorder="1"/>
    <xf numFmtId="44" fontId="10" fillId="0" borderId="20" xfId="0" applyNumberFormat="1" applyFont="1" applyBorder="1"/>
  </cellXfs>
  <cellStyles count="9">
    <cellStyle name="40% - Accent4" xfId="5" builtinId="43"/>
    <cellStyle name="60% - Accent6" xfId="8" builtinId="52"/>
    <cellStyle name="Comma" xfId="7" builtinId="3"/>
    <cellStyle name="Comma [0]" xfId="1" builtinId="6"/>
    <cellStyle name="Currency" xfId="2" builtinId="4"/>
    <cellStyle name="Heading 1" xfId="3" builtinId="16"/>
    <cellStyle name="Heading 3" xfId="4" builtinId="18"/>
    <cellStyle name="Normal" xfId="0" builtinId="0"/>
    <cellStyle name="Title 2" xfId="6" xr:uid="{00000000-0005-0000-0000-000006000000}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border outline="0">
        <bottom style="medium">
          <color rgb="FF80C1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rgb="FF80C1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82C95-8E0D-4F5C-A94A-F49DFF962A7F}" name="Table1" displayName="Table1" ref="A8:H77" totalsRowShown="0" headerRowDxfId="17" headerRowBorderDxfId="19" headerRowCellStyle="Heading 3">
  <autoFilter ref="A8:H77" xr:uid="{52CC7F9F-64E1-4C6C-A0BC-617793C85FFF}"/>
  <sortState xmlns:xlrd2="http://schemas.microsoft.com/office/spreadsheetml/2017/richdata2" ref="A9:H77">
    <sortCondition descending="1" ref="H8:H77"/>
  </sortState>
  <tableColumns count="8">
    <tableColumn id="1" xr3:uid="{A5C45F1D-C609-40DB-8020-47BDB1C101C0}" name="Item"/>
    <tableColumn id="2" xr3:uid="{15966983-5ED7-4B4A-A4CB-E1D1982C2FB0}" name="Cost Each" dataDxfId="18" dataCellStyle="Currency"/>
    <tableColumn id="3" xr3:uid="{CF4218C6-21FD-44BF-B3DD-4EA06475FFA0}" name="Type"/>
    <tableColumn id="4" xr3:uid="{D418373E-9A32-4CAB-8E4A-65E34A6A97DF}" name="Category"/>
    <tableColumn id="5" xr3:uid="{A9CD1605-9542-4128-90F4-7C1DCC0877DB}" name="Quantity in Stock"/>
    <tableColumn id="6" xr3:uid="{40395F1C-7322-48CB-BB59-C9FAFF0CAAE1}" name="Reorder">
      <calculatedColumnFormula>IF(E9&lt;10,"Order","Level OK")</calculatedColumnFormula>
    </tableColumn>
    <tableColumn id="7" xr3:uid="{44EF81BC-3A4E-404B-BA34-B7146DECF8D9}" name="Supplier">
      <calculatedColumnFormula>IF(B9&gt;30,"Check new supplier","Cost OK")</calculatedColumnFormula>
    </tableColumn>
    <tableColumn id="8" xr3:uid="{7B914FAD-F428-4B09-B3CB-1D17C9EEE094}" name="Total Cost">
      <calculatedColumnFormula>B9*E9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896EB-45AE-47A8-8A08-F51EEB72BEFD}" name="Table13" displayName="Table13" ref="A8:H78" totalsRowCount="1" headerRowDxfId="14" headerRowBorderDxfId="13" headerRowCellStyle="Heading 3">
  <autoFilter ref="A8:H77" xr:uid="{52CC7F9F-64E1-4C6C-A0BC-617793C85FFF}">
    <filterColumn colId="2">
      <filters>
        <filter val="Barrel"/>
        <filter val="Box"/>
        <filter val="Container"/>
      </filters>
    </filterColumn>
    <filterColumn colId="3">
      <filters>
        <filter val="Equipment"/>
      </filters>
    </filterColumn>
  </autoFilter>
  <sortState xmlns:xlrd2="http://schemas.microsoft.com/office/spreadsheetml/2017/richdata2" ref="A9:H77">
    <sortCondition sortBy="cellColor" ref="F8:F77" dxfId="11"/>
  </sortState>
  <tableColumns count="8">
    <tableColumn id="1" xr3:uid="{BFA0052C-72A4-467F-8361-23BA64A64ED9}" name="Item" totalsRowLabel="Total"/>
    <tableColumn id="2" xr3:uid="{8A1EB32A-864F-4EDB-9A8D-10E27C52B4B1}" name="Cost Each" dataDxfId="12" totalsRowDxfId="9" dataCellStyle="Currency" totalsRowCellStyle="Currency"/>
    <tableColumn id="3" xr3:uid="{6FDAC19D-F5A1-4BE5-983D-93E8B909CF9A}" name="Type"/>
    <tableColumn id="4" xr3:uid="{FE5B6B4C-B665-4BA9-83F7-D85F62F5C4C7}" name="Category" totalsRowFunction="count"/>
    <tableColumn id="5" xr3:uid="{DA6E105D-D2FA-4361-9969-01C87591C7C2}" name="Quantity in Stock"/>
    <tableColumn id="6" xr3:uid="{306EF5D5-9A1B-4FAE-B34C-73D2675CF6D4}" name="Reorder">
      <calculatedColumnFormula>IF(E9&lt;10,"Order","Level OK")</calculatedColumnFormula>
    </tableColumn>
    <tableColumn id="7" xr3:uid="{4A15A43F-B9D9-47D2-9739-7A7AC9D6569E}" name="Supplier">
      <calculatedColumnFormula>IF(B9&gt;30,"Check new supplier","Cost OK")</calculatedColumnFormula>
    </tableColumn>
    <tableColumn id="8" xr3:uid="{9C86F9C4-2998-42CB-8351-9735952E223D}" name="Total Cost" totalsRowFunction="sum">
      <calculatedColumnFormula>B9*E9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7830D3-1811-4F15-A07E-80B44F2F5A9E}" name="Table134" displayName="Table134" ref="A8:H78" totalsRowCount="1" headerRowDxfId="6" headerRowBorderDxfId="5" headerRowCellStyle="Heading 3">
  <autoFilter ref="A8:H77" xr:uid="{52CC7F9F-64E1-4C6C-A0BC-617793C85FFF}">
    <filterColumn colId="0">
      <filters>
        <filter val="Compost - 40 pound bag"/>
        <filter val="Peat Moss - 20 pound bag"/>
        <filter val="Potting Soil - 50 quart bag"/>
      </filters>
    </filterColumn>
  </autoFilter>
  <tableColumns count="8">
    <tableColumn id="1" xr3:uid="{0B286D2D-0B18-46BB-A034-B57D445E57A2}" name="Item" totalsRowLabel="Total"/>
    <tableColumn id="2" xr3:uid="{B59D4270-F1C9-4958-A878-6A49B923F7C0}" name="Cost Each" dataDxfId="2" totalsRowDxfId="3" dataCellStyle="Currency" totalsRowCellStyle="Currency"/>
    <tableColumn id="3" xr3:uid="{DE81D0D9-4557-49B4-92BC-1F46C55914D7}" name="Type"/>
    <tableColumn id="4" xr3:uid="{48F06D06-9B11-4035-9B04-322140CF33B8}" name="Category" totalsRowFunction="count"/>
    <tableColumn id="5" xr3:uid="{D946AD0A-D33B-40F0-A0F7-56D53F8420CF}" name="Quantity in Stock"/>
    <tableColumn id="6" xr3:uid="{077E370A-D8BA-4450-BF27-E78F216FCFDB}" name="Reorder">
      <calculatedColumnFormula>IF(E9&lt;10,"Order","Level OK")</calculatedColumnFormula>
    </tableColumn>
    <tableColumn id="7" xr3:uid="{D233BA3C-97FD-4C27-B0A4-8C8C314D6C10}" name="Supplier">
      <calculatedColumnFormula>IF(B9&gt;30,"Check new supplier","Cost OK")</calculatedColumnFormula>
    </tableColumn>
    <tableColumn id="8" xr3:uid="{119FF506-6EFC-4DF8-B8CA-2D3FCB66D388}" name="Total Cost" totalsRowFunction="sum">
      <calculatedColumnFormula>B9*E9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7"/>
  <sheetViews>
    <sheetView topLeftCell="A5" zoomScaleNormal="100" workbookViewId="0">
      <pane ySplit="4" topLeftCell="A15" activePane="bottomLeft" state="frozen"/>
      <selection activeCell="A5" sqref="A5"/>
      <selection pane="bottomLeft" activeCell="A9" sqref="A9"/>
    </sheetView>
  </sheetViews>
  <sheetFormatPr defaultRowHeight="15" x14ac:dyDescent="0.25"/>
  <cols>
    <col min="1" max="1" width="29.7109375" bestFit="1" customWidth="1"/>
    <col min="2" max="2" width="13.7109375" customWidth="1"/>
    <col min="3" max="3" width="16.28515625" bestFit="1" customWidth="1"/>
    <col min="4" max="4" width="18.7109375" bestFit="1" customWidth="1"/>
    <col min="5" max="5" width="11.85546875" bestFit="1" customWidth="1"/>
    <col min="6" max="6" width="11.7109375" bestFit="1" customWidth="1"/>
    <col min="7" max="7" width="23.28515625" customWidth="1"/>
    <col min="8" max="8" width="18.140625" customWidth="1"/>
    <col min="9" max="10" width="16.28515625" customWidth="1"/>
  </cols>
  <sheetData>
    <row r="1" spans="1:8" ht="20.100000000000001" customHeight="1" x14ac:dyDescent="0.35">
      <c r="A1" s="12" t="s">
        <v>90</v>
      </c>
      <c r="B1" s="12"/>
      <c r="C1" s="12"/>
      <c r="D1" s="12"/>
      <c r="E1" s="12"/>
      <c r="F1" s="12"/>
      <c r="G1" s="12"/>
      <c r="H1" s="12"/>
    </row>
    <row r="2" spans="1:8" ht="20.100000000000001" customHeight="1" x14ac:dyDescent="0.25">
      <c r="A2" s="13" t="s">
        <v>89</v>
      </c>
      <c r="B2" s="13"/>
      <c r="C2" s="13"/>
      <c r="D2" s="13"/>
      <c r="E2" s="13"/>
      <c r="F2" s="13"/>
      <c r="G2" s="13"/>
      <c r="H2" s="13"/>
    </row>
    <row r="3" spans="1:8" ht="18" customHeight="1" x14ac:dyDescent="0.25"/>
    <row r="4" spans="1:8" ht="18" customHeight="1" x14ac:dyDescent="0.25">
      <c r="B4" s="30" t="s">
        <v>110</v>
      </c>
      <c r="C4" s="31"/>
      <c r="D4" s="24" t="s">
        <v>88</v>
      </c>
      <c r="E4" s="25">
        <f ca="1">TODAY()</f>
        <v>44158</v>
      </c>
      <c r="G4" s="3"/>
    </row>
    <row r="5" spans="1:8" ht="18" customHeight="1" x14ac:dyDescent="0.25">
      <c r="A5" s="10" t="s">
        <v>87</v>
      </c>
      <c r="B5" s="32"/>
      <c r="C5" s="33"/>
      <c r="D5" s="26">
        <f>COUNT(D9:D77)+COUNT(D9:D77)</f>
        <v>0</v>
      </c>
      <c r="E5" s="27"/>
    </row>
    <row r="6" spans="1:8" ht="18" customHeight="1" x14ac:dyDescent="0.25">
      <c r="A6" s="10" t="s">
        <v>82</v>
      </c>
      <c r="B6" s="34"/>
      <c r="C6" s="35"/>
      <c r="D6" s="28">
        <f>SUM(G9:G77)</f>
        <v>0</v>
      </c>
      <c r="E6" s="29"/>
    </row>
    <row r="7" spans="1:8" ht="18" customHeight="1" x14ac:dyDescent="0.25"/>
    <row r="8" spans="1:8" ht="30.75" thickBot="1" x14ac:dyDescent="0.3">
      <c r="A8" s="2" t="s">
        <v>86</v>
      </c>
      <c r="B8" s="2" t="s">
        <v>85</v>
      </c>
      <c r="C8" s="2" t="s">
        <v>84</v>
      </c>
      <c r="D8" s="2" t="s">
        <v>83</v>
      </c>
      <c r="E8" s="2" t="s">
        <v>82</v>
      </c>
      <c r="F8" s="2" t="s">
        <v>81</v>
      </c>
      <c r="G8" s="2" t="s">
        <v>80</v>
      </c>
    </row>
    <row r="9" spans="1:8" x14ac:dyDescent="0.25">
      <c r="A9" t="s">
        <v>79</v>
      </c>
      <c r="B9" s="1">
        <v>9.92</v>
      </c>
      <c r="C9" t="s">
        <v>1</v>
      </c>
      <c r="D9" t="s">
        <v>3</v>
      </c>
      <c r="E9">
        <v>58</v>
      </c>
      <c r="F9" t="str">
        <f>IF(E9&lt;10,"Order","Level OK")</f>
        <v>Level OK</v>
      </c>
      <c r="G9" t="str">
        <f>IF(B9&gt;30,"Check new supplier","Cost OK")</f>
        <v>Cost OK</v>
      </c>
    </row>
    <row r="10" spans="1:8" x14ac:dyDescent="0.25">
      <c r="A10" t="s">
        <v>78</v>
      </c>
      <c r="B10" s="1">
        <v>12.95</v>
      </c>
      <c r="C10" t="s">
        <v>18</v>
      </c>
      <c r="D10" t="s">
        <v>30</v>
      </c>
      <c r="E10">
        <v>22</v>
      </c>
      <c r="F10" t="str">
        <f t="shared" ref="F10:F73" si="0">IF(E10&lt;10,"Order","Level OK")</f>
        <v>Level OK</v>
      </c>
      <c r="G10" t="str">
        <f t="shared" ref="G10:G73" si="1">IF(B10&gt;30,"Check new supplier","Cost OK")</f>
        <v>Cost OK</v>
      </c>
    </row>
    <row r="11" spans="1:8" x14ac:dyDescent="0.25">
      <c r="A11" t="s">
        <v>77</v>
      </c>
      <c r="B11" s="1">
        <v>10.58</v>
      </c>
      <c r="C11" t="s">
        <v>1</v>
      </c>
      <c r="D11" t="s">
        <v>0</v>
      </c>
      <c r="E11">
        <v>73</v>
      </c>
      <c r="F11" t="str">
        <f t="shared" si="0"/>
        <v>Level OK</v>
      </c>
      <c r="G11" t="str">
        <f t="shared" si="1"/>
        <v>Cost OK</v>
      </c>
    </row>
    <row r="12" spans="1:8" x14ac:dyDescent="0.25">
      <c r="A12" t="s">
        <v>76</v>
      </c>
      <c r="B12" s="1">
        <v>2.95</v>
      </c>
      <c r="C12" t="s">
        <v>111</v>
      </c>
      <c r="D12" t="s">
        <v>3</v>
      </c>
      <c r="E12">
        <v>108</v>
      </c>
      <c r="F12" t="str">
        <f t="shared" si="0"/>
        <v>Level OK</v>
      </c>
      <c r="G12" t="str">
        <f t="shared" si="1"/>
        <v>Cost OK</v>
      </c>
    </row>
    <row r="13" spans="1:8" x14ac:dyDescent="0.25">
      <c r="A13" t="s">
        <v>75</v>
      </c>
      <c r="B13" s="1">
        <v>8.25</v>
      </c>
      <c r="C13" t="s">
        <v>1</v>
      </c>
      <c r="D13" t="s">
        <v>23</v>
      </c>
      <c r="E13">
        <v>20</v>
      </c>
      <c r="F13" t="str">
        <f t="shared" si="0"/>
        <v>Level OK</v>
      </c>
      <c r="G13" t="str">
        <f t="shared" si="1"/>
        <v>Cost OK</v>
      </c>
    </row>
    <row r="14" spans="1:8" x14ac:dyDescent="0.25">
      <c r="A14" t="s">
        <v>9</v>
      </c>
      <c r="B14" s="1">
        <v>72.58</v>
      </c>
      <c r="C14" t="s">
        <v>74</v>
      </c>
      <c r="D14" t="s">
        <v>6</v>
      </c>
      <c r="E14">
        <v>7</v>
      </c>
      <c r="F14" t="str">
        <f t="shared" si="0"/>
        <v>Order</v>
      </c>
      <c r="G14" t="str">
        <f t="shared" si="1"/>
        <v>Check new supplier</v>
      </c>
    </row>
    <row r="15" spans="1:8" x14ac:dyDescent="0.25">
      <c r="A15" t="s">
        <v>73</v>
      </c>
      <c r="B15" s="1">
        <v>9.99</v>
      </c>
      <c r="C15" t="s">
        <v>12</v>
      </c>
      <c r="D15" t="s">
        <v>6</v>
      </c>
      <c r="E15">
        <v>190</v>
      </c>
      <c r="F15" t="str">
        <f t="shared" si="0"/>
        <v>Level OK</v>
      </c>
      <c r="G15" t="str">
        <f t="shared" si="1"/>
        <v>Cost OK</v>
      </c>
    </row>
    <row r="16" spans="1:8" x14ac:dyDescent="0.25">
      <c r="A16" t="s">
        <v>72</v>
      </c>
      <c r="B16" s="1">
        <v>4.55</v>
      </c>
      <c r="C16" t="s">
        <v>1</v>
      </c>
      <c r="D16" t="s">
        <v>0</v>
      </c>
      <c r="E16">
        <v>24</v>
      </c>
      <c r="F16" t="str">
        <f t="shared" si="0"/>
        <v>Level OK</v>
      </c>
      <c r="G16" t="str">
        <f t="shared" si="1"/>
        <v>Cost OK</v>
      </c>
    </row>
    <row r="17" spans="1:7" x14ac:dyDescent="0.25">
      <c r="A17" t="s">
        <v>71</v>
      </c>
      <c r="B17" s="1">
        <v>15.63</v>
      </c>
      <c r="C17" t="s">
        <v>12</v>
      </c>
      <c r="D17" t="s">
        <v>6</v>
      </c>
      <c r="E17">
        <v>15</v>
      </c>
      <c r="F17" t="str">
        <f t="shared" si="0"/>
        <v>Level OK</v>
      </c>
      <c r="G17" t="str">
        <f t="shared" si="1"/>
        <v>Cost OK</v>
      </c>
    </row>
    <row r="18" spans="1:7" x14ac:dyDescent="0.25">
      <c r="A18" t="s">
        <v>70</v>
      </c>
      <c r="B18" s="1">
        <v>1.42</v>
      </c>
      <c r="C18" t="s">
        <v>4</v>
      </c>
      <c r="D18" t="s">
        <v>3</v>
      </c>
      <c r="E18">
        <v>24</v>
      </c>
      <c r="F18" t="str">
        <f t="shared" si="0"/>
        <v>Level OK</v>
      </c>
      <c r="G18" t="str">
        <f t="shared" si="1"/>
        <v>Cost OK</v>
      </c>
    </row>
    <row r="19" spans="1:7" x14ac:dyDescent="0.25">
      <c r="A19" t="s">
        <v>69</v>
      </c>
      <c r="B19" s="1">
        <v>1.25</v>
      </c>
      <c r="C19" t="s">
        <v>1</v>
      </c>
      <c r="D19" t="s">
        <v>23</v>
      </c>
      <c r="E19">
        <v>75</v>
      </c>
      <c r="F19" t="str">
        <f t="shared" si="0"/>
        <v>Level OK</v>
      </c>
      <c r="G19" t="str">
        <f t="shared" si="1"/>
        <v>Cost OK</v>
      </c>
    </row>
    <row r="20" spans="1:7" x14ac:dyDescent="0.25">
      <c r="A20" t="s">
        <v>68</v>
      </c>
      <c r="B20" s="1">
        <v>1.25</v>
      </c>
      <c r="C20" t="s">
        <v>1</v>
      </c>
      <c r="D20" t="s">
        <v>23</v>
      </c>
      <c r="E20">
        <v>35</v>
      </c>
      <c r="F20" t="str">
        <f t="shared" si="0"/>
        <v>Level OK</v>
      </c>
      <c r="G20" t="str">
        <f t="shared" si="1"/>
        <v>Cost OK</v>
      </c>
    </row>
    <row r="21" spans="1:7" x14ac:dyDescent="0.25">
      <c r="A21" t="s">
        <v>67</v>
      </c>
      <c r="B21" s="1">
        <v>4.6500000000000004</v>
      </c>
      <c r="C21" t="s">
        <v>111</v>
      </c>
      <c r="D21" t="s">
        <v>3</v>
      </c>
      <c r="E21">
        <v>87</v>
      </c>
      <c r="F21" t="str">
        <f t="shared" si="0"/>
        <v>Level OK</v>
      </c>
      <c r="G21" t="str">
        <f t="shared" si="1"/>
        <v>Cost OK</v>
      </c>
    </row>
    <row r="22" spans="1:7" x14ac:dyDescent="0.25">
      <c r="A22" t="s">
        <v>66</v>
      </c>
      <c r="B22" s="1">
        <v>4.99</v>
      </c>
      <c r="C22" t="s">
        <v>111</v>
      </c>
      <c r="D22" t="s">
        <v>3</v>
      </c>
      <c r="E22">
        <v>95</v>
      </c>
      <c r="F22" t="str">
        <f t="shared" si="0"/>
        <v>Level OK</v>
      </c>
      <c r="G22" t="str">
        <f t="shared" si="1"/>
        <v>Cost OK</v>
      </c>
    </row>
    <row r="23" spans="1:7" x14ac:dyDescent="0.25">
      <c r="A23" t="s">
        <v>65</v>
      </c>
      <c r="B23" s="1">
        <v>22.85</v>
      </c>
      <c r="C23" t="s">
        <v>12</v>
      </c>
      <c r="D23" t="s">
        <v>6</v>
      </c>
      <c r="E23">
        <v>12</v>
      </c>
      <c r="F23" t="str">
        <f t="shared" si="0"/>
        <v>Level OK</v>
      </c>
      <c r="G23" t="str">
        <f t="shared" si="1"/>
        <v>Cost OK</v>
      </c>
    </row>
    <row r="24" spans="1:7" x14ac:dyDescent="0.25">
      <c r="A24" t="s">
        <v>64</v>
      </c>
      <c r="B24" s="1">
        <v>28.45</v>
      </c>
      <c r="C24" t="s">
        <v>1</v>
      </c>
      <c r="D24" t="s">
        <v>62</v>
      </c>
      <c r="E24">
        <v>28</v>
      </c>
      <c r="F24" t="str">
        <f t="shared" si="0"/>
        <v>Level OK</v>
      </c>
      <c r="G24" t="str">
        <f t="shared" si="1"/>
        <v>Cost OK</v>
      </c>
    </row>
    <row r="25" spans="1:7" x14ac:dyDescent="0.25">
      <c r="A25" t="s">
        <v>63</v>
      </c>
      <c r="B25" s="1">
        <v>25.79</v>
      </c>
      <c r="C25" t="s">
        <v>1</v>
      </c>
      <c r="D25" t="s">
        <v>62</v>
      </c>
      <c r="E25">
        <v>21</v>
      </c>
      <c r="F25" t="str">
        <f t="shared" si="0"/>
        <v>Level OK</v>
      </c>
      <c r="G25" t="str">
        <f t="shared" si="1"/>
        <v>Cost OK</v>
      </c>
    </row>
    <row r="26" spans="1:7" x14ac:dyDescent="0.25">
      <c r="A26" t="s">
        <v>61</v>
      </c>
      <c r="B26" s="1">
        <v>4.8899999999999997</v>
      </c>
      <c r="C26" t="s">
        <v>1</v>
      </c>
      <c r="D26" t="s">
        <v>0</v>
      </c>
      <c r="E26">
        <v>35</v>
      </c>
      <c r="F26" t="str">
        <f t="shared" si="0"/>
        <v>Level OK</v>
      </c>
      <c r="G26" t="str">
        <f t="shared" si="1"/>
        <v>Cost OK</v>
      </c>
    </row>
    <row r="27" spans="1:7" x14ac:dyDescent="0.25">
      <c r="A27" t="s">
        <v>60</v>
      </c>
      <c r="B27" s="1">
        <v>5.99</v>
      </c>
      <c r="C27" t="s">
        <v>1</v>
      </c>
      <c r="D27" t="s">
        <v>0</v>
      </c>
      <c r="E27">
        <v>35</v>
      </c>
      <c r="F27" t="str">
        <f t="shared" si="0"/>
        <v>Level OK</v>
      </c>
      <c r="G27" t="str">
        <f t="shared" si="1"/>
        <v>Cost OK</v>
      </c>
    </row>
    <row r="28" spans="1:7" x14ac:dyDescent="0.25">
      <c r="A28" t="s">
        <v>59</v>
      </c>
      <c r="B28" s="1">
        <v>1.5</v>
      </c>
      <c r="C28" t="s">
        <v>1</v>
      </c>
      <c r="D28" t="s">
        <v>23</v>
      </c>
      <c r="E28">
        <v>75</v>
      </c>
      <c r="F28" t="str">
        <f t="shared" si="0"/>
        <v>Level OK</v>
      </c>
      <c r="G28" t="str">
        <f t="shared" si="1"/>
        <v>Cost OK</v>
      </c>
    </row>
    <row r="29" spans="1:7" x14ac:dyDescent="0.25">
      <c r="A29" t="s">
        <v>58</v>
      </c>
      <c r="B29" s="1">
        <v>2.5</v>
      </c>
      <c r="C29" t="s">
        <v>1</v>
      </c>
      <c r="D29" t="s">
        <v>23</v>
      </c>
      <c r="E29">
        <v>120</v>
      </c>
      <c r="F29" t="str">
        <f t="shared" si="0"/>
        <v>Level OK</v>
      </c>
      <c r="G29" t="str">
        <f t="shared" si="1"/>
        <v>Cost OK</v>
      </c>
    </row>
    <row r="30" spans="1:7" x14ac:dyDescent="0.25">
      <c r="A30" t="s">
        <v>57</v>
      </c>
      <c r="B30" s="1">
        <v>4.5199999999999996</v>
      </c>
      <c r="C30" t="s">
        <v>111</v>
      </c>
      <c r="D30" t="s">
        <v>3</v>
      </c>
      <c r="E30">
        <v>97</v>
      </c>
      <c r="F30" t="str">
        <f t="shared" si="0"/>
        <v>Level OK</v>
      </c>
      <c r="G30" t="str">
        <f t="shared" si="1"/>
        <v>Cost OK</v>
      </c>
    </row>
    <row r="31" spans="1:7" x14ac:dyDescent="0.25">
      <c r="A31" t="s">
        <v>56</v>
      </c>
      <c r="B31" s="1">
        <v>5.72</v>
      </c>
      <c r="C31" t="s">
        <v>111</v>
      </c>
      <c r="D31" t="s">
        <v>62</v>
      </c>
      <c r="E31">
        <v>23</v>
      </c>
      <c r="F31" t="str">
        <f t="shared" si="0"/>
        <v>Level OK</v>
      </c>
      <c r="G31" t="str">
        <f t="shared" si="1"/>
        <v>Cost OK</v>
      </c>
    </row>
    <row r="32" spans="1:7" x14ac:dyDescent="0.25">
      <c r="A32" t="s">
        <v>55</v>
      </c>
      <c r="B32" s="1">
        <v>24.99</v>
      </c>
      <c r="C32" t="s">
        <v>12</v>
      </c>
      <c r="D32" t="s">
        <v>6</v>
      </c>
      <c r="E32">
        <v>12</v>
      </c>
      <c r="F32" t="str">
        <f t="shared" si="0"/>
        <v>Level OK</v>
      </c>
      <c r="G32" t="str">
        <f t="shared" si="1"/>
        <v>Cost OK</v>
      </c>
    </row>
    <row r="33" spans="1:7" x14ac:dyDescent="0.25">
      <c r="A33" t="s">
        <v>54</v>
      </c>
      <c r="B33" s="1">
        <v>2.98</v>
      </c>
      <c r="C33" t="s">
        <v>1</v>
      </c>
      <c r="D33" t="s">
        <v>0</v>
      </c>
      <c r="E33">
        <v>45</v>
      </c>
      <c r="F33" t="str">
        <f t="shared" si="0"/>
        <v>Level OK</v>
      </c>
      <c r="G33" t="str">
        <f t="shared" si="1"/>
        <v>Cost OK</v>
      </c>
    </row>
    <row r="34" spans="1:7" x14ac:dyDescent="0.25">
      <c r="A34" t="s">
        <v>53</v>
      </c>
      <c r="B34" s="1">
        <v>2.79</v>
      </c>
      <c r="C34" t="s">
        <v>111</v>
      </c>
      <c r="D34" t="s">
        <v>3</v>
      </c>
      <c r="E34">
        <v>92</v>
      </c>
      <c r="F34" t="str">
        <f t="shared" si="0"/>
        <v>Level OK</v>
      </c>
      <c r="G34" t="str">
        <f t="shared" si="1"/>
        <v>Cost OK</v>
      </c>
    </row>
    <row r="35" spans="1:7" x14ac:dyDescent="0.25">
      <c r="A35" t="s">
        <v>52</v>
      </c>
      <c r="B35" s="1">
        <v>15.75</v>
      </c>
      <c r="C35" t="s">
        <v>18</v>
      </c>
      <c r="D35" t="s">
        <v>17</v>
      </c>
      <c r="E35">
        <v>27</v>
      </c>
      <c r="F35" t="str">
        <f t="shared" si="0"/>
        <v>Level OK</v>
      </c>
      <c r="G35" t="str">
        <f t="shared" si="1"/>
        <v>Cost OK</v>
      </c>
    </row>
    <row r="36" spans="1:7" x14ac:dyDescent="0.25">
      <c r="A36" t="s">
        <v>51</v>
      </c>
      <c r="B36" s="1">
        <v>1.75</v>
      </c>
      <c r="C36" t="s">
        <v>1</v>
      </c>
      <c r="D36" t="s">
        <v>23</v>
      </c>
      <c r="E36">
        <v>10</v>
      </c>
      <c r="F36" t="str">
        <f t="shared" si="0"/>
        <v>Level OK</v>
      </c>
      <c r="G36" t="str">
        <f t="shared" si="1"/>
        <v>Cost OK</v>
      </c>
    </row>
    <row r="37" spans="1:7" x14ac:dyDescent="0.25">
      <c r="A37" t="s">
        <v>50</v>
      </c>
      <c r="B37" s="1">
        <v>1.2</v>
      </c>
      <c r="C37" t="s">
        <v>1</v>
      </c>
      <c r="D37" t="s">
        <v>23</v>
      </c>
      <c r="E37">
        <v>18</v>
      </c>
      <c r="F37" t="str">
        <f t="shared" si="0"/>
        <v>Level OK</v>
      </c>
      <c r="G37" t="str">
        <f t="shared" si="1"/>
        <v>Cost OK</v>
      </c>
    </row>
    <row r="38" spans="1:7" x14ac:dyDescent="0.25">
      <c r="A38" t="s">
        <v>49</v>
      </c>
      <c r="B38" s="1">
        <v>2.75</v>
      </c>
      <c r="C38" t="s">
        <v>1</v>
      </c>
      <c r="D38" t="s">
        <v>23</v>
      </c>
      <c r="E38">
        <v>8</v>
      </c>
      <c r="F38" t="str">
        <f t="shared" si="0"/>
        <v>Order</v>
      </c>
      <c r="G38" t="str">
        <f t="shared" si="1"/>
        <v>Cost OK</v>
      </c>
    </row>
    <row r="39" spans="1:7" x14ac:dyDescent="0.25">
      <c r="A39" t="s">
        <v>48</v>
      </c>
      <c r="B39" s="1">
        <v>5.29</v>
      </c>
      <c r="C39" t="s">
        <v>1</v>
      </c>
      <c r="D39" t="s">
        <v>3</v>
      </c>
      <c r="E39">
        <v>48</v>
      </c>
      <c r="F39" t="str">
        <f t="shared" si="0"/>
        <v>Level OK</v>
      </c>
      <c r="G39" t="str">
        <f t="shared" si="1"/>
        <v>Cost OK</v>
      </c>
    </row>
    <row r="40" spans="1:7" x14ac:dyDescent="0.25">
      <c r="A40" t="s">
        <v>47</v>
      </c>
      <c r="B40" s="1">
        <v>4.5599999999999996</v>
      </c>
      <c r="C40" t="s">
        <v>1</v>
      </c>
      <c r="D40" t="s">
        <v>0</v>
      </c>
      <c r="E40">
        <v>52</v>
      </c>
      <c r="F40" t="str">
        <f t="shared" si="0"/>
        <v>Level OK</v>
      </c>
      <c r="G40" t="str">
        <f t="shared" si="1"/>
        <v>Cost OK</v>
      </c>
    </row>
    <row r="41" spans="1:7" x14ac:dyDescent="0.25">
      <c r="A41" t="s">
        <v>46</v>
      </c>
      <c r="B41" s="1">
        <v>14.99</v>
      </c>
      <c r="C41" t="s">
        <v>18</v>
      </c>
      <c r="D41" t="s">
        <v>30</v>
      </c>
      <c r="E41">
        <v>26</v>
      </c>
      <c r="F41" t="str">
        <f t="shared" si="0"/>
        <v>Level OK</v>
      </c>
      <c r="G41" t="str">
        <f t="shared" si="1"/>
        <v>Cost OK</v>
      </c>
    </row>
    <row r="42" spans="1:7" x14ac:dyDescent="0.25">
      <c r="A42" t="s">
        <v>45</v>
      </c>
      <c r="B42" s="1">
        <v>5.35</v>
      </c>
      <c r="C42" t="s">
        <v>12</v>
      </c>
      <c r="D42" t="s">
        <v>17</v>
      </c>
      <c r="E42">
        <v>52</v>
      </c>
      <c r="F42" t="str">
        <f t="shared" si="0"/>
        <v>Level OK</v>
      </c>
      <c r="G42" t="str">
        <f t="shared" si="1"/>
        <v>Cost OK</v>
      </c>
    </row>
    <row r="43" spans="1:7" x14ac:dyDescent="0.25">
      <c r="A43" t="s">
        <v>44</v>
      </c>
      <c r="B43" s="1">
        <v>5.99</v>
      </c>
      <c r="C43" t="s">
        <v>1</v>
      </c>
      <c r="D43" t="s">
        <v>0</v>
      </c>
      <c r="E43">
        <v>27</v>
      </c>
      <c r="F43" t="str">
        <f t="shared" si="0"/>
        <v>Level OK</v>
      </c>
      <c r="G43" t="str">
        <f t="shared" si="1"/>
        <v>Cost OK</v>
      </c>
    </row>
    <row r="44" spans="1:7" x14ac:dyDescent="0.25">
      <c r="A44" t="s">
        <v>43</v>
      </c>
      <c r="B44" s="1">
        <v>6.2</v>
      </c>
      <c r="C44" t="s">
        <v>1</v>
      </c>
      <c r="D44" t="s">
        <v>3</v>
      </c>
      <c r="E44">
        <v>27</v>
      </c>
      <c r="F44" t="str">
        <f t="shared" si="0"/>
        <v>Level OK</v>
      </c>
      <c r="G44" t="str">
        <f t="shared" si="1"/>
        <v>Cost OK</v>
      </c>
    </row>
    <row r="45" spans="1:7" x14ac:dyDescent="0.25">
      <c r="A45" t="s">
        <v>112</v>
      </c>
      <c r="B45" s="1">
        <v>12.39</v>
      </c>
      <c r="C45" t="s">
        <v>7</v>
      </c>
      <c r="D45" t="s">
        <v>6</v>
      </c>
      <c r="E45">
        <v>52</v>
      </c>
      <c r="F45" t="str">
        <f t="shared" si="0"/>
        <v>Level OK</v>
      </c>
      <c r="G45" t="str">
        <f t="shared" si="1"/>
        <v>Cost OK</v>
      </c>
    </row>
    <row r="46" spans="1:7" x14ac:dyDescent="0.25">
      <c r="A46" t="s">
        <v>42</v>
      </c>
      <c r="B46" s="1">
        <v>4.95</v>
      </c>
      <c r="C46" t="s">
        <v>1</v>
      </c>
      <c r="D46" t="s">
        <v>3</v>
      </c>
      <c r="E46">
        <v>28</v>
      </c>
      <c r="F46" t="str">
        <f t="shared" si="0"/>
        <v>Level OK</v>
      </c>
      <c r="G46" t="str">
        <f t="shared" si="1"/>
        <v>Cost OK</v>
      </c>
    </row>
    <row r="47" spans="1:7" x14ac:dyDescent="0.25">
      <c r="A47" t="s">
        <v>41</v>
      </c>
      <c r="B47" s="1">
        <v>4.8899999999999997</v>
      </c>
      <c r="C47" t="s">
        <v>1</v>
      </c>
      <c r="D47" t="s">
        <v>0</v>
      </c>
      <c r="E47">
        <v>92</v>
      </c>
      <c r="F47" t="str">
        <f t="shared" si="0"/>
        <v>Level OK</v>
      </c>
      <c r="G47" t="str">
        <f t="shared" si="1"/>
        <v>Cost OK</v>
      </c>
    </row>
    <row r="48" spans="1:7" x14ac:dyDescent="0.25">
      <c r="A48" t="s">
        <v>40</v>
      </c>
      <c r="B48" s="1">
        <v>14.89</v>
      </c>
      <c r="C48" t="s">
        <v>1</v>
      </c>
      <c r="D48" t="s">
        <v>0</v>
      </c>
      <c r="E48">
        <v>47</v>
      </c>
      <c r="F48" t="str">
        <f t="shared" si="0"/>
        <v>Level OK</v>
      </c>
      <c r="G48" t="str">
        <f t="shared" si="1"/>
        <v>Cost OK</v>
      </c>
    </row>
    <row r="49" spans="1:7" x14ac:dyDescent="0.25">
      <c r="A49" t="s">
        <v>39</v>
      </c>
      <c r="B49" s="1">
        <v>10.89</v>
      </c>
      <c r="C49" t="s">
        <v>12</v>
      </c>
      <c r="D49" t="s">
        <v>6</v>
      </c>
      <c r="E49">
        <v>16</v>
      </c>
      <c r="F49" t="str">
        <f t="shared" si="0"/>
        <v>Level OK</v>
      </c>
      <c r="G49" t="str">
        <f t="shared" si="1"/>
        <v>Cost OK</v>
      </c>
    </row>
    <row r="50" spans="1:7" x14ac:dyDescent="0.25">
      <c r="A50" t="s">
        <v>38</v>
      </c>
      <c r="B50" s="1">
        <v>21.82</v>
      </c>
      <c r="C50" t="s">
        <v>12</v>
      </c>
      <c r="D50" t="s">
        <v>6</v>
      </c>
      <c r="E50">
        <v>17</v>
      </c>
      <c r="F50" t="str">
        <f t="shared" si="0"/>
        <v>Level OK</v>
      </c>
      <c r="G50" t="str">
        <f t="shared" si="1"/>
        <v>Cost OK</v>
      </c>
    </row>
    <row r="51" spans="1:7" x14ac:dyDescent="0.25">
      <c r="A51" t="s">
        <v>37</v>
      </c>
      <c r="B51" s="1">
        <v>32.99</v>
      </c>
      <c r="C51" t="s">
        <v>12</v>
      </c>
      <c r="D51" t="s">
        <v>6</v>
      </c>
      <c r="E51">
        <v>8</v>
      </c>
      <c r="F51" t="str">
        <f t="shared" si="0"/>
        <v>Order</v>
      </c>
      <c r="G51" t="str">
        <f t="shared" si="1"/>
        <v>Check new supplier</v>
      </c>
    </row>
    <row r="52" spans="1:7" x14ac:dyDescent="0.25">
      <c r="A52" t="s">
        <v>36</v>
      </c>
      <c r="B52" s="1">
        <v>4.3499999999999996</v>
      </c>
      <c r="C52" t="s">
        <v>4</v>
      </c>
      <c r="D52" t="s">
        <v>3</v>
      </c>
      <c r="E52">
        <v>65</v>
      </c>
      <c r="F52" t="str">
        <f t="shared" si="0"/>
        <v>Level OK</v>
      </c>
      <c r="G52" t="str">
        <f t="shared" si="1"/>
        <v>Cost OK</v>
      </c>
    </row>
    <row r="53" spans="1:7" x14ac:dyDescent="0.25">
      <c r="A53" t="s">
        <v>35</v>
      </c>
      <c r="B53" s="1">
        <v>10.39</v>
      </c>
      <c r="C53" t="s">
        <v>1</v>
      </c>
      <c r="D53" t="s">
        <v>0</v>
      </c>
      <c r="E53">
        <v>110</v>
      </c>
      <c r="F53" t="str">
        <f t="shared" si="0"/>
        <v>Level OK</v>
      </c>
      <c r="G53" t="str">
        <f t="shared" si="1"/>
        <v>Cost OK</v>
      </c>
    </row>
    <row r="54" spans="1:7" x14ac:dyDescent="0.25">
      <c r="A54" t="s">
        <v>34</v>
      </c>
      <c r="B54" s="1">
        <v>12.15</v>
      </c>
      <c r="C54" t="s">
        <v>1</v>
      </c>
      <c r="D54" t="s">
        <v>0</v>
      </c>
      <c r="E54">
        <v>27</v>
      </c>
      <c r="F54" t="str">
        <f t="shared" si="0"/>
        <v>Level OK</v>
      </c>
      <c r="G54" t="str">
        <f t="shared" si="1"/>
        <v>Cost OK</v>
      </c>
    </row>
    <row r="55" spans="1:7" x14ac:dyDescent="0.25">
      <c r="A55" t="s">
        <v>33</v>
      </c>
      <c r="B55" s="1">
        <v>22.85</v>
      </c>
      <c r="C55" t="s">
        <v>12</v>
      </c>
      <c r="D55" t="s">
        <v>6</v>
      </c>
      <c r="E55">
        <v>13</v>
      </c>
      <c r="F55" t="str">
        <f t="shared" si="0"/>
        <v>Level OK</v>
      </c>
      <c r="G55" t="str">
        <f t="shared" si="1"/>
        <v>Cost OK</v>
      </c>
    </row>
    <row r="56" spans="1:7" x14ac:dyDescent="0.25">
      <c r="A56" t="s">
        <v>32</v>
      </c>
      <c r="B56" s="1">
        <v>52.49</v>
      </c>
      <c r="C56" t="s">
        <v>12</v>
      </c>
      <c r="D56" t="s">
        <v>6</v>
      </c>
      <c r="E56">
        <v>19</v>
      </c>
      <c r="F56" t="str">
        <f t="shared" si="0"/>
        <v>Level OK</v>
      </c>
      <c r="G56" t="str">
        <f t="shared" si="1"/>
        <v>Check new supplier</v>
      </c>
    </row>
    <row r="57" spans="1:7" x14ac:dyDescent="0.25">
      <c r="A57" t="s">
        <v>31</v>
      </c>
      <c r="B57" s="1">
        <v>24.96</v>
      </c>
      <c r="C57" t="s">
        <v>18</v>
      </c>
      <c r="D57" t="s">
        <v>30</v>
      </c>
      <c r="E57">
        <v>28</v>
      </c>
      <c r="F57" t="str">
        <f t="shared" si="0"/>
        <v>Level OK</v>
      </c>
      <c r="G57" t="str">
        <f t="shared" si="1"/>
        <v>Cost OK</v>
      </c>
    </row>
    <row r="58" spans="1:7" x14ac:dyDescent="0.25">
      <c r="A58" t="s">
        <v>29</v>
      </c>
      <c r="B58" s="1">
        <v>9.15</v>
      </c>
      <c r="C58" t="s">
        <v>1</v>
      </c>
      <c r="D58" t="s">
        <v>0</v>
      </c>
      <c r="E58">
        <v>78</v>
      </c>
      <c r="F58" t="str">
        <f t="shared" si="0"/>
        <v>Level OK</v>
      </c>
      <c r="G58" t="str">
        <f t="shared" si="1"/>
        <v>Cost OK</v>
      </c>
    </row>
    <row r="59" spans="1:7" x14ac:dyDescent="0.25">
      <c r="A59" t="s">
        <v>28</v>
      </c>
      <c r="B59" s="1">
        <v>35.79</v>
      </c>
      <c r="C59" t="s">
        <v>1</v>
      </c>
      <c r="D59" t="s">
        <v>0</v>
      </c>
      <c r="E59">
        <v>82</v>
      </c>
      <c r="F59" t="str">
        <f t="shared" si="0"/>
        <v>Level OK</v>
      </c>
      <c r="G59" t="str">
        <f t="shared" si="1"/>
        <v>Check new supplier</v>
      </c>
    </row>
    <row r="60" spans="1:7" x14ac:dyDescent="0.25">
      <c r="A60" t="s">
        <v>27</v>
      </c>
      <c r="B60" s="1">
        <v>4.8899999999999997</v>
      </c>
      <c r="C60" t="s">
        <v>111</v>
      </c>
      <c r="D60" t="s">
        <v>3</v>
      </c>
      <c r="E60">
        <v>116</v>
      </c>
      <c r="F60" t="str">
        <f t="shared" si="0"/>
        <v>Level OK</v>
      </c>
      <c r="G60" t="str">
        <f t="shared" si="1"/>
        <v>Cost OK</v>
      </c>
    </row>
    <row r="61" spans="1:7" x14ac:dyDescent="0.25">
      <c r="A61" t="s">
        <v>26</v>
      </c>
      <c r="B61" s="1">
        <v>13.79</v>
      </c>
      <c r="C61" t="s">
        <v>12</v>
      </c>
      <c r="D61" t="s">
        <v>6</v>
      </c>
      <c r="E61">
        <v>11</v>
      </c>
      <c r="F61" t="str">
        <f t="shared" si="0"/>
        <v>Level OK</v>
      </c>
      <c r="G61" t="str">
        <f t="shared" si="1"/>
        <v>Cost OK</v>
      </c>
    </row>
    <row r="62" spans="1:7" x14ac:dyDescent="0.25">
      <c r="A62" t="s">
        <v>25</v>
      </c>
      <c r="B62" s="1">
        <v>2.75</v>
      </c>
      <c r="C62" t="s">
        <v>1</v>
      </c>
      <c r="D62" t="s">
        <v>23</v>
      </c>
      <c r="E62">
        <v>18</v>
      </c>
      <c r="F62" t="str">
        <f t="shared" si="0"/>
        <v>Level OK</v>
      </c>
      <c r="G62" t="str">
        <f t="shared" si="1"/>
        <v>Cost OK</v>
      </c>
    </row>
    <row r="63" spans="1:7" x14ac:dyDescent="0.25">
      <c r="A63" t="s">
        <v>24</v>
      </c>
      <c r="B63" s="1">
        <v>5.5</v>
      </c>
      <c r="C63" t="s">
        <v>1</v>
      </c>
      <c r="D63" t="s">
        <v>23</v>
      </c>
      <c r="E63">
        <v>110</v>
      </c>
      <c r="F63" t="str">
        <f t="shared" si="0"/>
        <v>Level OK</v>
      </c>
      <c r="G63" t="str">
        <f t="shared" si="1"/>
        <v>Cost OK</v>
      </c>
    </row>
    <row r="64" spans="1:7" x14ac:dyDescent="0.25">
      <c r="A64" t="s">
        <v>22</v>
      </c>
      <c r="B64" s="1">
        <v>14.95</v>
      </c>
      <c r="C64" t="s">
        <v>12</v>
      </c>
      <c r="D64" t="s">
        <v>6</v>
      </c>
      <c r="E64">
        <v>7</v>
      </c>
      <c r="F64" t="str">
        <f t="shared" si="0"/>
        <v>Order</v>
      </c>
      <c r="G64" t="str">
        <f t="shared" si="1"/>
        <v>Cost OK</v>
      </c>
    </row>
    <row r="65" spans="1:7" x14ac:dyDescent="0.25">
      <c r="A65" t="s">
        <v>21</v>
      </c>
      <c r="B65" s="1">
        <v>9.39</v>
      </c>
      <c r="C65" t="s">
        <v>7</v>
      </c>
      <c r="D65" t="s">
        <v>6</v>
      </c>
      <c r="E65">
        <v>57</v>
      </c>
      <c r="F65" t="str">
        <f t="shared" si="0"/>
        <v>Level OK</v>
      </c>
      <c r="G65" t="str">
        <f t="shared" si="1"/>
        <v>Cost OK</v>
      </c>
    </row>
    <row r="66" spans="1:7" x14ac:dyDescent="0.25">
      <c r="A66" t="s">
        <v>20</v>
      </c>
      <c r="B66" s="1">
        <v>14.29</v>
      </c>
      <c r="C66" t="s">
        <v>7</v>
      </c>
      <c r="D66" t="s">
        <v>6</v>
      </c>
      <c r="E66">
        <v>29</v>
      </c>
      <c r="F66" t="str">
        <f t="shared" si="0"/>
        <v>Level OK</v>
      </c>
      <c r="G66" t="str">
        <f t="shared" si="1"/>
        <v>Cost OK</v>
      </c>
    </row>
    <row r="67" spans="1:7" x14ac:dyDescent="0.25">
      <c r="A67" t="s">
        <v>19</v>
      </c>
      <c r="B67" s="1">
        <v>12.74</v>
      </c>
      <c r="C67" t="s">
        <v>18</v>
      </c>
      <c r="D67" t="s">
        <v>17</v>
      </c>
      <c r="E67">
        <v>89</v>
      </c>
      <c r="F67" t="str">
        <f t="shared" si="0"/>
        <v>Level OK</v>
      </c>
      <c r="G67" t="str">
        <f t="shared" si="1"/>
        <v>Cost OK</v>
      </c>
    </row>
    <row r="68" spans="1:7" x14ac:dyDescent="0.25">
      <c r="A68" t="s">
        <v>16</v>
      </c>
      <c r="B68" s="1">
        <v>22.25</v>
      </c>
      <c r="C68" t="s">
        <v>12</v>
      </c>
      <c r="D68" t="s">
        <v>6</v>
      </c>
      <c r="E68">
        <v>14</v>
      </c>
      <c r="F68" t="str">
        <f t="shared" si="0"/>
        <v>Level OK</v>
      </c>
      <c r="G68" t="str">
        <f t="shared" si="1"/>
        <v>Cost OK</v>
      </c>
    </row>
    <row r="69" spans="1:7" x14ac:dyDescent="0.25">
      <c r="A69" t="s">
        <v>15</v>
      </c>
      <c r="B69" s="1">
        <v>3.59</v>
      </c>
      <c r="C69" t="s">
        <v>1</v>
      </c>
      <c r="D69" t="s">
        <v>0</v>
      </c>
      <c r="E69">
        <v>120</v>
      </c>
      <c r="F69" t="str">
        <f t="shared" si="0"/>
        <v>Level OK</v>
      </c>
      <c r="G69" t="str">
        <f t="shared" si="1"/>
        <v>Cost OK</v>
      </c>
    </row>
    <row r="70" spans="1:7" x14ac:dyDescent="0.25">
      <c r="A70" t="s">
        <v>14</v>
      </c>
      <c r="B70" s="1">
        <v>4.79</v>
      </c>
      <c r="C70" t="s">
        <v>12</v>
      </c>
      <c r="D70" t="s">
        <v>6</v>
      </c>
      <c r="E70">
        <v>12</v>
      </c>
      <c r="F70" t="str">
        <f t="shared" si="0"/>
        <v>Level OK</v>
      </c>
      <c r="G70" t="str">
        <f t="shared" si="1"/>
        <v>Cost OK</v>
      </c>
    </row>
    <row r="71" spans="1:7" x14ac:dyDescent="0.25">
      <c r="A71" t="s">
        <v>13</v>
      </c>
      <c r="B71" s="1">
        <v>29.39</v>
      </c>
      <c r="C71" t="s">
        <v>12</v>
      </c>
      <c r="D71" t="s">
        <v>6</v>
      </c>
      <c r="E71">
        <v>9</v>
      </c>
      <c r="F71" t="str">
        <f t="shared" si="0"/>
        <v>Order</v>
      </c>
      <c r="G71" t="str">
        <f t="shared" si="1"/>
        <v>Cost OK</v>
      </c>
    </row>
    <row r="72" spans="1:7" x14ac:dyDescent="0.25">
      <c r="A72" t="s">
        <v>11</v>
      </c>
      <c r="B72" s="1">
        <v>3.79</v>
      </c>
      <c r="C72" t="s">
        <v>1</v>
      </c>
      <c r="D72" t="s">
        <v>0</v>
      </c>
      <c r="E72">
        <v>130</v>
      </c>
      <c r="F72" t="str">
        <f t="shared" si="0"/>
        <v>Level OK</v>
      </c>
      <c r="G72" t="str">
        <f t="shared" si="1"/>
        <v>Cost OK</v>
      </c>
    </row>
    <row r="73" spans="1:7" x14ac:dyDescent="0.25">
      <c r="A73" t="s">
        <v>10</v>
      </c>
      <c r="B73" s="1">
        <v>5.85</v>
      </c>
      <c r="C73" t="s">
        <v>1</v>
      </c>
      <c r="D73" t="s">
        <v>0</v>
      </c>
      <c r="E73">
        <v>73</v>
      </c>
      <c r="F73" t="str">
        <f t="shared" si="0"/>
        <v>Level OK</v>
      </c>
      <c r="G73" t="str">
        <f t="shared" si="1"/>
        <v>Cost OK</v>
      </c>
    </row>
    <row r="74" spans="1:7" x14ac:dyDescent="0.25">
      <c r="A74" t="s">
        <v>9</v>
      </c>
      <c r="B74" s="1">
        <v>58.89</v>
      </c>
      <c r="C74" t="s">
        <v>8</v>
      </c>
      <c r="D74" t="s">
        <v>6</v>
      </c>
      <c r="E74">
        <v>8</v>
      </c>
      <c r="F74" t="str">
        <f t="shared" ref="F74:F77" si="2">IF(E74&lt;10,"Order","Level OK")</f>
        <v>Order</v>
      </c>
      <c r="G74" t="str">
        <f t="shared" ref="G74:G77" si="3">IF(B74&gt;30,"Check new supplier","Cost OK")</f>
        <v>Check new supplier</v>
      </c>
    </row>
    <row r="75" spans="1:7" x14ac:dyDescent="0.25">
      <c r="A75" t="s">
        <v>113</v>
      </c>
      <c r="B75" s="1">
        <v>27.99</v>
      </c>
      <c r="C75" t="s">
        <v>7</v>
      </c>
      <c r="D75" t="s">
        <v>6</v>
      </c>
      <c r="E75">
        <v>76</v>
      </c>
      <c r="F75" t="str">
        <f t="shared" si="2"/>
        <v>Level OK</v>
      </c>
      <c r="G75" t="str">
        <f t="shared" si="3"/>
        <v>Cost OK</v>
      </c>
    </row>
    <row r="76" spans="1:7" x14ac:dyDescent="0.25">
      <c r="A76" t="s">
        <v>5</v>
      </c>
      <c r="B76" s="1">
        <v>5.72</v>
      </c>
      <c r="C76" t="s">
        <v>4</v>
      </c>
      <c r="D76" t="s">
        <v>3</v>
      </c>
      <c r="E76">
        <v>18</v>
      </c>
      <c r="F76" t="str">
        <f t="shared" si="2"/>
        <v>Level OK</v>
      </c>
      <c r="G76" t="str">
        <f t="shared" si="3"/>
        <v>Cost OK</v>
      </c>
    </row>
    <row r="77" spans="1:7" x14ac:dyDescent="0.25">
      <c r="A77" t="s">
        <v>2</v>
      </c>
      <c r="B77" s="1">
        <v>8.92</v>
      </c>
      <c r="C77" t="s">
        <v>1</v>
      </c>
      <c r="D77" t="s">
        <v>0</v>
      </c>
      <c r="E77">
        <v>144</v>
      </c>
      <c r="F77" t="str">
        <f t="shared" si="2"/>
        <v>Level OK</v>
      </c>
      <c r="G77" t="str">
        <f t="shared" si="3"/>
        <v>Cost OK</v>
      </c>
    </row>
  </sheetData>
  <mergeCells count="3">
    <mergeCell ref="A1:H1"/>
    <mergeCell ref="A2:H2"/>
    <mergeCell ref="B4:C6"/>
  </mergeCells>
  <conditionalFormatting sqref="F9:F77">
    <cfRule type="containsText" dxfId="25" priority="3" operator="containsText" text="Order">
      <formula>NOT(ISERROR(SEARCH("Order",F9)))</formula>
    </cfRule>
  </conditionalFormatting>
  <conditionalFormatting sqref="G9:G77">
    <cfRule type="containsText" dxfId="24" priority="2" operator="containsText" text="Check new supplier">
      <formula>NOT(ISERROR(SEARCH("Check new supplier",G9)))</formula>
    </cfRule>
  </conditionalFormatting>
  <conditionalFormatting sqref="B9:G7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{1D53E381-2D9C-4D6C-AD92-16C7FCF4D419}</x14:id>
        </ext>
      </extLst>
    </cfRule>
  </conditionalFormatting>
  <pageMargins left="0.7" right="0.7" top="0.75" bottom="0.75" header="0.3" footer="0.3"/>
  <pageSetup scale="63" fitToHeight="0" orientation="portrait" r:id="rId1"/>
  <headerFooter>
    <oddFooter>&amp;L&amp;F&amp;R&amp;A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3E381-2D9C-4D6C-AD92-16C7FCF4D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B9:G77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zoomScale="145" zoomScaleNormal="145" workbookViewId="0">
      <selection sqref="A1:F1"/>
    </sheetView>
  </sheetViews>
  <sheetFormatPr defaultRowHeight="15" x14ac:dyDescent="0.25"/>
  <cols>
    <col min="1" max="1" width="20.28515625" customWidth="1"/>
    <col min="2" max="2" width="10.7109375" bestFit="1" customWidth="1"/>
  </cols>
  <sheetData>
    <row r="1" spans="1:6" ht="21" x14ac:dyDescent="0.35">
      <c r="A1" s="12" t="s">
        <v>89</v>
      </c>
      <c r="B1" s="12"/>
      <c r="C1" s="12"/>
      <c r="D1" s="12"/>
      <c r="E1" s="12"/>
      <c r="F1" s="12"/>
    </row>
    <row r="3" spans="1:6" ht="15.75" x14ac:dyDescent="0.25">
      <c r="A3" s="15" t="s">
        <v>104</v>
      </c>
      <c r="B3" s="15"/>
      <c r="C3" s="15"/>
      <c r="D3" s="15"/>
      <c r="E3" s="15"/>
      <c r="F3" s="15"/>
    </row>
    <row r="5" spans="1:6" ht="30.75" thickBot="1" x14ac:dyDescent="0.3">
      <c r="A5" s="2" t="s">
        <v>86</v>
      </c>
      <c r="B5" s="2" t="s">
        <v>102</v>
      </c>
      <c r="C5" s="2" t="s">
        <v>101</v>
      </c>
      <c r="D5" s="2" t="s">
        <v>100</v>
      </c>
      <c r="E5" s="2" t="s">
        <v>99</v>
      </c>
      <c r="F5" s="2" t="s">
        <v>98</v>
      </c>
    </row>
    <row r="6" spans="1:6" x14ac:dyDescent="0.25">
      <c r="A6" t="s">
        <v>73</v>
      </c>
      <c r="B6" s="4">
        <v>58</v>
      </c>
      <c r="C6" s="4">
        <v>60</v>
      </c>
      <c r="D6" s="4">
        <v>75</v>
      </c>
      <c r="E6" s="4">
        <v>85</v>
      </c>
    </row>
    <row r="7" spans="1:6" x14ac:dyDescent="0.25">
      <c r="A7" t="s">
        <v>71</v>
      </c>
      <c r="B7" s="4">
        <v>74</v>
      </c>
      <c r="C7" s="4">
        <v>86</v>
      </c>
      <c r="D7" s="4">
        <v>95</v>
      </c>
      <c r="E7" s="4">
        <v>87</v>
      </c>
    </row>
    <row r="8" spans="1:6" x14ac:dyDescent="0.25">
      <c r="A8" t="s">
        <v>65</v>
      </c>
      <c r="B8" s="4">
        <v>72</v>
      </c>
      <c r="C8" s="4">
        <v>97</v>
      </c>
      <c r="D8" s="4">
        <v>85</v>
      </c>
      <c r="E8" s="4">
        <v>87</v>
      </c>
    </row>
    <row r="9" spans="1:6" x14ac:dyDescent="0.25">
      <c r="A9" t="s">
        <v>55</v>
      </c>
      <c r="B9" s="4">
        <v>64</v>
      </c>
      <c r="C9" s="4">
        <v>95</v>
      </c>
      <c r="D9" s="4">
        <v>85</v>
      </c>
      <c r="E9" s="4">
        <v>73</v>
      </c>
    </row>
    <row r="10" spans="1:6" x14ac:dyDescent="0.25">
      <c r="A10" t="s">
        <v>45</v>
      </c>
      <c r="B10" s="4">
        <v>16</v>
      </c>
      <c r="C10" s="4">
        <v>21</v>
      </c>
      <c r="D10" s="4">
        <v>22</v>
      </c>
      <c r="E10" s="4">
        <v>21</v>
      </c>
    </row>
    <row r="11" spans="1:6" x14ac:dyDescent="0.25">
      <c r="A11" t="s">
        <v>39</v>
      </c>
      <c r="B11" s="4">
        <v>96</v>
      </c>
      <c r="C11" s="4">
        <v>87</v>
      </c>
      <c r="D11" s="4">
        <v>106</v>
      </c>
      <c r="E11" s="4">
        <v>105</v>
      </c>
    </row>
    <row r="12" spans="1:6" x14ac:dyDescent="0.25">
      <c r="A12" t="s">
        <v>38</v>
      </c>
      <c r="B12" s="4">
        <v>45</v>
      </c>
      <c r="C12" s="4">
        <v>42</v>
      </c>
      <c r="D12" s="4">
        <v>52</v>
      </c>
      <c r="E12" s="4">
        <v>55</v>
      </c>
    </row>
    <row r="13" spans="1:6" x14ac:dyDescent="0.25">
      <c r="A13" t="s">
        <v>37</v>
      </c>
      <c r="B13" s="4">
        <v>25</v>
      </c>
      <c r="C13" s="4">
        <v>27</v>
      </c>
      <c r="D13" s="4">
        <v>33</v>
      </c>
      <c r="E13" s="4">
        <v>35</v>
      </c>
    </row>
    <row r="14" spans="1:6" x14ac:dyDescent="0.25">
      <c r="A14" t="s">
        <v>33</v>
      </c>
      <c r="B14" s="4">
        <v>23</v>
      </c>
      <c r="C14" s="4">
        <v>37</v>
      </c>
      <c r="D14" s="4">
        <v>24</v>
      </c>
      <c r="E14" s="4">
        <v>38</v>
      </c>
    </row>
    <row r="15" spans="1:6" x14ac:dyDescent="0.25">
      <c r="A15" t="s">
        <v>32</v>
      </c>
      <c r="B15" s="4">
        <v>52</v>
      </c>
      <c r="C15" s="4">
        <v>56</v>
      </c>
      <c r="D15" s="4">
        <v>66</v>
      </c>
      <c r="E15" s="4">
        <v>75</v>
      </c>
    </row>
    <row r="16" spans="1:6" x14ac:dyDescent="0.25">
      <c r="A16" t="s">
        <v>26</v>
      </c>
      <c r="B16" s="4">
        <v>14</v>
      </c>
      <c r="C16" s="4">
        <v>15</v>
      </c>
      <c r="D16" s="4">
        <v>17</v>
      </c>
      <c r="E16" s="4">
        <v>21</v>
      </c>
    </row>
    <row r="17" spans="1:6" x14ac:dyDescent="0.25">
      <c r="A17" t="s">
        <v>22</v>
      </c>
      <c r="B17" s="4">
        <v>15</v>
      </c>
      <c r="C17" s="4">
        <v>12</v>
      </c>
      <c r="D17" s="4">
        <v>16</v>
      </c>
      <c r="E17" s="4">
        <v>17</v>
      </c>
    </row>
    <row r="18" spans="1:6" x14ac:dyDescent="0.25">
      <c r="A18" t="s">
        <v>14</v>
      </c>
      <c r="B18" s="4">
        <v>77</v>
      </c>
      <c r="C18" s="4">
        <v>81</v>
      </c>
      <c r="D18" s="4">
        <v>45</v>
      </c>
      <c r="E18" s="4">
        <v>96</v>
      </c>
    </row>
    <row r="19" spans="1:6" x14ac:dyDescent="0.25">
      <c r="A19" t="s">
        <v>13</v>
      </c>
      <c r="B19" s="4">
        <v>29</v>
      </c>
      <c r="C19" s="4">
        <v>32</v>
      </c>
      <c r="D19" s="4">
        <v>38</v>
      </c>
      <c r="E19" s="4">
        <v>43</v>
      </c>
    </row>
    <row r="23" spans="1:6" ht="15.75" x14ac:dyDescent="0.25">
      <c r="A23" s="15" t="s">
        <v>103</v>
      </c>
      <c r="B23" s="15"/>
      <c r="C23" s="15"/>
      <c r="D23" s="15"/>
      <c r="E23" s="15"/>
      <c r="F23" s="15"/>
    </row>
    <row r="25" spans="1:6" ht="30.75" thickBot="1" x14ac:dyDescent="0.3">
      <c r="A25" s="2" t="s">
        <v>1</v>
      </c>
      <c r="B25" s="2" t="s">
        <v>102</v>
      </c>
      <c r="C25" s="2" t="s">
        <v>101</v>
      </c>
      <c r="D25" s="2" t="s">
        <v>100</v>
      </c>
      <c r="E25" s="2" t="s">
        <v>99</v>
      </c>
      <c r="F25" s="2" t="s">
        <v>98</v>
      </c>
    </row>
    <row r="26" spans="1:6" x14ac:dyDescent="0.25">
      <c r="A26" t="s">
        <v>97</v>
      </c>
      <c r="B26" s="4">
        <v>4060</v>
      </c>
      <c r="C26" s="4">
        <v>6810</v>
      </c>
      <c r="D26" s="4">
        <v>3274</v>
      </c>
      <c r="E26" s="4">
        <v>3371</v>
      </c>
    </row>
    <row r="27" spans="1:6" x14ac:dyDescent="0.25">
      <c r="A27" t="s">
        <v>96</v>
      </c>
      <c r="B27" s="4">
        <v>9656</v>
      </c>
      <c r="C27" s="4">
        <v>9412</v>
      </c>
      <c r="D27" s="4">
        <v>6183</v>
      </c>
      <c r="E27" s="4">
        <v>7053</v>
      </c>
    </row>
    <row r="28" spans="1:6" x14ac:dyDescent="0.25">
      <c r="A28" t="s">
        <v>95</v>
      </c>
      <c r="B28" s="4">
        <v>302</v>
      </c>
      <c r="C28" s="4">
        <v>195</v>
      </c>
      <c r="D28" s="4">
        <v>159</v>
      </c>
      <c r="E28" s="4">
        <v>177</v>
      </c>
    </row>
    <row r="29" spans="1:6" x14ac:dyDescent="0.25">
      <c r="A29" t="s">
        <v>94</v>
      </c>
      <c r="B29" s="4">
        <v>6025</v>
      </c>
      <c r="C29" s="4">
        <v>7440</v>
      </c>
      <c r="D29" s="4">
        <v>6457</v>
      </c>
      <c r="E29" s="4">
        <v>4923</v>
      </c>
    </row>
    <row r="30" spans="1:6" x14ac:dyDescent="0.25">
      <c r="A30" t="s">
        <v>93</v>
      </c>
      <c r="B30" s="4">
        <v>886</v>
      </c>
      <c r="C30" s="4">
        <v>622</v>
      </c>
      <c r="D30" s="4">
        <v>899</v>
      </c>
      <c r="E30" s="4">
        <v>590</v>
      </c>
    </row>
    <row r="31" spans="1:6" x14ac:dyDescent="0.25">
      <c r="A31" t="s">
        <v>4</v>
      </c>
      <c r="B31" s="4">
        <v>184</v>
      </c>
      <c r="C31" s="4">
        <v>175</v>
      </c>
      <c r="D31" s="4">
        <v>169</v>
      </c>
      <c r="E31" s="4">
        <v>188</v>
      </c>
    </row>
    <row r="32" spans="1:6" x14ac:dyDescent="0.25">
      <c r="A32" t="s">
        <v>92</v>
      </c>
      <c r="B32" s="4">
        <v>64</v>
      </c>
      <c r="C32" s="4">
        <v>84</v>
      </c>
      <c r="D32" s="4">
        <v>76</v>
      </c>
      <c r="E32" s="4">
        <v>86</v>
      </c>
    </row>
    <row r="33" spans="1:5" x14ac:dyDescent="0.25">
      <c r="A33" t="s">
        <v>91</v>
      </c>
      <c r="B33" s="4">
        <v>137</v>
      </c>
      <c r="C33" s="4">
        <v>106</v>
      </c>
      <c r="D33" s="4">
        <v>110</v>
      </c>
      <c r="E33" s="4">
        <v>158</v>
      </c>
    </row>
    <row r="36" spans="1:5" x14ac:dyDescent="0.25">
      <c r="A36" s="11" t="s">
        <v>88</v>
      </c>
      <c r="B36" s="14">
        <f ca="1">TODAY()</f>
        <v>44158</v>
      </c>
    </row>
  </sheetData>
  <mergeCells count="3">
    <mergeCell ref="A1:F1"/>
    <mergeCell ref="A3:F3"/>
    <mergeCell ref="A23:F23"/>
  </mergeCells>
  <pageMargins left="0.7" right="0.7" top="0.75" bottom="0.75" header="0.3" footer="0.3"/>
  <pageSetup orientation="portrait" r:id="rId1"/>
  <headerFooter>
    <oddFooter>&amp;L&amp;F&amp;R&amp;A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 xr2:uid="{3D55DB94-8FC1-4BB0-8B34-D2D9680AF7FD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rgb="FFC00000"/>
          <x14:sparklines>
            <x14:sparkline>
              <xm:f>Donations!B26:E26</xm:f>
              <xm:sqref>F26</xm:sqref>
            </x14:sparkline>
            <x14:sparkline>
              <xm:f>Donations!B27:E27</xm:f>
              <xm:sqref>F27</xm:sqref>
            </x14:sparkline>
            <x14:sparkline>
              <xm:f>Donations!B28:E28</xm:f>
              <xm:sqref>F28</xm:sqref>
            </x14:sparkline>
            <x14:sparkline>
              <xm:f>Donations!B29:E29</xm:f>
              <xm:sqref>F29</xm:sqref>
            </x14:sparkline>
            <x14:sparkline>
              <xm:f>Donations!B30:E30</xm:f>
              <xm:sqref>F30</xm:sqref>
            </x14:sparkline>
            <x14:sparkline>
              <xm:f>Donations!B31:E31</xm:f>
              <xm:sqref>F31</xm:sqref>
            </x14:sparkline>
            <x14:sparkline>
              <xm:f>Donations!B32:E32</xm:f>
              <xm:sqref>F32</xm:sqref>
            </x14:sparkline>
            <x14:sparkline>
              <xm:f>Donations!B33:E33</xm:f>
              <xm:sqref>F33</xm:sqref>
            </x14:sparkline>
          </x14:sparklines>
        </x14:sparklineGroup>
        <x14:sparklineGroup displayEmptyCellsAs="span" high="1" xr2:uid="{06223D8E-57DE-4C68-941E-8FB68E6B20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Donations!B6:E6</xm:f>
              <xm:sqref>F6</xm:sqref>
            </x14:sparkline>
            <x14:sparkline>
              <xm:f>Donations!B7:E7</xm:f>
              <xm:sqref>F7</xm:sqref>
            </x14:sparkline>
            <x14:sparkline>
              <xm:f>Donations!B8:E8</xm:f>
              <xm:sqref>F8</xm:sqref>
            </x14:sparkline>
            <x14:sparkline>
              <xm:f>Donations!B9:E9</xm:f>
              <xm:sqref>F9</xm:sqref>
            </x14:sparkline>
            <x14:sparkline>
              <xm:f>Donations!B10:E10</xm:f>
              <xm:sqref>F10</xm:sqref>
            </x14:sparkline>
            <x14:sparkline>
              <xm:f>Donations!B11:E11</xm:f>
              <xm:sqref>F11</xm:sqref>
            </x14:sparkline>
            <x14:sparkline>
              <xm:f>Donations!B12:E12</xm:f>
              <xm:sqref>F12</xm:sqref>
            </x14:sparkline>
            <x14:sparkline>
              <xm:f>Donations!B13:E13</xm:f>
              <xm:sqref>F13</xm:sqref>
            </x14:sparkline>
            <x14:sparkline>
              <xm:f>Donations!B14:E14</xm:f>
              <xm:sqref>F14</xm:sqref>
            </x14:sparkline>
            <x14:sparkline>
              <xm:f>Donations!B15:E15</xm:f>
              <xm:sqref>F15</xm:sqref>
            </x14:sparkline>
            <x14:sparkline>
              <xm:f>Donations!B16:E16</xm:f>
              <xm:sqref>F16</xm:sqref>
            </x14:sparkline>
            <x14:sparkline>
              <xm:f>Donations!B17:E17</xm:f>
              <xm:sqref>F17</xm:sqref>
            </x14:sparkline>
            <x14:sparkline>
              <xm:f>Donations!B18:E18</xm:f>
              <xm:sqref>F18</xm:sqref>
            </x14:sparkline>
            <x14:sparkline>
              <xm:f>Donations!B19:E19</xm:f>
              <xm:sqref>F19</xm:sqref>
            </x14:sparkline>
          </x14:sparklines>
        </x14:sparklineGroup>
        <x14:sparklineGroup displayEmptyCellsAs="span" xr2:uid="{E3667B66-E1BC-4249-AD55-FDA47292F2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Donations!B6:B6</xm:f>
              <xm:sqref>C6</xm:sqref>
            </x14:sparkline>
            <x14:sparkline>
              <xm:f>Donations!B7:B7</xm:f>
              <xm:sqref>C7</xm:sqref>
            </x14:sparkline>
            <x14:sparkline>
              <xm:f>Donations!B8:B8</xm:f>
              <xm:sqref>C8</xm:sqref>
            </x14:sparkline>
            <x14:sparkline>
              <xm:f>Donations!B9:B9</xm:f>
              <xm:sqref>C9</xm:sqref>
            </x14:sparkline>
            <x14:sparkline>
              <xm:f>Donations!B10:B10</xm:f>
              <xm:sqref>C10</xm:sqref>
            </x14:sparkline>
            <x14:sparkline>
              <xm:f>Donations!B11:B11</xm:f>
              <xm:sqref>C11</xm:sqref>
            </x14:sparkline>
            <x14:sparkline>
              <xm:f>Donations!B12:B12</xm:f>
              <xm:sqref>C12</xm:sqref>
            </x14:sparkline>
            <x14:sparkline>
              <xm:f>Donations!B13:B13</xm:f>
              <xm:sqref>C13</xm:sqref>
            </x14:sparkline>
            <x14:sparkline>
              <xm:f>Donations!B14:B14</xm:f>
              <xm:sqref>C14</xm:sqref>
            </x14:sparkline>
            <x14:sparkline>
              <xm:f>Donations!B15:B15</xm:f>
              <xm:sqref>C15</xm:sqref>
            </x14:sparkline>
            <x14:sparkline>
              <xm:f>Donations!B16:B16</xm:f>
              <xm:sqref>C16</xm:sqref>
            </x14:sparkline>
            <x14:sparkline>
              <xm:f>Donations!B17:B17</xm:f>
              <xm:sqref>C17</xm:sqref>
            </x14:sparkline>
            <x14:sparkline>
              <xm:f>Donations!B18:B18</xm:f>
              <xm:sqref>C18</xm:sqref>
            </x14:sparkline>
            <x14:sparkline>
              <xm:f>Donations!B19:B19</xm:f>
              <xm:sqref>C19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8"/>
  <sheetViews>
    <sheetView zoomScaleNormal="100" workbookViewId="0">
      <selection activeCell="A2" sqref="A2:H2"/>
    </sheetView>
  </sheetViews>
  <sheetFormatPr defaultRowHeight="15" x14ac:dyDescent="0.25"/>
  <cols>
    <col min="1" max="1" width="23.85546875" customWidth="1"/>
    <col min="2" max="4" width="13.140625" customWidth="1"/>
    <col min="5" max="5" width="9.5703125" customWidth="1"/>
    <col min="6" max="6" width="23.85546875" customWidth="1"/>
    <col min="7" max="9" width="13.140625" customWidth="1"/>
  </cols>
  <sheetData>
    <row r="1" spans="1:9" ht="21" x14ac:dyDescent="0.35">
      <c r="A1" s="12" t="s">
        <v>90</v>
      </c>
      <c r="B1" s="12"/>
      <c r="C1" s="12"/>
      <c r="D1" s="12"/>
      <c r="F1" s="12" t="s">
        <v>90</v>
      </c>
      <c r="G1" s="12"/>
      <c r="H1" s="12"/>
      <c r="I1" s="12"/>
    </row>
    <row r="3" spans="1:9" ht="15.75" x14ac:dyDescent="0.25">
      <c r="A3" s="15" t="s">
        <v>105</v>
      </c>
      <c r="B3" s="15"/>
      <c r="C3" s="15"/>
      <c r="D3" s="15"/>
      <c r="F3" s="15" t="s">
        <v>106</v>
      </c>
      <c r="G3" s="15"/>
      <c r="H3" s="15"/>
      <c r="I3" s="15"/>
    </row>
    <row r="4" spans="1:9" ht="30.75" thickBot="1" x14ac:dyDescent="0.3">
      <c r="A4" s="5" t="s">
        <v>88</v>
      </c>
      <c r="B4" s="2" t="s">
        <v>107</v>
      </c>
      <c r="C4" s="2" t="s">
        <v>85</v>
      </c>
      <c r="D4" s="2" t="s">
        <v>108</v>
      </c>
      <c r="E4" s="6"/>
      <c r="F4" s="5" t="s">
        <v>88</v>
      </c>
      <c r="G4" s="2" t="s">
        <v>107</v>
      </c>
      <c r="H4" s="2" t="s">
        <v>85</v>
      </c>
      <c r="I4" s="2" t="s">
        <v>108</v>
      </c>
    </row>
    <row r="5" spans="1:9" x14ac:dyDescent="0.25">
      <c r="A5" s="7">
        <v>43831</v>
      </c>
      <c r="B5" s="8">
        <v>9</v>
      </c>
      <c r="C5" s="9">
        <v>36</v>
      </c>
      <c r="D5" s="9">
        <f>B5*C5</f>
        <v>324</v>
      </c>
      <c r="F5" s="7">
        <v>43831</v>
      </c>
      <c r="G5" s="8">
        <v>15</v>
      </c>
      <c r="H5" s="9">
        <v>22</v>
      </c>
      <c r="I5" s="9">
        <f>G5*H5</f>
        <v>330</v>
      </c>
    </row>
    <row r="6" spans="1:9" x14ac:dyDescent="0.25">
      <c r="A6" s="7">
        <v>43891</v>
      </c>
      <c r="B6" s="8">
        <v>15</v>
      </c>
      <c r="C6" s="9">
        <v>38</v>
      </c>
      <c r="D6" s="9">
        <f t="shared" ref="D6:D24" si="0">B6*C6</f>
        <v>570</v>
      </c>
      <c r="F6" s="7">
        <v>43891</v>
      </c>
      <c r="G6" s="8">
        <v>27</v>
      </c>
      <c r="H6" s="9">
        <v>22</v>
      </c>
      <c r="I6" s="9">
        <f t="shared" ref="I6:I17" si="1">G6*H6</f>
        <v>594</v>
      </c>
    </row>
    <row r="7" spans="1:9" x14ac:dyDescent="0.25">
      <c r="A7" s="7">
        <v>43922</v>
      </c>
      <c r="B7" s="8">
        <v>22</v>
      </c>
      <c r="C7" s="9">
        <v>40</v>
      </c>
      <c r="D7" s="9">
        <f t="shared" si="0"/>
        <v>880</v>
      </c>
      <c r="F7" s="7">
        <v>43922</v>
      </c>
      <c r="G7" s="8">
        <v>45</v>
      </c>
      <c r="H7" s="9">
        <v>25</v>
      </c>
      <c r="I7" s="9">
        <f t="shared" si="1"/>
        <v>1125</v>
      </c>
    </row>
    <row r="8" spans="1:9" x14ac:dyDescent="0.25">
      <c r="A8" s="7">
        <v>43952</v>
      </c>
      <c r="B8" s="8">
        <v>24</v>
      </c>
      <c r="C8" s="9">
        <v>40</v>
      </c>
      <c r="D8" s="9">
        <f t="shared" si="0"/>
        <v>960</v>
      </c>
      <c r="F8" s="7">
        <v>43952</v>
      </c>
      <c r="G8" s="8">
        <v>95</v>
      </c>
      <c r="H8" s="9">
        <v>25</v>
      </c>
      <c r="I8" s="9">
        <f t="shared" si="1"/>
        <v>2375</v>
      </c>
    </row>
    <row r="9" spans="1:9" x14ac:dyDescent="0.25">
      <c r="A9" s="7">
        <v>43983</v>
      </c>
      <c r="B9" s="8">
        <v>10</v>
      </c>
      <c r="C9" s="9">
        <v>40</v>
      </c>
      <c r="D9" s="9">
        <f t="shared" si="0"/>
        <v>400</v>
      </c>
      <c r="F9" s="7">
        <v>43983</v>
      </c>
      <c r="G9" s="8">
        <v>86</v>
      </c>
      <c r="H9" s="9">
        <v>25</v>
      </c>
      <c r="I9" s="9">
        <f t="shared" si="1"/>
        <v>2150</v>
      </c>
    </row>
    <row r="10" spans="1:9" x14ac:dyDescent="0.25">
      <c r="A10" s="7">
        <v>44013</v>
      </c>
      <c r="B10" s="8">
        <v>21</v>
      </c>
      <c r="C10" s="9">
        <v>40</v>
      </c>
      <c r="D10" s="9">
        <f t="shared" si="0"/>
        <v>840</v>
      </c>
      <c r="F10" s="7">
        <v>44013</v>
      </c>
      <c r="G10" s="8">
        <v>66</v>
      </c>
      <c r="H10" s="9">
        <v>25</v>
      </c>
      <c r="I10" s="9">
        <f t="shared" si="1"/>
        <v>1650</v>
      </c>
    </row>
    <row r="11" spans="1:9" x14ac:dyDescent="0.25">
      <c r="A11" s="7">
        <v>44044</v>
      </c>
      <c r="B11" s="8">
        <v>32</v>
      </c>
      <c r="C11" s="9">
        <v>41</v>
      </c>
      <c r="D11" s="9">
        <f t="shared" si="0"/>
        <v>1312</v>
      </c>
      <c r="F11" s="7">
        <v>44075</v>
      </c>
      <c r="G11" s="8">
        <v>22</v>
      </c>
      <c r="H11" s="9">
        <v>26</v>
      </c>
      <c r="I11" s="9">
        <f t="shared" si="1"/>
        <v>572</v>
      </c>
    </row>
    <row r="12" spans="1:9" x14ac:dyDescent="0.25">
      <c r="A12" s="7">
        <v>44075</v>
      </c>
      <c r="B12" s="8">
        <v>22</v>
      </c>
      <c r="C12" s="9">
        <v>41</v>
      </c>
      <c r="D12" s="9">
        <f t="shared" si="0"/>
        <v>902</v>
      </c>
      <c r="F12" s="7">
        <v>44105</v>
      </c>
      <c r="G12" s="8">
        <v>12</v>
      </c>
      <c r="H12" s="9">
        <v>30</v>
      </c>
      <c r="I12" s="9">
        <f t="shared" si="1"/>
        <v>360</v>
      </c>
    </row>
    <row r="13" spans="1:9" x14ac:dyDescent="0.25">
      <c r="A13" s="7">
        <v>44105</v>
      </c>
      <c r="B13" s="8">
        <v>32</v>
      </c>
      <c r="C13" s="9">
        <v>41</v>
      </c>
      <c r="D13" s="9">
        <f t="shared" si="0"/>
        <v>1312</v>
      </c>
      <c r="F13" s="7">
        <v>44136</v>
      </c>
      <c r="G13" s="8">
        <v>10</v>
      </c>
      <c r="H13" s="9">
        <v>28</v>
      </c>
      <c r="I13" s="9">
        <f t="shared" si="1"/>
        <v>280</v>
      </c>
    </row>
    <row r="14" spans="1:9" x14ac:dyDescent="0.25">
      <c r="A14" s="7">
        <v>44136</v>
      </c>
      <c r="B14" s="8">
        <v>13</v>
      </c>
      <c r="C14" s="9">
        <v>43</v>
      </c>
      <c r="D14" s="9">
        <f t="shared" si="0"/>
        <v>559</v>
      </c>
      <c r="F14" s="7">
        <v>44166</v>
      </c>
      <c r="G14" s="8">
        <v>13</v>
      </c>
      <c r="H14" s="9">
        <v>28</v>
      </c>
      <c r="I14" s="9">
        <f t="shared" si="1"/>
        <v>364</v>
      </c>
    </row>
    <row r="15" spans="1:9" x14ac:dyDescent="0.25">
      <c r="A15" s="7">
        <v>44197</v>
      </c>
      <c r="B15" s="8">
        <v>16</v>
      </c>
      <c r="C15" s="9">
        <v>43</v>
      </c>
      <c r="D15" s="9">
        <f t="shared" si="0"/>
        <v>688</v>
      </c>
      <c r="F15" s="7">
        <v>44197</v>
      </c>
      <c r="G15" s="8">
        <v>13</v>
      </c>
      <c r="H15" s="9">
        <v>28</v>
      </c>
      <c r="I15" s="9">
        <f t="shared" si="1"/>
        <v>364</v>
      </c>
    </row>
    <row r="16" spans="1:9" x14ac:dyDescent="0.25">
      <c r="A16" s="7">
        <v>44256</v>
      </c>
      <c r="B16" s="8">
        <v>29</v>
      </c>
      <c r="C16" s="9">
        <v>44</v>
      </c>
      <c r="D16" s="9">
        <f t="shared" si="0"/>
        <v>1276</v>
      </c>
      <c r="F16" s="7">
        <v>44228</v>
      </c>
      <c r="G16" s="8">
        <v>16</v>
      </c>
      <c r="H16" s="9">
        <v>29</v>
      </c>
      <c r="I16" s="9">
        <f t="shared" si="1"/>
        <v>464</v>
      </c>
    </row>
    <row r="17" spans="1:9" x14ac:dyDescent="0.25">
      <c r="A17" s="7">
        <v>44287</v>
      </c>
      <c r="B17" s="8">
        <v>25</v>
      </c>
      <c r="C17" s="9">
        <v>44</v>
      </c>
      <c r="D17" s="9">
        <f t="shared" si="0"/>
        <v>1100</v>
      </c>
      <c r="F17" s="7">
        <v>44256</v>
      </c>
      <c r="G17" s="8">
        <v>29</v>
      </c>
      <c r="H17" s="9">
        <v>29</v>
      </c>
      <c r="I17" s="9">
        <f t="shared" si="1"/>
        <v>841</v>
      </c>
    </row>
    <row r="18" spans="1:9" x14ac:dyDescent="0.25">
      <c r="A18" s="7">
        <v>44317</v>
      </c>
      <c r="B18" s="8">
        <v>31</v>
      </c>
      <c r="C18" s="9">
        <v>44</v>
      </c>
      <c r="D18" s="9">
        <f t="shared" si="0"/>
        <v>1364</v>
      </c>
    </row>
    <row r="19" spans="1:9" x14ac:dyDescent="0.25">
      <c r="A19" s="7">
        <v>44348</v>
      </c>
      <c r="B19" s="8">
        <v>35</v>
      </c>
      <c r="C19" s="9">
        <v>47</v>
      </c>
      <c r="D19" s="9">
        <f t="shared" si="0"/>
        <v>1645</v>
      </c>
    </row>
    <row r="20" spans="1:9" x14ac:dyDescent="0.25">
      <c r="A20" s="7">
        <v>44378</v>
      </c>
      <c r="B20" s="8">
        <v>22</v>
      </c>
      <c r="C20" s="9">
        <v>47</v>
      </c>
      <c r="D20" s="9">
        <f t="shared" si="0"/>
        <v>1034</v>
      </c>
    </row>
    <row r="21" spans="1:9" x14ac:dyDescent="0.25">
      <c r="A21" s="7">
        <v>44409</v>
      </c>
      <c r="B21" s="8">
        <v>20</v>
      </c>
      <c r="C21" s="9">
        <v>50</v>
      </c>
      <c r="D21" s="9">
        <f t="shared" si="0"/>
        <v>1000</v>
      </c>
    </row>
    <row r="22" spans="1:9" x14ac:dyDescent="0.25">
      <c r="A22" s="7">
        <v>44440</v>
      </c>
      <c r="B22" s="8">
        <v>15</v>
      </c>
      <c r="C22" s="9">
        <v>49</v>
      </c>
      <c r="D22" s="9">
        <f t="shared" si="0"/>
        <v>735</v>
      </c>
    </row>
    <row r="23" spans="1:9" x14ac:dyDescent="0.25">
      <c r="A23" s="7">
        <v>44470</v>
      </c>
      <c r="B23" s="8">
        <v>10</v>
      </c>
      <c r="C23" s="9">
        <v>45</v>
      </c>
      <c r="D23" s="9">
        <f t="shared" si="0"/>
        <v>450</v>
      </c>
    </row>
    <row r="24" spans="1:9" x14ac:dyDescent="0.25">
      <c r="A24" s="7">
        <v>44501</v>
      </c>
      <c r="B24" s="8">
        <v>8</v>
      </c>
      <c r="C24" s="9">
        <v>48</v>
      </c>
      <c r="D24" s="9">
        <f t="shared" si="0"/>
        <v>384</v>
      </c>
    </row>
    <row r="27" spans="1:9" x14ac:dyDescent="0.25">
      <c r="A27" s="16" t="s">
        <v>88</v>
      </c>
      <c r="B27" s="17">
        <f ca="1">NOW()</f>
        <v>44158.928965393519</v>
      </c>
      <c r="C27" s="18"/>
    </row>
    <row r="28" spans="1:9" x14ac:dyDescent="0.25">
      <c r="A28" s="19" t="s">
        <v>109</v>
      </c>
      <c r="B28" s="20">
        <f>COUNT(A5:A24)</f>
        <v>20</v>
      </c>
      <c r="C28" s="21"/>
      <c r="F28" s="22" t="s">
        <v>109</v>
      </c>
      <c r="G28" s="23">
        <f>COUNT(F5:F17)</f>
        <v>13</v>
      </c>
    </row>
  </sheetData>
  <mergeCells count="5">
    <mergeCell ref="A1:D1"/>
    <mergeCell ref="F1:I1"/>
    <mergeCell ref="A3:D3"/>
    <mergeCell ref="F3:I3"/>
    <mergeCell ref="B27:C27"/>
  </mergeCells>
  <conditionalFormatting sqref="D5:D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{D2BBCAA6-4BA1-4960-951D-8A8EA4596C0D}</x14:id>
        </ext>
      </extLst>
    </cfRule>
  </conditionalFormatting>
  <conditionalFormatting sqref="I5:I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{29C682F0-3CFC-4E55-BBBD-7B76E19B9EE8}</x14:id>
        </ext>
      </extLst>
    </cfRule>
  </conditionalFormatting>
  <pageMargins left="0.7" right="0.7" top="0.75" bottom="0.75" header="0.3" footer="0.3"/>
  <pageSetup scale="89" fitToHeight="0" orientation="landscape" r:id="rId1"/>
  <headerFooter>
    <oddFooter>&amp;L&amp;F&amp;R&amp;A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BCAA6-4BA1-4960-951D-8A8EA4596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D5:D24</xm:sqref>
        </x14:conditionalFormatting>
        <x14:conditionalFormatting xmlns:xm="http://schemas.microsoft.com/office/excel/2006/main">
          <x14:cfRule type="dataBar" id="{29C682F0-3CFC-4E55-BBBD-7B76E19B9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B15E-375D-47D8-83AA-BAA7E05BBA09}">
  <dimension ref="A1:H77"/>
  <sheetViews>
    <sheetView tabSelected="1" zoomScaleNormal="100" workbookViewId="0">
      <selection activeCell="A15" sqref="A15:XFD65"/>
    </sheetView>
  </sheetViews>
  <sheetFormatPr defaultRowHeight="15" x14ac:dyDescent="0.25"/>
  <cols>
    <col min="1" max="1" width="29.7109375" bestFit="1" customWidth="1"/>
    <col min="2" max="2" width="13.7109375" hidden="1" customWidth="1"/>
    <col min="3" max="3" width="16.28515625" bestFit="1" customWidth="1"/>
    <col min="4" max="4" width="18.7109375" bestFit="1" customWidth="1"/>
    <col min="5" max="5" width="18.140625" customWidth="1"/>
    <col min="6" max="6" width="11.7109375" bestFit="1" customWidth="1"/>
    <col min="7" max="7" width="23.28515625" hidden="1" customWidth="1"/>
    <col min="8" max="8" width="18.140625" customWidth="1"/>
    <col min="9" max="10" width="16.28515625" customWidth="1"/>
  </cols>
  <sheetData>
    <row r="1" spans="1:8" ht="20.100000000000001" customHeight="1" x14ac:dyDescent="0.35">
      <c r="A1" s="12" t="s">
        <v>90</v>
      </c>
      <c r="B1" s="12"/>
      <c r="C1" s="12"/>
      <c r="D1" s="12"/>
      <c r="E1" s="12"/>
      <c r="F1" s="12"/>
      <c r="G1" s="12"/>
      <c r="H1" s="12"/>
    </row>
    <row r="2" spans="1:8" ht="20.100000000000001" customHeight="1" x14ac:dyDescent="0.25">
      <c r="A2" s="13" t="s">
        <v>89</v>
      </c>
      <c r="B2" s="13"/>
      <c r="C2" s="13"/>
      <c r="D2" s="13"/>
      <c r="E2" s="13"/>
      <c r="F2" s="13"/>
      <c r="G2" s="13"/>
      <c r="H2" s="13"/>
    </row>
    <row r="3" spans="1:8" ht="18" customHeight="1" x14ac:dyDescent="0.25"/>
    <row r="4" spans="1:8" ht="18" customHeight="1" x14ac:dyDescent="0.25">
      <c r="B4" s="30" t="s">
        <v>110</v>
      </c>
      <c r="C4" s="31"/>
      <c r="D4" s="24" t="s">
        <v>88</v>
      </c>
      <c r="E4" s="25">
        <f ca="1">TODAY()</f>
        <v>44158</v>
      </c>
      <c r="G4" s="3"/>
    </row>
    <row r="5" spans="1:8" ht="18" customHeight="1" x14ac:dyDescent="0.25">
      <c r="A5" s="10" t="s">
        <v>87</v>
      </c>
      <c r="B5" s="32"/>
      <c r="C5" s="33"/>
      <c r="D5" s="26">
        <f>COUNT(D9:D77)+COUNT(D9:D77)</f>
        <v>0</v>
      </c>
      <c r="E5" s="27"/>
    </row>
    <row r="6" spans="1:8" ht="18" customHeight="1" x14ac:dyDescent="0.25">
      <c r="A6" s="10" t="s">
        <v>82</v>
      </c>
      <c r="B6" s="34"/>
      <c r="C6" s="35"/>
      <c r="D6" s="28">
        <f>SUM(G9:G77)</f>
        <v>0</v>
      </c>
      <c r="E6" s="29"/>
    </row>
    <row r="7" spans="1:8" ht="18" customHeight="1" x14ac:dyDescent="0.25"/>
    <row r="8" spans="1:8" ht="15.75" thickBot="1" x14ac:dyDescent="0.3">
      <c r="A8" s="2" t="s">
        <v>86</v>
      </c>
      <c r="B8" s="2" t="s">
        <v>85</v>
      </c>
      <c r="C8" s="2" t="s">
        <v>84</v>
      </c>
      <c r="D8" s="2" t="s">
        <v>83</v>
      </c>
      <c r="E8" s="2" t="s">
        <v>82</v>
      </c>
      <c r="F8" s="2" t="s">
        <v>81</v>
      </c>
      <c r="G8" s="2" t="s">
        <v>80</v>
      </c>
      <c r="H8" s="38" t="s">
        <v>114</v>
      </c>
    </row>
    <row r="9" spans="1:8" x14ac:dyDescent="0.25">
      <c r="A9" t="s">
        <v>28</v>
      </c>
      <c r="B9" s="1">
        <v>35.79</v>
      </c>
      <c r="C9" t="s">
        <v>1</v>
      </c>
      <c r="D9" t="s">
        <v>0</v>
      </c>
      <c r="E9">
        <v>82</v>
      </c>
      <c r="F9" t="str">
        <f>IF(E9&lt;10,"Order","Level OK")</f>
        <v>Level OK</v>
      </c>
      <c r="G9" t="str">
        <f>IF(B9&gt;30,"Check new supplier","Cost OK")</f>
        <v>Check new supplier</v>
      </c>
      <c r="H9" s="39">
        <f>B9*E9</f>
        <v>2934.7799999999997</v>
      </c>
    </row>
    <row r="10" spans="1:8" x14ac:dyDescent="0.25">
      <c r="A10" t="s">
        <v>113</v>
      </c>
      <c r="B10" s="1">
        <v>27.99</v>
      </c>
      <c r="C10" t="s">
        <v>7</v>
      </c>
      <c r="D10" t="s">
        <v>6</v>
      </c>
      <c r="E10">
        <v>76</v>
      </c>
      <c r="F10" t="str">
        <f>IF(E10&lt;10,"Order","Level OK")</f>
        <v>Level OK</v>
      </c>
      <c r="G10" t="str">
        <f>IF(B10&gt;30,"Check new supplier","Cost OK")</f>
        <v>Cost OK</v>
      </c>
      <c r="H10" s="39">
        <f>B10*E10</f>
        <v>2127.2399999999998</v>
      </c>
    </row>
    <row r="11" spans="1:8" x14ac:dyDescent="0.25">
      <c r="A11" t="s">
        <v>73</v>
      </c>
      <c r="B11" s="1">
        <v>9.99</v>
      </c>
      <c r="C11" t="s">
        <v>12</v>
      </c>
      <c r="D11" t="s">
        <v>6</v>
      </c>
      <c r="E11">
        <v>190</v>
      </c>
      <c r="F11" t="str">
        <f>IF(E11&lt;10,"Order","Level OK")</f>
        <v>Level OK</v>
      </c>
      <c r="G11" t="str">
        <f>IF(B11&gt;30,"Check new supplier","Cost OK")</f>
        <v>Cost OK</v>
      </c>
      <c r="H11" s="39">
        <f>B11*E11</f>
        <v>1898.1000000000001</v>
      </c>
    </row>
    <row r="12" spans="1:8" x14ac:dyDescent="0.25">
      <c r="A12" t="s">
        <v>2</v>
      </c>
      <c r="B12" s="1">
        <v>8.92</v>
      </c>
      <c r="C12" t="s">
        <v>1</v>
      </c>
      <c r="D12" t="s">
        <v>0</v>
      </c>
      <c r="E12">
        <v>144</v>
      </c>
      <c r="F12" t="str">
        <f>IF(E12&lt;10,"Order","Level OK")</f>
        <v>Level OK</v>
      </c>
      <c r="G12" t="str">
        <f>IF(B12&gt;30,"Check new supplier","Cost OK")</f>
        <v>Cost OK</v>
      </c>
      <c r="H12" s="39">
        <f>B12*E12</f>
        <v>1284.48</v>
      </c>
    </row>
    <row r="13" spans="1:8" x14ac:dyDescent="0.25">
      <c r="A13" t="s">
        <v>35</v>
      </c>
      <c r="B13" s="1">
        <v>10.39</v>
      </c>
      <c r="C13" t="s">
        <v>1</v>
      </c>
      <c r="D13" t="s">
        <v>0</v>
      </c>
      <c r="E13">
        <v>110</v>
      </c>
      <c r="F13" t="str">
        <f>IF(E13&lt;10,"Order","Level OK")</f>
        <v>Level OK</v>
      </c>
      <c r="G13" t="str">
        <f>IF(B13&gt;30,"Check new supplier","Cost OK")</f>
        <v>Cost OK</v>
      </c>
      <c r="H13" s="39">
        <f>B13*E13</f>
        <v>1142.9000000000001</v>
      </c>
    </row>
    <row r="14" spans="1:8" x14ac:dyDescent="0.25">
      <c r="A14" t="s">
        <v>19</v>
      </c>
      <c r="B14" s="1">
        <v>12.74</v>
      </c>
      <c r="C14" t="s">
        <v>18</v>
      </c>
      <c r="D14" t="s">
        <v>17</v>
      </c>
      <c r="E14">
        <v>89</v>
      </c>
      <c r="F14" t="str">
        <f>IF(E14&lt;10,"Order","Level OK")</f>
        <v>Level OK</v>
      </c>
      <c r="G14" t="str">
        <f>IF(B14&gt;30,"Check new supplier","Cost OK")</f>
        <v>Cost OK</v>
      </c>
      <c r="H14" s="39">
        <f>B14*E14</f>
        <v>1133.8600000000001</v>
      </c>
    </row>
    <row r="15" spans="1:8" hidden="1" x14ac:dyDescent="0.25">
      <c r="A15" t="s">
        <v>32</v>
      </c>
      <c r="B15" s="1">
        <v>52.49</v>
      </c>
      <c r="C15" t="s">
        <v>12</v>
      </c>
      <c r="D15" t="s">
        <v>6</v>
      </c>
      <c r="E15">
        <v>19</v>
      </c>
      <c r="F15" t="str">
        <f>IF(E15&lt;10,"Order","Level OK")</f>
        <v>Level OK</v>
      </c>
      <c r="G15" t="str">
        <f>IF(B15&gt;30,"Check new supplier","Cost OK")</f>
        <v>Check new supplier</v>
      </c>
      <c r="H15" s="39">
        <f>B15*E15</f>
        <v>997.31000000000006</v>
      </c>
    </row>
    <row r="16" spans="1:8" hidden="1" x14ac:dyDescent="0.25">
      <c r="A16" t="s">
        <v>64</v>
      </c>
      <c r="B16" s="1">
        <v>28.45</v>
      </c>
      <c r="C16" t="s">
        <v>1</v>
      </c>
      <c r="D16" t="s">
        <v>62</v>
      </c>
      <c r="E16">
        <v>28</v>
      </c>
      <c r="F16" t="str">
        <f>IF(E16&lt;10,"Order","Level OK")</f>
        <v>Level OK</v>
      </c>
      <c r="G16" t="str">
        <f>IF(B16&gt;30,"Check new supplier","Cost OK")</f>
        <v>Cost OK</v>
      </c>
      <c r="H16" s="39">
        <f>B16*E16</f>
        <v>796.6</v>
      </c>
    </row>
    <row r="17" spans="1:8" hidden="1" x14ac:dyDescent="0.25">
      <c r="A17" t="s">
        <v>77</v>
      </c>
      <c r="B17" s="1">
        <v>10.58</v>
      </c>
      <c r="C17" t="s">
        <v>1</v>
      </c>
      <c r="D17" t="s">
        <v>0</v>
      </c>
      <c r="E17">
        <v>73</v>
      </c>
      <c r="F17" t="str">
        <f>IF(E17&lt;10,"Order","Level OK")</f>
        <v>Level OK</v>
      </c>
      <c r="G17" t="str">
        <f>IF(B17&gt;30,"Check new supplier","Cost OK")</f>
        <v>Cost OK</v>
      </c>
      <c r="H17" s="39">
        <f>B17*E17</f>
        <v>772.34</v>
      </c>
    </row>
    <row r="18" spans="1:8" hidden="1" x14ac:dyDescent="0.25">
      <c r="A18" t="s">
        <v>29</v>
      </c>
      <c r="B18" s="1">
        <v>9.15</v>
      </c>
      <c r="C18" t="s">
        <v>1</v>
      </c>
      <c r="D18" t="s">
        <v>0</v>
      </c>
      <c r="E18">
        <v>78</v>
      </c>
      <c r="F18" t="str">
        <f>IF(E18&lt;10,"Order","Level OK")</f>
        <v>Level OK</v>
      </c>
      <c r="G18" t="str">
        <f>IF(B18&gt;30,"Check new supplier","Cost OK")</f>
        <v>Cost OK</v>
      </c>
      <c r="H18" s="39">
        <f>B18*E18</f>
        <v>713.7</v>
      </c>
    </row>
    <row r="19" spans="1:8" hidden="1" x14ac:dyDescent="0.25">
      <c r="A19" t="s">
        <v>40</v>
      </c>
      <c r="B19" s="1">
        <v>14.89</v>
      </c>
      <c r="C19" t="s">
        <v>1</v>
      </c>
      <c r="D19" t="s">
        <v>0</v>
      </c>
      <c r="E19">
        <v>47</v>
      </c>
      <c r="F19" t="str">
        <f>IF(E19&lt;10,"Order","Level OK")</f>
        <v>Level OK</v>
      </c>
      <c r="G19" t="str">
        <f>IF(B19&gt;30,"Check new supplier","Cost OK")</f>
        <v>Cost OK</v>
      </c>
      <c r="H19" s="39">
        <f>B19*E19</f>
        <v>699.83</v>
      </c>
    </row>
    <row r="20" spans="1:8" hidden="1" x14ac:dyDescent="0.25">
      <c r="A20" t="s">
        <v>31</v>
      </c>
      <c r="B20" s="1">
        <v>24.96</v>
      </c>
      <c r="C20" t="s">
        <v>18</v>
      </c>
      <c r="D20" t="s">
        <v>30</v>
      </c>
      <c r="E20">
        <v>28</v>
      </c>
      <c r="F20" t="str">
        <f>IF(E20&lt;10,"Order","Level OK")</f>
        <v>Level OK</v>
      </c>
      <c r="G20" t="str">
        <f>IF(B20&gt;30,"Check new supplier","Cost OK")</f>
        <v>Cost OK</v>
      </c>
      <c r="H20" s="39">
        <f>B20*E20</f>
        <v>698.88</v>
      </c>
    </row>
    <row r="21" spans="1:8" hidden="1" x14ac:dyDescent="0.25">
      <c r="A21" t="s">
        <v>112</v>
      </c>
      <c r="B21" s="1">
        <v>12.39</v>
      </c>
      <c r="C21" t="s">
        <v>7</v>
      </c>
      <c r="D21" t="s">
        <v>6</v>
      </c>
      <c r="E21">
        <v>52</v>
      </c>
      <c r="F21" t="str">
        <f>IF(E21&lt;10,"Order","Level OK")</f>
        <v>Level OK</v>
      </c>
      <c r="G21" t="str">
        <f>IF(B21&gt;30,"Check new supplier","Cost OK")</f>
        <v>Cost OK</v>
      </c>
      <c r="H21" s="39">
        <f>B21*E21</f>
        <v>644.28</v>
      </c>
    </row>
    <row r="22" spans="1:8" hidden="1" x14ac:dyDescent="0.25">
      <c r="A22" t="s">
        <v>24</v>
      </c>
      <c r="B22" s="1">
        <v>5.5</v>
      </c>
      <c r="C22" t="s">
        <v>1</v>
      </c>
      <c r="D22" t="s">
        <v>23</v>
      </c>
      <c r="E22">
        <v>110</v>
      </c>
      <c r="F22" t="str">
        <f>IF(E22&lt;10,"Order","Level OK")</f>
        <v>Level OK</v>
      </c>
      <c r="G22" t="str">
        <f>IF(B22&gt;30,"Check new supplier","Cost OK")</f>
        <v>Cost OK</v>
      </c>
      <c r="H22" s="39">
        <f>B22*E22</f>
        <v>605</v>
      </c>
    </row>
    <row r="23" spans="1:8" hidden="1" x14ac:dyDescent="0.25">
      <c r="A23" t="s">
        <v>79</v>
      </c>
      <c r="B23" s="1">
        <v>9.92</v>
      </c>
      <c r="C23" t="s">
        <v>1</v>
      </c>
      <c r="D23" t="s">
        <v>3</v>
      </c>
      <c r="E23">
        <v>58</v>
      </c>
      <c r="F23" t="str">
        <f>IF(E23&lt;10,"Order","Level OK")</f>
        <v>Level OK</v>
      </c>
      <c r="G23" t="str">
        <f>IF(B23&gt;30,"Check new supplier","Cost OK")</f>
        <v>Cost OK</v>
      </c>
      <c r="H23" s="39">
        <f>B23*E23</f>
        <v>575.36</v>
      </c>
    </row>
    <row r="24" spans="1:8" hidden="1" x14ac:dyDescent="0.25">
      <c r="A24" t="s">
        <v>27</v>
      </c>
      <c r="B24" s="1">
        <v>4.8899999999999997</v>
      </c>
      <c r="C24" t="s">
        <v>111</v>
      </c>
      <c r="D24" t="s">
        <v>3</v>
      </c>
      <c r="E24">
        <v>116</v>
      </c>
      <c r="F24" t="str">
        <f>IF(E24&lt;10,"Order","Level OK")</f>
        <v>Level OK</v>
      </c>
      <c r="G24" t="str">
        <f>IF(B24&gt;30,"Check new supplier","Cost OK")</f>
        <v>Cost OK</v>
      </c>
      <c r="H24" s="39">
        <f>B24*E24</f>
        <v>567.24</v>
      </c>
    </row>
    <row r="25" spans="1:8" hidden="1" x14ac:dyDescent="0.25">
      <c r="A25" t="s">
        <v>63</v>
      </c>
      <c r="B25" s="1">
        <v>25.79</v>
      </c>
      <c r="C25" t="s">
        <v>1</v>
      </c>
      <c r="D25" t="s">
        <v>62</v>
      </c>
      <c r="E25">
        <v>21</v>
      </c>
      <c r="F25" t="str">
        <f>IF(E25&lt;10,"Order","Level OK")</f>
        <v>Level OK</v>
      </c>
      <c r="G25" t="str">
        <f>IF(B25&gt;30,"Check new supplier","Cost OK")</f>
        <v>Cost OK</v>
      </c>
      <c r="H25" s="39">
        <f>B25*E25</f>
        <v>541.59</v>
      </c>
    </row>
    <row r="26" spans="1:8" hidden="1" x14ac:dyDescent="0.25">
      <c r="A26" t="s">
        <v>21</v>
      </c>
      <c r="B26" s="1">
        <v>9.39</v>
      </c>
      <c r="C26" t="s">
        <v>7</v>
      </c>
      <c r="D26" t="s">
        <v>6</v>
      </c>
      <c r="E26">
        <v>57</v>
      </c>
      <c r="F26" t="str">
        <f>IF(E26&lt;10,"Order","Level OK")</f>
        <v>Level OK</v>
      </c>
      <c r="G26" t="str">
        <f>IF(B26&gt;30,"Check new supplier","Cost OK")</f>
        <v>Cost OK</v>
      </c>
      <c r="H26" s="39">
        <f>B26*E26</f>
        <v>535.23</v>
      </c>
    </row>
    <row r="27" spans="1:8" hidden="1" x14ac:dyDescent="0.25">
      <c r="A27" t="s">
        <v>9</v>
      </c>
      <c r="B27" s="1">
        <v>72.58</v>
      </c>
      <c r="C27" t="s">
        <v>74</v>
      </c>
      <c r="D27" t="s">
        <v>6</v>
      </c>
      <c r="E27">
        <v>7</v>
      </c>
      <c r="F27" t="str">
        <f>IF(E27&lt;10,"Order","Level OK")</f>
        <v>Order</v>
      </c>
      <c r="G27" t="str">
        <f>IF(B27&gt;30,"Check new supplier","Cost OK")</f>
        <v>Check new supplier</v>
      </c>
      <c r="H27" s="39">
        <f>B27*E27</f>
        <v>508.06</v>
      </c>
    </row>
    <row r="28" spans="1:8" hidden="1" x14ac:dyDescent="0.25">
      <c r="A28" t="s">
        <v>11</v>
      </c>
      <c r="B28" s="1">
        <v>3.79</v>
      </c>
      <c r="C28" t="s">
        <v>1</v>
      </c>
      <c r="D28" t="s">
        <v>0</v>
      </c>
      <c r="E28">
        <v>130</v>
      </c>
      <c r="F28" t="str">
        <f>IF(E28&lt;10,"Order","Level OK")</f>
        <v>Level OK</v>
      </c>
      <c r="G28" t="str">
        <f>IF(B28&gt;30,"Check new supplier","Cost OK")</f>
        <v>Cost OK</v>
      </c>
      <c r="H28" s="39">
        <f>B28*E28</f>
        <v>492.7</v>
      </c>
    </row>
    <row r="29" spans="1:8" hidden="1" x14ac:dyDescent="0.25">
      <c r="A29" t="s">
        <v>66</v>
      </c>
      <c r="B29" s="1">
        <v>4.99</v>
      </c>
      <c r="C29" t="s">
        <v>111</v>
      </c>
      <c r="D29" t="s">
        <v>3</v>
      </c>
      <c r="E29">
        <v>95</v>
      </c>
      <c r="F29" t="str">
        <f>IF(E29&lt;10,"Order","Level OK")</f>
        <v>Level OK</v>
      </c>
      <c r="G29" t="str">
        <f>IF(B29&gt;30,"Check new supplier","Cost OK")</f>
        <v>Cost OK</v>
      </c>
      <c r="H29" s="39">
        <f>B29*E29</f>
        <v>474.05</v>
      </c>
    </row>
    <row r="30" spans="1:8" hidden="1" x14ac:dyDescent="0.25">
      <c r="A30" t="s">
        <v>9</v>
      </c>
      <c r="B30" s="1">
        <v>58.89</v>
      </c>
      <c r="C30" t="s">
        <v>8</v>
      </c>
      <c r="D30" t="s">
        <v>6</v>
      </c>
      <c r="E30">
        <v>8</v>
      </c>
      <c r="F30" t="str">
        <f>IF(E30&lt;10,"Order","Level OK")</f>
        <v>Order</v>
      </c>
      <c r="G30" t="str">
        <f>IF(B30&gt;30,"Check new supplier","Cost OK")</f>
        <v>Check new supplier</v>
      </c>
      <c r="H30" s="39">
        <f>B30*E30</f>
        <v>471.12</v>
      </c>
    </row>
    <row r="31" spans="1:8" hidden="1" x14ac:dyDescent="0.25">
      <c r="A31" t="s">
        <v>41</v>
      </c>
      <c r="B31" s="1">
        <v>4.8899999999999997</v>
      </c>
      <c r="C31" t="s">
        <v>1</v>
      </c>
      <c r="D31" t="s">
        <v>0</v>
      </c>
      <c r="E31">
        <v>92</v>
      </c>
      <c r="F31" t="str">
        <f>IF(E31&lt;10,"Order","Level OK")</f>
        <v>Level OK</v>
      </c>
      <c r="G31" t="str">
        <f>IF(B31&gt;30,"Check new supplier","Cost OK")</f>
        <v>Cost OK</v>
      </c>
      <c r="H31" s="39">
        <f>B31*E31</f>
        <v>449.88</v>
      </c>
    </row>
    <row r="32" spans="1:8" hidden="1" x14ac:dyDescent="0.25">
      <c r="A32" t="s">
        <v>57</v>
      </c>
      <c r="B32" s="1">
        <v>4.5199999999999996</v>
      </c>
      <c r="C32" t="s">
        <v>111</v>
      </c>
      <c r="D32" t="s">
        <v>3</v>
      </c>
      <c r="E32">
        <v>97</v>
      </c>
      <c r="F32" t="str">
        <f>IF(E32&lt;10,"Order","Level OK")</f>
        <v>Level OK</v>
      </c>
      <c r="G32" t="str">
        <f>IF(B32&gt;30,"Check new supplier","Cost OK")</f>
        <v>Cost OK</v>
      </c>
      <c r="H32" s="39">
        <f>B32*E32</f>
        <v>438.43999999999994</v>
      </c>
    </row>
    <row r="33" spans="1:8" hidden="1" x14ac:dyDescent="0.25">
      <c r="A33" t="s">
        <v>15</v>
      </c>
      <c r="B33" s="1">
        <v>3.59</v>
      </c>
      <c r="C33" t="s">
        <v>1</v>
      </c>
      <c r="D33" t="s">
        <v>0</v>
      </c>
      <c r="E33">
        <v>120</v>
      </c>
      <c r="F33" t="str">
        <f>IF(E33&lt;10,"Order","Level OK")</f>
        <v>Level OK</v>
      </c>
      <c r="G33" t="str">
        <f>IF(B33&gt;30,"Check new supplier","Cost OK")</f>
        <v>Cost OK</v>
      </c>
      <c r="H33" s="39">
        <f>B33*E33</f>
        <v>430.79999999999995</v>
      </c>
    </row>
    <row r="34" spans="1:8" hidden="1" x14ac:dyDescent="0.25">
      <c r="A34" t="s">
        <v>10</v>
      </c>
      <c r="B34" s="1">
        <v>5.85</v>
      </c>
      <c r="C34" t="s">
        <v>1</v>
      </c>
      <c r="D34" t="s">
        <v>0</v>
      </c>
      <c r="E34">
        <v>73</v>
      </c>
      <c r="F34" t="str">
        <f>IF(E34&lt;10,"Order","Level OK")</f>
        <v>Level OK</v>
      </c>
      <c r="G34" t="str">
        <f>IF(B34&gt;30,"Check new supplier","Cost OK")</f>
        <v>Cost OK</v>
      </c>
      <c r="H34" s="39">
        <f>B34*E34</f>
        <v>427.04999999999995</v>
      </c>
    </row>
    <row r="35" spans="1:8" hidden="1" x14ac:dyDescent="0.25">
      <c r="A35" t="s">
        <v>52</v>
      </c>
      <c r="B35" s="1">
        <v>15.75</v>
      </c>
      <c r="C35" t="s">
        <v>18</v>
      </c>
      <c r="D35" t="s">
        <v>17</v>
      </c>
      <c r="E35">
        <v>27</v>
      </c>
      <c r="F35" t="str">
        <f>IF(E35&lt;10,"Order","Level OK")</f>
        <v>Level OK</v>
      </c>
      <c r="G35" t="str">
        <f>IF(B35&gt;30,"Check new supplier","Cost OK")</f>
        <v>Cost OK</v>
      </c>
      <c r="H35" s="39">
        <f>B35*E35</f>
        <v>425.25</v>
      </c>
    </row>
    <row r="36" spans="1:8" hidden="1" x14ac:dyDescent="0.25">
      <c r="A36" t="s">
        <v>20</v>
      </c>
      <c r="B36" s="1">
        <v>14.29</v>
      </c>
      <c r="C36" t="s">
        <v>7</v>
      </c>
      <c r="D36" t="s">
        <v>6</v>
      </c>
      <c r="E36">
        <v>29</v>
      </c>
      <c r="F36" t="str">
        <f>IF(E36&lt;10,"Order","Level OK")</f>
        <v>Level OK</v>
      </c>
      <c r="G36" t="str">
        <f>IF(B36&gt;30,"Check new supplier","Cost OK")</f>
        <v>Cost OK</v>
      </c>
      <c r="H36" s="39">
        <f>B36*E36</f>
        <v>414.40999999999997</v>
      </c>
    </row>
    <row r="37" spans="1:8" hidden="1" x14ac:dyDescent="0.25">
      <c r="A37" t="s">
        <v>67</v>
      </c>
      <c r="B37" s="1">
        <v>4.6500000000000004</v>
      </c>
      <c r="C37" t="s">
        <v>111</v>
      </c>
      <c r="D37" t="s">
        <v>3</v>
      </c>
      <c r="E37">
        <v>87</v>
      </c>
      <c r="F37" t="str">
        <f>IF(E37&lt;10,"Order","Level OK")</f>
        <v>Level OK</v>
      </c>
      <c r="G37" t="str">
        <f>IF(B37&gt;30,"Check new supplier","Cost OK")</f>
        <v>Cost OK</v>
      </c>
      <c r="H37" s="39">
        <f>B37*E37</f>
        <v>404.55</v>
      </c>
    </row>
    <row r="38" spans="1:8" hidden="1" x14ac:dyDescent="0.25">
      <c r="A38" t="s">
        <v>46</v>
      </c>
      <c r="B38" s="1">
        <v>14.99</v>
      </c>
      <c r="C38" t="s">
        <v>18</v>
      </c>
      <c r="D38" t="s">
        <v>30</v>
      </c>
      <c r="E38">
        <v>26</v>
      </c>
      <c r="F38" t="str">
        <f>IF(E38&lt;10,"Order","Level OK")</f>
        <v>Level OK</v>
      </c>
      <c r="G38" t="str">
        <f>IF(B38&gt;30,"Check new supplier","Cost OK")</f>
        <v>Cost OK</v>
      </c>
      <c r="H38" s="39">
        <f>B38*E38</f>
        <v>389.74</v>
      </c>
    </row>
    <row r="39" spans="1:8" hidden="1" x14ac:dyDescent="0.25">
      <c r="A39" t="s">
        <v>38</v>
      </c>
      <c r="B39" s="1">
        <v>21.82</v>
      </c>
      <c r="C39" t="s">
        <v>12</v>
      </c>
      <c r="D39" t="s">
        <v>6</v>
      </c>
      <c r="E39">
        <v>17</v>
      </c>
      <c r="F39" t="str">
        <f>IF(E39&lt;10,"Order","Level OK")</f>
        <v>Level OK</v>
      </c>
      <c r="G39" t="str">
        <f>IF(B39&gt;30,"Check new supplier","Cost OK")</f>
        <v>Cost OK</v>
      </c>
      <c r="H39" s="39">
        <f>B39*E39</f>
        <v>370.94</v>
      </c>
    </row>
    <row r="40" spans="1:8" hidden="1" x14ac:dyDescent="0.25">
      <c r="A40" t="s">
        <v>34</v>
      </c>
      <c r="B40" s="1">
        <v>12.15</v>
      </c>
      <c r="C40" t="s">
        <v>1</v>
      </c>
      <c r="D40" t="s">
        <v>0</v>
      </c>
      <c r="E40">
        <v>27</v>
      </c>
      <c r="F40" t="str">
        <f>IF(E40&lt;10,"Order","Level OK")</f>
        <v>Level OK</v>
      </c>
      <c r="G40" t="str">
        <f>IF(B40&gt;30,"Check new supplier","Cost OK")</f>
        <v>Cost OK</v>
      </c>
      <c r="H40" s="39">
        <f>B40*E40</f>
        <v>328.05</v>
      </c>
    </row>
    <row r="41" spans="1:8" hidden="1" x14ac:dyDescent="0.25">
      <c r="A41" t="s">
        <v>76</v>
      </c>
      <c r="B41" s="1">
        <v>2.95</v>
      </c>
      <c r="C41" t="s">
        <v>111</v>
      </c>
      <c r="D41" t="s">
        <v>3</v>
      </c>
      <c r="E41">
        <v>108</v>
      </c>
      <c r="F41" t="str">
        <f>IF(E41&lt;10,"Order","Level OK")</f>
        <v>Level OK</v>
      </c>
      <c r="G41" t="str">
        <f>IF(B41&gt;30,"Check new supplier","Cost OK")</f>
        <v>Cost OK</v>
      </c>
      <c r="H41" s="39">
        <f>B41*E41</f>
        <v>318.60000000000002</v>
      </c>
    </row>
    <row r="42" spans="1:8" hidden="1" x14ac:dyDescent="0.25">
      <c r="A42" t="s">
        <v>16</v>
      </c>
      <c r="B42" s="1">
        <v>22.25</v>
      </c>
      <c r="C42" t="s">
        <v>12</v>
      </c>
      <c r="D42" t="s">
        <v>6</v>
      </c>
      <c r="E42">
        <v>14</v>
      </c>
      <c r="F42" t="str">
        <f>IF(E42&lt;10,"Order","Level OK")</f>
        <v>Level OK</v>
      </c>
      <c r="G42" t="str">
        <f>IF(B42&gt;30,"Check new supplier","Cost OK")</f>
        <v>Cost OK</v>
      </c>
      <c r="H42" s="39">
        <f>B42*E42</f>
        <v>311.5</v>
      </c>
    </row>
    <row r="43" spans="1:8" hidden="1" x14ac:dyDescent="0.25">
      <c r="A43" t="s">
        <v>58</v>
      </c>
      <c r="B43" s="1">
        <v>2.5</v>
      </c>
      <c r="C43" t="s">
        <v>1</v>
      </c>
      <c r="D43" t="s">
        <v>23</v>
      </c>
      <c r="E43">
        <v>120</v>
      </c>
      <c r="F43" t="str">
        <f>IF(E43&lt;10,"Order","Level OK")</f>
        <v>Level OK</v>
      </c>
      <c r="G43" t="str">
        <f>IF(B43&gt;30,"Check new supplier","Cost OK")</f>
        <v>Cost OK</v>
      </c>
      <c r="H43" s="39">
        <f>B43*E43</f>
        <v>300</v>
      </c>
    </row>
    <row r="44" spans="1:8" hidden="1" x14ac:dyDescent="0.25">
      <c r="A44" t="s">
        <v>55</v>
      </c>
      <c r="B44" s="1">
        <v>24.99</v>
      </c>
      <c r="C44" t="s">
        <v>12</v>
      </c>
      <c r="D44" t="s">
        <v>6</v>
      </c>
      <c r="E44">
        <v>12</v>
      </c>
      <c r="F44" t="str">
        <f>IF(E44&lt;10,"Order","Level OK")</f>
        <v>Level OK</v>
      </c>
      <c r="G44" t="str">
        <f>IF(B44&gt;30,"Check new supplier","Cost OK")</f>
        <v>Cost OK</v>
      </c>
      <c r="H44" s="39">
        <f>B44*E44</f>
        <v>299.88</v>
      </c>
    </row>
    <row r="45" spans="1:8" hidden="1" x14ac:dyDescent="0.25">
      <c r="A45" t="s">
        <v>33</v>
      </c>
      <c r="B45" s="1">
        <v>22.85</v>
      </c>
      <c r="C45" t="s">
        <v>12</v>
      </c>
      <c r="D45" t="s">
        <v>6</v>
      </c>
      <c r="E45">
        <v>13</v>
      </c>
      <c r="F45" t="str">
        <f>IF(E45&lt;10,"Order","Level OK")</f>
        <v>Level OK</v>
      </c>
      <c r="G45" t="str">
        <f>IF(B45&gt;30,"Check new supplier","Cost OK")</f>
        <v>Cost OK</v>
      </c>
      <c r="H45" s="39">
        <f>B45*E45</f>
        <v>297.05</v>
      </c>
    </row>
    <row r="46" spans="1:8" hidden="1" x14ac:dyDescent="0.25">
      <c r="A46" t="s">
        <v>78</v>
      </c>
      <c r="B46" s="1">
        <v>12.95</v>
      </c>
      <c r="C46" t="s">
        <v>18</v>
      </c>
      <c r="D46" t="s">
        <v>30</v>
      </c>
      <c r="E46">
        <v>22</v>
      </c>
      <c r="F46" t="str">
        <f>IF(E46&lt;10,"Order","Level OK")</f>
        <v>Level OK</v>
      </c>
      <c r="G46" t="str">
        <f>IF(B46&gt;30,"Check new supplier","Cost OK")</f>
        <v>Cost OK</v>
      </c>
      <c r="H46" s="39">
        <f>B46*E46</f>
        <v>284.89999999999998</v>
      </c>
    </row>
    <row r="47" spans="1:8" hidden="1" x14ac:dyDescent="0.25">
      <c r="A47" t="s">
        <v>36</v>
      </c>
      <c r="B47" s="1">
        <v>4.3499999999999996</v>
      </c>
      <c r="C47" t="s">
        <v>4</v>
      </c>
      <c r="D47" t="s">
        <v>3</v>
      </c>
      <c r="E47">
        <v>65</v>
      </c>
      <c r="F47" t="str">
        <f>IF(E47&lt;10,"Order","Level OK")</f>
        <v>Level OK</v>
      </c>
      <c r="G47" t="str">
        <f>IF(B47&gt;30,"Check new supplier","Cost OK")</f>
        <v>Cost OK</v>
      </c>
      <c r="H47" s="39">
        <f>B47*E47</f>
        <v>282.75</v>
      </c>
    </row>
    <row r="48" spans="1:8" hidden="1" x14ac:dyDescent="0.25">
      <c r="A48" t="s">
        <v>45</v>
      </c>
      <c r="B48" s="1">
        <v>5.35</v>
      </c>
      <c r="C48" t="s">
        <v>12</v>
      </c>
      <c r="D48" t="s">
        <v>17</v>
      </c>
      <c r="E48">
        <v>52</v>
      </c>
      <c r="F48" t="str">
        <f>IF(E48&lt;10,"Order","Level OK")</f>
        <v>Level OK</v>
      </c>
      <c r="G48" t="str">
        <f>IF(B48&gt;30,"Check new supplier","Cost OK")</f>
        <v>Cost OK</v>
      </c>
      <c r="H48" s="39">
        <f>B48*E48</f>
        <v>278.2</v>
      </c>
    </row>
    <row r="49" spans="1:8" hidden="1" x14ac:dyDescent="0.25">
      <c r="A49" t="s">
        <v>65</v>
      </c>
      <c r="B49" s="1">
        <v>22.85</v>
      </c>
      <c r="C49" t="s">
        <v>12</v>
      </c>
      <c r="D49" t="s">
        <v>6</v>
      </c>
      <c r="E49">
        <v>12</v>
      </c>
      <c r="F49" t="str">
        <f>IF(E49&lt;10,"Order","Level OK")</f>
        <v>Level OK</v>
      </c>
      <c r="G49" t="str">
        <f>IF(B49&gt;30,"Check new supplier","Cost OK")</f>
        <v>Cost OK</v>
      </c>
      <c r="H49" s="39">
        <f>B49*E49</f>
        <v>274.20000000000005</v>
      </c>
    </row>
    <row r="50" spans="1:8" hidden="1" x14ac:dyDescent="0.25">
      <c r="A50" t="s">
        <v>13</v>
      </c>
      <c r="B50" s="1">
        <v>29.39</v>
      </c>
      <c r="C50" t="s">
        <v>12</v>
      </c>
      <c r="D50" t="s">
        <v>6</v>
      </c>
      <c r="E50">
        <v>9</v>
      </c>
      <c r="F50" t="str">
        <f>IF(E50&lt;10,"Order","Level OK")</f>
        <v>Order</v>
      </c>
      <c r="G50" t="str">
        <f>IF(B50&gt;30,"Check new supplier","Cost OK")</f>
        <v>Cost OK</v>
      </c>
      <c r="H50" s="39">
        <f>B50*E50</f>
        <v>264.51</v>
      </c>
    </row>
    <row r="51" spans="1:8" hidden="1" x14ac:dyDescent="0.25">
      <c r="A51" t="s">
        <v>37</v>
      </c>
      <c r="B51" s="1">
        <v>32.99</v>
      </c>
      <c r="C51" t="s">
        <v>12</v>
      </c>
      <c r="D51" t="s">
        <v>6</v>
      </c>
      <c r="E51">
        <v>8</v>
      </c>
      <c r="F51" t="str">
        <f>IF(E51&lt;10,"Order","Level OK")</f>
        <v>Order</v>
      </c>
      <c r="G51" t="str">
        <f>IF(B51&gt;30,"Check new supplier","Cost OK")</f>
        <v>Check new supplier</v>
      </c>
      <c r="H51" s="39">
        <f>B51*E51</f>
        <v>263.92</v>
      </c>
    </row>
    <row r="52" spans="1:8" hidden="1" x14ac:dyDescent="0.25">
      <c r="A52" t="s">
        <v>53</v>
      </c>
      <c r="B52" s="1">
        <v>2.79</v>
      </c>
      <c r="C52" t="s">
        <v>111</v>
      </c>
      <c r="D52" t="s">
        <v>3</v>
      </c>
      <c r="E52">
        <v>92</v>
      </c>
      <c r="F52" t="str">
        <f>IF(E52&lt;10,"Order","Level OK")</f>
        <v>Level OK</v>
      </c>
      <c r="G52" t="str">
        <f>IF(B52&gt;30,"Check new supplier","Cost OK")</f>
        <v>Cost OK</v>
      </c>
      <c r="H52" s="39">
        <f>B52*E52</f>
        <v>256.68</v>
      </c>
    </row>
    <row r="53" spans="1:8" hidden="1" x14ac:dyDescent="0.25">
      <c r="A53" t="s">
        <v>48</v>
      </c>
      <c r="B53" s="1">
        <v>5.29</v>
      </c>
      <c r="C53" t="s">
        <v>1</v>
      </c>
      <c r="D53" t="s">
        <v>3</v>
      </c>
      <c r="E53">
        <v>48</v>
      </c>
      <c r="F53" t="str">
        <f>IF(E53&lt;10,"Order","Level OK")</f>
        <v>Level OK</v>
      </c>
      <c r="G53" t="str">
        <f>IF(B53&gt;30,"Check new supplier","Cost OK")</f>
        <v>Cost OK</v>
      </c>
      <c r="H53" s="39">
        <f>B53*E53</f>
        <v>253.92000000000002</v>
      </c>
    </row>
    <row r="54" spans="1:8" hidden="1" x14ac:dyDescent="0.25">
      <c r="A54" t="s">
        <v>47</v>
      </c>
      <c r="B54" s="1">
        <v>4.5599999999999996</v>
      </c>
      <c r="C54" t="s">
        <v>1</v>
      </c>
      <c r="D54" t="s">
        <v>0</v>
      </c>
      <c r="E54">
        <v>52</v>
      </c>
      <c r="F54" t="str">
        <f>IF(E54&lt;10,"Order","Level OK")</f>
        <v>Level OK</v>
      </c>
      <c r="G54" t="str">
        <f>IF(B54&gt;30,"Check new supplier","Cost OK")</f>
        <v>Cost OK</v>
      </c>
      <c r="H54" s="39">
        <f>B54*E54</f>
        <v>237.11999999999998</v>
      </c>
    </row>
    <row r="55" spans="1:8" hidden="1" x14ac:dyDescent="0.25">
      <c r="A55" t="s">
        <v>71</v>
      </c>
      <c r="B55" s="1">
        <v>15.63</v>
      </c>
      <c r="C55" t="s">
        <v>12</v>
      </c>
      <c r="D55" t="s">
        <v>6</v>
      </c>
      <c r="E55">
        <v>15</v>
      </c>
      <c r="F55" t="str">
        <f>IF(E55&lt;10,"Order","Level OK")</f>
        <v>Level OK</v>
      </c>
      <c r="G55" t="str">
        <f>IF(B55&gt;30,"Check new supplier","Cost OK")</f>
        <v>Cost OK</v>
      </c>
      <c r="H55" s="39">
        <f>B55*E55</f>
        <v>234.45000000000002</v>
      </c>
    </row>
    <row r="56" spans="1:8" hidden="1" x14ac:dyDescent="0.25">
      <c r="A56" t="s">
        <v>60</v>
      </c>
      <c r="B56" s="1">
        <v>5.99</v>
      </c>
      <c r="C56" t="s">
        <v>1</v>
      </c>
      <c r="D56" t="s">
        <v>0</v>
      </c>
      <c r="E56">
        <v>35</v>
      </c>
      <c r="F56" t="str">
        <f>IF(E56&lt;10,"Order","Level OK")</f>
        <v>Level OK</v>
      </c>
      <c r="G56" t="str">
        <f>IF(B56&gt;30,"Check new supplier","Cost OK")</f>
        <v>Cost OK</v>
      </c>
      <c r="H56" s="39">
        <f>B56*E56</f>
        <v>209.65</v>
      </c>
    </row>
    <row r="57" spans="1:8" hidden="1" x14ac:dyDescent="0.25">
      <c r="A57" t="s">
        <v>39</v>
      </c>
      <c r="B57" s="1">
        <v>10.89</v>
      </c>
      <c r="C57" t="s">
        <v>12</v>
      </c>
      <c r="D57" t="s">
        <v>6</v>
      </c>
      <c r="E57">
        <v>16</v>
      </c>
      <c r="F57" t="str">
        <f>IF(E57&lt;10,"Order","Level OK")</f>
        <v>Level OK</v>
      </c>
      <c r="G57" t="str">
        <f>IF(B57&gt;30,"Check new supplier","Cost OK")</f>
        <v>Cost OK</v>
      </c>
      <c r="H57" s="39">
        <f>B57*E57</f>
        <v>174.24</v>
      </c>
    </row>
    <row r="58" spans="1:8" hidden="1" x14ac:dyDescent="0.25">
      <c r="A58" t="s">
        <v>61</v>
      </c>
      <c r="B58" s="1">
        <v>4.8899999999999997</v>
      </c>
      <c r="C58" t="s">
        <v>1</v>
      </c>
      <c r="D58" t="s">
        <v>0</v>
      </c>
      <c r="E58">
        <v>35</v>
      </c>
      <c r="F58" t="str">
        <f>IF(E58&lt;10,"Order","Level OK")</f>
        <v>Level OK</v>
      </c>
      <c r="G58" t="str">
        <f>IF(B58&gt;30,"Check new supplier","Cost OK")</f>
        <v>Cost OK</v>
      </c>
      <c r="H58" s="39">
        <f>B58*E58</f>
        <v>171.14999999999998</v>
      </c>
    </row>
    <row r="59" spans="1:8" hidden="1" x14ac:dyDescent="0.25">
      <c r="A59" t="s">
        <v>43</v>
      </c>
      <c r="B59" s="1">
        <v>6.2</v>
      </c>
      <c r="C59" t="s">
        <v>1</v>
      </c>
      <c r="D59" t="s">
        <v>3</v>
      </c>
      <c r="E59">
        <v>27</v>
      </c>
      <c r="F59" t="str">
        <f>IF(E59&lt;10,"Order","Level OK")</f>
        <v>Level OK</v>
      </c>
      <c r="G59" t="str">
        <f>IF(B59&gt;30,"Check new supplier","Cost OK")</f>
        <v>Cost OK</v>
      </c>
      <c r="H59" s="39">
        <f>B59*E59</f>
        <v>167.4</v>
      </c>
    </row>
    <row r="60" spans="1:8" hidden="1" x14ac:dyDescent="0.25">
      <c r="A60" t="s">
        <v>75</v>
      </c>
      <c r="B60" s="1">
        <v>8.25</v>
      </c>
      <c r="C60" t="s">
        <v>1</v>
      </c>
      <c r="D60" t="s">
        <v>23</v>
      </c>
      <c r="E60">
        <v>20</v>
      </c>
      <c r="F60" t="str">
        <f>IF(E60&lt;10,"Order","Level OK")</f>
        <v>Level OK</v>
      </c>
      <c r="G60" t="str">
        <f>IF(B60&gt;30,"Check new supplier","Cost OK")</f>
        <v>Cost OK</v>
      </c>
      <c r="H60" s="39">
        <f>B60*E60</f>
        <v>165</v>
      </c>
    </row>
    <row r="61" spans="1:8" hidden="1" x14ac:dyDescent="0.25">
      <c r="A61" t="s">
        <v>44</v>
      </c>
      <c r="B61" s="1">
        <v>5.99</v>
      </c>
      <c r="C61" t="s">
        <v>1</v>
      </c>
      <c r="D61" t="s">
        <v>0</v>
      </c>
      <c r="E61">
        <v>27</v>
      </c>
      <c r="F61" t="str">
        <f>IF(E61&lt;10,"Order","Level OK")</f>
        <v>Level OK</v>
      </c>
      <c r="G61" t="str">
        <f>IF(B61&gt;30,"Check new supplier","Cost OK")</f>
        <v>Cost OK</v>
      </c>
      <c r="H61" s="39">
        <f>B61*E61</f>
        <v>161.73000000000002</v>
      </c>
    </row>
    <row r="62" spans="1:8" hidden="1" x14ac:dyDescent="0.25">
      <c r="A62" t="s">
        <v>26</v>
      </c>
      <c r="B62" s="1">
        <v>13.79</v>
      </c>
      <c r="C62" t="s">
        <v>12</v>
      </c>
      <c r="D62" t="s">
        <v>6</v>
      </c>
      <c r="E62">
        <v>11</v>
      </c>
      <c r="F62" t="str">
        <f>IF(E62&lt;10,"Order","Level OK")</f>
        <v>Level OK</v>
      </c>
      <c r="G62" t="str">
        <f>IF(B62&gt;30,"Check new supplier","Cost OK")</f>
        <v>Cost OK</v>
      </c>
      <c r="H62" s="39">
        <f>B62*E62</f>
        <v>151.69</v>
      </c>
    </row>
    <row r="63" spans="1:8" hidden="1" x14ac:dyDescent="0.25">
      <c r="A63" t="s">
        <v>42</v>
      </c>
      <c r="B63" s="1">
        <v>4.95</v>
      </c>
      <c r="C63" t="s">
        <v>1</v>
      </c>
      <c r="D63" t="s">
        <v>3</v>
      </c>
      <c r="E63">
        <v>28</v>
      </c>
      <c r="F63" t="str">
        <f>IF(E63&lt;10,"Order","Level OK")</f>
        <v>Level OK</v>
      </c>
      <c r="G63" t="str">
        <f>IF(B63&gt;30,"Check new supplier","Cost OK")</f>
        <v>Cost OK</v>
      </c>
      <c r="H63" s="39">
        <f>B63*E63</f>
        <v>138.6</v>
      </c>
    </row>
    <row r="64" spans="1:8" hidden="1" x14ac:dyDescent="0.25">
      <c r="A64" t="s">
        <v>54</v>
      </c>
      <c r="B64" s="1">
        <v>2.98</v>
      </c>
      <c r="C64" t="s">
        <v>1</v>
      </c>
      <c r="D64" t="s">
        <v>0</v>
      </c>
      <c r="E64">
        <v>45</v>
      </c>
      <c r="F64" t="str">
        <f>IF(E64&lt;10,"Order","Level OK")</f>
        <v>Level OK</v>
      </c>
      <c r="G64" t="str">
        <f>IF(B64&gt;30,"Check new supplier","Cost OK")</f>
        <v>Cost OK</v>
      </c>
      <c r="H64" s="39">
        <f>B64*E64</f>
        <v>134.1</v>
      </c>
    </row>
    <row r="65" spans="1:8" hidden="1" x14ac:dyDescent="0.25">
      <c r="A65" t="s">
        <v>56</v>
      </c>
      <c r="B65" s="1">
        <v>5.72</v>
      </c>
      <c r="C65" t="s">
        <v>111</v>
      </c>
      <c r="D65" t="s">
        <v>62</v>
      </c>
      <c r="E65">
        <v>23</v>
      </c>
      <c r="F65" t="str">
        <f>IF(E65&lt;10,"Order","Level OK")</f>
        <v>Level OK</v>
      </c>
      <c r="G65" t="str">
        <f>IF(B65&gt;30,"Check new supplier","Cost OK")</f>
        <v>Cost OK</v>
      </c>
      <c r="H65" s="39">
        <f>B65*E65</f>
        <v>131.56</v>
      </c>
    </row>
    <row r="66" spans="1:8" x14ac:dyDescent="0.25">
      <c r="A66" t="s">
        <v>59</v>
      </c>
      <c r="B66" s="1">
        <v>1.5</v>
      </c>
      <c r="C66" t="s">
        <v>1</v>
      </c>
      <c r="D66" t="s">
        <v>23</v>
      </c>
      <c r="E66">
        <v>75</v>
      </c>
      <c r="F66" t="str">
        <f>IF(E66&lt;10,"Order","Level OK")</f>
        <v>Level OK</v>
      </c>
      <c r="G66" t="str">
        <f>IF(B66&gt;30,"Check new supplier","Cost OK")</f>
        <v>Cost OK</v>
      </c>
      <c r="H66" s="39">
        <f>B66*E66</f>
        <v>112.5</v>
      </c>
    </row>
    <row r="67" spans="1:8" x14ac:dyDescent="0.25">
      <c r="A67" t="s">
        <v>72</v>
      </c>
      <c r="B67" s="1">
        <v>4.55</v>
      </c>
      <c r="C67" t="s">
        <v>1</v>
      </c>
      <c r="D67" t="s">
        <v>0</v>
      </c>
      <c r="E67">
        <v>24</v>
      </c>
      <c r="F67" t="str">
        <f>IF(E67&lt;10,"Order","Level OK")</f>
        <v>Level OK</v>
      </c>
      <c r="G67" t="str">
        <f>IF(B67&gt;30,"Check new supplier","Cost OK")</f>
        <v>Cost OK</v>
      </c>
      <c r="H67" s="39">
        <f>B67*E67</f>
        <v>109.19999999999999</v>
      </c>
    </row>
    <row r="68" spans="1:8" x14ac:dyDescent="0.25">
      <c r="A68" t="s">
        <v>22</v>
      </c>
      <c r="B68" s="1">
        <v>14.95</v>
      </c>
      <c r="C68" t="s">
        <v>12</v>
      </c>
      <c r="D68" t="s">
        <v>6</v>
      </c>
      <c r="E68">
        <v>7</v>
      </c>
      <c r="F68" t="str">
        <f>IF(E68&lt;10,"Order","Level OK")</f>
        <v>Order</v>
      </c>
      <c r="G68" t="str">
        <f>IF(B68&gt;30,"Check new supplier","Cost OK")</f>
        <v>Cost OK</v>
      </c>
      <c r="H68" s="39">
        <f>B68*E68</f>
        <v>104.64999999999999</v>
      </c>
    </row>
    <row r="69" spans="1:8" x14ac:dyDescent="0.25">
      <c r="A69" t="s">
        <v>5</v>
      </c>
      <c r="B69" s="1">
        <v>5.72</v>
      </c>
      <c r="C69" t="s">
        <v>4</v>
      </c>
      <c r="D69" t="s">
        <v>3</v>
      </c>
      <c r="E69">
        <v>18</v>
      </c>
      <c r="F69" t="str">
        <f>IF(E69&lt;10,"Order","Level OK")</f>
        <v>Level OK</v>
      </c>
      <c r="G69" t="str">
        <f>IF(B69&gt;30,"Check new supplier","Cost OK")</f>
        <v>Cost OK</v>
      </c>
      <c r="H69" s="39">
        <f>B69*E69</f>
        <v>102.96</v>
      </c>
    </row>
    <row r="70" spans="1:8" x14ac:dyDescent="0.25">
      <c r="A70" t="s">
        <v>69</v>
      </c>
      <c r="B70" s="1">
        <v>1.25</v>
      </c>
      <c r="C70" t="s">
        <v>1</v>
      </c>
      <c r="D70" t="s">
        <v>23</v>
      </c>
      <c r="E70">
        <v>75</v>
      </c>
      <c r="F70" t="str">
        <f>IF(E70&lt;10,"Order","Level OK")</f>
        <v>Level OK</v>
      </c>
      <c r="G70" t="str">
        <f>IF(B70&gt;30,"Check new supplier","Cost OK")</f>
        <v>Cost OK</v>
      </c>
      <c r="H70" s="39">
        <f>B70*E70</f>
        <v>93.75</v>
      </c>
    </row>
    <row r="71" spans="1:8" x14ac:dyDescent="0.25">
      <c r="A71" t="s">
        <v>14</v>
      </c>
      <c r="B71" s="1">
        <v>4.79</v>
      </c>
      <c r="C71" t="s">
        <v>12</v>
      </c>
      <c r="D71" t="s">
        <v>6</v>
      </c>
      <c r="E71">
        <v>12</v>
      </c>
      <c r="F71" t="str">
        <f>IF(E71&lt;10,"Order","Level OK")</f>
        <v>Level OK</v>
      </c>
      <c r="G71" t="str">
        <f>IF(B71&gt;30,"Check new supplier","Cost OK")</f>
        <v>Cost OK</v>
      </c>
      <c r="H71" s="39">
        <f>B71*E71</f>
        <v>57.480000000000004</v>
      </c>
    </row>
    <row r="72" spans="1:8" x14ac:dyDescent="0.25">
      <c r="A72" t="s">
        <v>25</v>
      </c>
      <c r="B72" s="1">
        <v>2.75</v>
      </c>
      <c r="C72" t="s">
        <v>1</v>
      </c>
      <c r="D72" t="s">
        <v>23</v>
      </c>
      <c r="E72">
        <v>18</v>
      </c>
      <c r="F72" t="str">
        <f>IF(E72&lt;10,"Order","Level OK")</f>
        <v>Level OK</v>
      </c>
      <c r="G72" t="str">
        <f>IF(B72&gt;30,"Check new supplier","Cost OK")</f>
        <v>Cost OK</v>
      </c>
      <c r="H72" s="39">
        <f>B72*E72</f>
        <v>49.5</v>
      </c>
    </row>
    <row r="73" spans="1:8" x14ac:dyDescent="0.25">
      <c r="A73" t="s">
        <v>68</v>
      </c>
      <c r="B73" s="1">
        <v>1.25</v>
      </c>
      <c r="C73" t="s">
        <v>1</v>
      </c>
      <c r="D73" t="s">
        <v>23</v>
      </c>
      <c r="E73">
        <v>35</v>
      </c>
      <c r="F73" t="str">
        <f>IF(E73&lt;10,"Order","Level OK")</f>
        <v>Level OK</v>
      </c>
      <c r="G73" t="str">
        <f>IF(B73&gt;30,"Check new supplier","Cost OK")</f>
        <v>Cost OK</v>
      </c>
      <c r="H73" s="39">
        <f>B73*E73</f>
        <v>43.75</v>
      </c>
    </row>
    <row r="74" spans="1:8" x14ac:dyDescent="0.25">
      <c r="A74" t="s">
        <v>70</v>
      </c>
      <c r="B74" s="1">
        <v>1.42</v>
      </c>
      <c r="C74" t="s">
        <v>4</v>
      </c>
      <c r="D74" t="s">
        <v>3</v>
      </c>
      <c r="E74">
        <v>24</v>
      </c>
      <c r="F74" t="str">
        <f>IF(E74&lt;10,"Order","Level OK")</f>
        <v>Level OK</v>
      </c>
      <c r="G74" t="str">
        <f>IF(B74&gt;30,"Check new supplier","Cost OK")</f>
        <v>Cost OK</v>
      </c>
      <c r="H74" s="39">
        <f>B74*E74</f>
        <v>34.08</v>
      </c>
    </row>
    <row r="75" spans="1:8" x14ac:dyDescent="0.25">
      <c r="A75" t="s">
        <v>49</v>
      </c>
      <c r="B75" s="1">
        <v>2.75</v>
      </c>
      <c r="C75" t="s">
        <v>1</v>
      </c>
      <c r="D75" t="s">
        <v>23</v>
      </c>
      <c r="E75">
        <v>8</v>
      </c>
      <c r="F75" t="str">
        <f>IF(E75&lt;10,"Order","Level OK")</f>
        <v>Order</v>
      </c>
      <c r="G75" t="str">
        <f>IF(B75&gt;30,"Check new supplier","Cost OK")</f>
        <v>Cost OK</v>
      </c>
      <c r="H75" s="39">
        <f>B75*E75</f>
        <v>22</v>
      </c>
    </row>
    <row r="76" spans="1:8" x14ac:dyDescent="0.25">
      <c r="A76" t="s">
        <v>50</v>
      </c>
      <c r="B76" s="1">
        <v>1.2</v>
      </c>
      <c r="C76" t="s">
        <v>1</v>
      </c>
      <c r="D76" t="s">
        <v>23</v>
      </c>
      <c r="E76">
        <v>18</v>
      </c>
      <c r="F76" t="str">
        <f>IF(E76&lt;10,"Order","Level OK")</f>
        <v>Level OK</v>
      </c>
      <c r="G76" t="str">
        <f>IF(B76&gt;30,"Check new supplier","Cost OK")</f>
        <v>Cost OK</v>
      </c>
      <c r="H76" s="39">
        <f>B76*E76</f>
        <v>21.599999999999998</v>
      </c>
    </row>
    <row r="77" spans="1:8" x14ac:dyDescent="0.25">
      <c r="A77" t="s">
        <v>51</v>
      </c>
      <c r="B77" s="1">
        <v>1.75</v>
      </c>
      <c r="C77" t="s">
        <v>1</v>
      </c>
      <c r="D77" t="s">
        <v>23</v>
      </c>
      <c r="E77">
        <v>10</v>
      </c>
      <c r="F77" t="str">
        <f>IF(E77&lt;10,"Order","Level OK")</f>
        <v>Level OK</v>
      </c>
      <c r="G77" t="str">
        <f>IF(B77&gt;30,"Check new supplier","Cost OK")</f>
        <v>Cost OK</v>
      </c>
      <c r="H77" s="39">
        <f>B77*E77</f>
        <v>17.5</v>
      </c>
    </row>
  </sheetData>
  <mergeCells count="3">
    <mergeCell ref="A1:H1"/>
    <mergeCell ref="A2:H2"/>
    <mergeCell ref="B4:C6"/>
  </mergeCells>
  <conditionalFormatting sqref="F9:F77">
    <cfRule type="containsText" dxfId="21" priority="3" operator="containsText" text="Order">
      <formula>NOT(ISERROR(SEARCH("Order",F9)))</formula>
    </cfRule>
  </conditionalFormatting>
  <conditionalFormatting sqref="G9:G77">
    <cfRule type="containsText" dxfId="20" priority="2" operator="containsText" text="Check new supplier">
      <formula>NOT(ISERROR(SEARCH("Check new supplier",G9)))</formula>
    </cfRule>
  </conditionalFormatting>
  <conditionalFormatting sqref="B9:G7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{751524CC-498B-4613-8158-670E6FC5D8A5}</x14:id>
        </ext>
      </extLst>
    </cfRule>
  </conditionalFormatting>
  <pageMargins left="0.7" right="0.7" top="0.75" bottom="0.75" header="0.3" footer="0.3"/>
  <pageSetup orientation="landscape" r:id="rId1"/>
  <headerFooter>
    <oddFooter>&amp;L&amp;F&amp;R&amp;A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1524CC-498B-4613-8158-670E6FC5D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B9:G77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A473-E362-425B-889C-C76832D180B0}">
  <sheetPr>
    <pageSetUpPr fitToPage="1"/>
  </sheetPr>
  <dimension ref="A1:H78"/>
  <sheetViews>
    <sheetView zoomScaleNormal="100" workbookViewId="0">
      <selection activeCell="A2" sqref="A2:H2"/>
    </sheetView>
  </sheetViews>
  <sheetFormatPr defaultRowHeight="15" x14ac:dyDescent="0.25"/>
  <cols>
    <col min="1" max="1" width="29.7109375" bestFit="1" customWidth="1"/>
    <col min="2" max="2" width="13.7109375" customWidth="1"/>
    <col min="3" max="3" width="16.28515625" bestFit="1" customWidth="1"/>
    <col min="4" max="4" width="18.7109375" bestFit="1" customWidth="1"/>
    <col min="5" max="5" width="18.140625" customWidth="1"/>
    <col min="6" max="6" width="11.7109375" bestFit="1" customWidth="1"/>
    <col min="7" max="7" width="23.28515625" customWidth="1"/>
    <col min="8" max="8" width="18.140625" customWidth="1"/>
    <col min="9" max="10" width="16.28515625" customWidth="1"/>
  </cols>
  <sheetData>
    <row r="1" spans="1:8" ht="20.100000000000001" customHeight="1" x14ac:dyDescent="0.35">
      <c r="A1" s="12" t="s">
        <v>90</v>
      </c>
      <c r="B1" s="12"/>
      <c r="C1" s="12"/>
      <c r="D1" s="12"/>
      <c r="E1" s="12"/>
      <c r="F1" s="12"/>
      <c r="G1" s="12"/>
      <c r="H1" s="12"/>
    </row>
    <row r="2" spans="1:8" ht="20.100000000000001" customHeight="1" x14ac:dyDescent="0.25">
      <c r="A2" s="13" t="s">
        <v>89</v>
      </c>
      <c r="B2" s="13"/>
      <c r="C2" s="13"/>
      <c r="D2" s="13"/>
      <c r="E2" s="13"/>
      <c r="F2" s="13"/>
      <c r="G2" s="13"/>
      <c r="H2" s="13"/>
    </row>
    <row r="3" spans="1:8" ht="18" customHeight="1" x14ac:dyDescent="0.25"/>
    <row r="4" spans="1:8" ht="18" customHeight="1" x14ac:dyDescent="0.25">
      <c r="B4" s="30" t="s">
        <v>110</v>
      </c>
      <c r="C4" s="31"/>
      <c r="D4" s="24" t="s">
        <v>88</v>
      </c>
      <c r="E4" s="25">
        <f ca="1">TODAY()</f>
        <v>44158</v>
      </c>
      <c r="G4" s="3"/>
    </row>
    <row r="5" spans="1:8" ht="18" customHeight="1" x14ac:dyDescent="0.25">
      <c r="A5" s="10" t="s">
        <v>87</v>
      </c>
      <c r="B5" s="32"/>
      <c r="C5" s="33"/>
      <c r="D5" s="26">
        <f>COUNT(D9:D77)+COUNT(D9:D77)</f>
        <v>0</v>
      </c>
      <c r="E5" s="27"/>
    </row>
    <row r="6" spans="1:8" ht="18" customHeight="1" x14ac:dyDescent="0.25">
      <c r="A6" s="10" t="s">
        <v>82</v>
      </c>
      <c r="B6" s="34"/>
      <c r="C6" s="35"/>
      <c r="D6" s="28">
        <f>SUM(G9:G77)</f>
        <v>0</v>
      </c>
      <c r="E6" s="29"/>
    </row>
    <row r="7" spans="1:8" ht="18" customHeight="1" x14ac:dyDescent="0.25"/>
    <row r="8" spans="1:8" ht="15.75" thickBot="1" x14ac:dyDescent="0.3">
      <c r="A8" s="2" t="s">
        <v>86</v>
      </c>
      <c r="B8" s="2" t="s">
        <v>85</v>
      </c>
      <c r="C8" s="2" t="s">
        <v>84</v>
      </c>
      <c r="D8" s="2" t="s">
        <v>83</v>
      </c>
      <c r="E8" s="2" t="s">
        <v>82</v>
      </c>
      <c r="F8" s="2" t="s">
        <v>81</v>
      </c>
      <c r="G8" s="2" t="s">
        <v>80</v>
      </c>
      <c r="H8" s="38" t="s">
        <v>114</v>
      </c>
    </row>
    <row r="9" spans="1:8" x14ac:dyDescent="0.25">
      <c r="A9" t="s">
        <v>9</v>
      </c>
      <c r="B9" s="1">
        <v>72.58</v>
      </c>
      <c r="C9" t="s">
        <v>74</v>
      </c>
      <c r="D9" t="s">
        <v>6</v>
      </c>
      <c r="E9">
        <v>7</v>
      </c>
      <c r="F9" t="str">
        <f>IF(E9&lt;10,"Order","Level OK")</f>
        <v>Order</v>
      </c>
      <c r="G9" t="str">
        <f>IF(B9&gt;30,"Check new supplier","Cost OK")</f>
        <v>Check new supplier</v>
      </c>
      <c r="H9" s="39">
        <f>B9*E9</f>
        <v>508.06</v>
      </c>
    </row>
    <row r="10" spans="1:8" x14ac:dyDescent="0.25">
      <c r="A10" t="s">
        <v>9</v>
      </c>
      <c r="B10" s="1">
        <v>58.89</v>
      </c>
      <c r="C10" t="s">
        <v>8</v>
      </c>
      <c r="D10" t="s">
        <v>6</v>
      </c>
      <c r="E10">
        <v>8</v>
      </c>
      <c r="F10" t="str">
        <f>IF(E10&lt;10,"Order","Level OK")</f>
        <v>Order</v>
      </c>
      <c r="G10" t="str">
        <f>IF(B10&gt;30,"Check new supplier","Cost OK")</f>
        <v>Check new supplier</v>
      </c>
      <c r="H10" s="42">
        <f>B10*E10</f>
        <v>471.12</v>
      </c>
    </row>
    <row r="11" spans="1:8" hidden="1" x14ac:dyDescent="0.25">
      <c r="A11" t="s">
        <v>13</v>
      </c>
      <c r="B11" s="1">
        <v>29.39</v>
      </c>
      <c r="C11" t="s">
        <v>12</v>
      </c>
      <c r="D11" t="s">
        <v>6</v>
      </c>
      <c r="E11">
        <v>9</v>
      </c>
      <c r="F11" t="str">
        <f>IF(E11&lt;10,"Order","Level OK")</f>
        <v>Order</v>
      </c>
      <c r="G11" t="str">
        <f>IF(B11&gt;30,"Check new supplier","Cost OK")</f>
        <v>Cost OK</v>
      </c>
      <c r="H11" s="42">
        <f>B11*E11</f>
        <v>264.51</v>
      </c>
    </row>
    <row r="12" spans="1:8" hidden="1" x14ac:dyDescent="0.25">
      <c r="A12" t="s">
        <v>37</v>
      </c>
      <c r="B12" s="1">
        <v>32.99</v>
      </c>
      <c r="C12" t="s">
        <v>12</v>
      </c>
      <c r="D12" t="s">
        <v>6</v>
      </c>
      <c r="E12">
        <v>8</v>
      </c>
      <c r="F12" t="str">
        <f>IF(E12&lt;10,"Order","Level OK")</f>
        <v>Order</v>
      </c>
      <c r="G12" t="str">
        <f>IF(B12&gt;30,"Check new supplier","Cost OK")</f>
        <v>Check new supplier</v>
      </c>
      <c r="H12" s="42">
        <f>B12*E12</f>
        <v>263.92</v>
      </c>
    </row>
    <row r="13" spans="1:8" hidden="1" x14ac:dyDescent="0.25">
      <c r="A13" t="s">
        <v>22</v>
      </c>
      <c r="B13" s="1">
        <v>14.95</v>
      </c>
      <c r="C13" t="s">
        <v>12</v>
      </c>
      <c r="D13" t="s">
        <v>6</v>
      </c>
      <c r="E13">
        <v>7</v>
      </c>
      <c r="F13" t="str">
        <f>IF(E13&lt;10,"Order","Level OK")</f>
        <v>Order</v>
      </c>
      <c r="G13" t="str">
        <f>IF(B13&gt;30,"Check new supplier","Cost OK")</f>
        <v>Cost OK</v>
      </c>
      <c r="H13" s="42">
        <f>B13*E13</f>
        <v>104.64999999999999</v>
      </c>
    </row>
    <row r="14" spans="1:8" hidden="1" x14ac:dyDescent="0.25">
      <c r="A14" t="s">
        <v>49</v>
      </c>
      <c r="B14" s="1">
        <v>2.75</v>
      </c>
      <c r="C14" t="s">
        <v>1</v>
      </c>
      <c r="D14" t="s">
        <v>23</v>
      </c>
      <c r="E14">
        <v>8</v>
      </c>
      <c r="F14" t="str">
        <f>IF(E14&lt;10,"Order","Level OK")</f>
        <v>Order</v>
      </c>
      <c r="G14" t="str">
        <f>IF(B14&gt;30,"Check new supplier","Cost OK")</f>
        <v>Cost OK</v>
      </c>
      <c r="H14" s="39">
        <f>B14*E14</f>
        <v>22</v>
      </c>
    </row>
    <row r="15" spans="1:8" hidden="1" x14ac:dyDescent="0.25">
      <c r="A15" t="s">
        <v>28</v>
      </c>
      <c r="B15" s="1">
        <v>35.79</v>
      </c>
      <c r="C15" t="s">
        <v>1</v>
      </c>
      <c r="D15" t="s">
        <v>0</v>
      </c>
      <c r="E15">
        <v>82</v>
      </c>
      <c r="F15" t="str">
        <f>IF(E15&lt;10,"Order","Level OK")</f>
        <v>Level OK</v>
      </c>
      <c r="G15" t="str">
        <f>IF(B15&gt;30,"Check new supplier","Cost OK")</f>
        <v>Check new supplier</v>
      </c>
      <c r="H15" s="39">
        <f>B15*E15</f>
        <v>2934.7799999999997</v>
      </c>
    </row>
    <row r="16" spans="1:8" x14ac:dyDescent="0.25">
      <c r="A16" t="s">
        <v>113</v>
      </c>
      <c r="B16" s="1">
        <v>27.99</v>
      </c>
      <c r="C16" t="s">
        <v>7</v>
      </c>
      <c r="D16" t="s">
        <v>6</v>
      </c>
      <c r="E16">
        <v>76</v>
      </c>
      <c r="F16" t="str">
        <f>IF(E16&lt;10,"Order","Level OK")</f>
        <v>Level OK</v>
      </c>
      <c r="G16" t="str">
        <f>IF(B16&gt;30,"Check new supplier","Cost OK")</f>
        <v>Cost OK</v>
      </c>
      <c r="H16" s="42">
        <f>B16*E16</f>
        <v>2127.2399999999998</v>
      </c>
    </row>
    <row r="17" spans="1:8" hidden="1" x14ac:dyDescent="0.25">
      <c r="A17" t="s">
        <v>73</v>
      </c>
      <c r="B17" s="1">
        <v>9.99</v>
      </c>
      <c r="C17" t="s">
        <v>12</v>
      </c>
      <c r="D17" t="s">
        <v>6</v>
      </c>
      <c r="E17">
        <v>190</v>
      </c>
      <c r="F17" t="str">
        <f>IF(E17&lt;10,"Order","Level OK")</f>
        <v>Level OK</v>
      </c>
      <c r="G17" t="str">
        <f>IF(B17&gt;30,"Check new supplier","Cost OK")</f>
        <v>Cost OK</v>
      </c>
      <c r="H17" s="42">
        <f>B17*E17</f>
        <v>1898.1000000000001</v>
      </c>
    </row>
    <row r="18" spans="1:8" hidden="1" x14ac:dyDescent="0.25">
      <c r="A18" t="s">
        <v>2</v>
      </c>
      <c r="B18" s="1">
        <v>8.92</v>
      </c>
      <c r="C18" t="s">
        <v>1</v>
      </c>
      <c r="D18" t="s">
        <v>0</v>
      </c>
      <c r="E18">
        <v>144</v>
      </c>
      <c r="F18" t="str">
        <f>IF(E18&lt;10,"Order","Level OK")</f>
        <v>Level OK</v>
      </c>
      <c r="G18" t="str">
        <f>IF(B18&gt;30,"Check new supplier","Cost OK")</f>
        <v>Cost OK</v>
      </c>
      <c r="H18" s="39">
        <f>B18*E18</f>
        <v>1284.48</v>
      </c>
    </row>
    <row r="19" spans="1:8" hidden="1" x14ac:dyDescent="0.25">
      <c r="A19" t="s">
        <v>35</v>
      </c>
      <c r="B19" s="1">
        <v>10.39</v>
      </c>
      <c r="C19" t="s">
        <v>1</v>
      </c>
      <c r="D19" t="s">
        <v>0</v>
      </c>
      <c r="E19">
        <v>110</v>
      </c>
      <c r="F19" t="str">
        <f>IF(E19&lt;10,"Order","Level OK")</f>
        <v>Level OK</v>
      </c>
      <c r="G19" t="str">
        <f>IF(B19&gt;30,"Check new supplier","Cost OK")</f>
        <v>Cost OK</v>
      </c>
      <c r="H19" s="39">
        <f>B19*E19</f>
        <v>1142.9000000000001</v>
      </c>
    </row>
    <row r="20" spans="1:8" hidden="1" x14ac:dyDescent="0.25">
      <c r="A20" t="s">
        <v>19</v>
      </c>
      <c r="B20" s="1">
        <v>12.74</v>
      </c>
      <c r="C20" t="s">
        <v>18</v>
      </c>
      <c r="D20" t="s">
        <v>17</v>
      </c>
      <c r="E20">
        <v>89</v>
      </c>
      <c r="F20" t="str">
        <f>IF(E20&lt;10,"Order","Level OK")</f>
        <v>Level OK</v>
      </c>
      <c r="G20" t="str">
        <f>IF(B20&gt;30,"Check new supplier","Cost OK")</f>
        <v>Cost OK</v>
      </c>
      <c r="H20" s="39">
        <f>B20*E20</f>
        <v>1133.8600000000001</v>
      </c>
    </row>
    <row r="21" spans="1:8" hidden="1" x14ac:dyDescent="0.25">
      <c r="A21" t="s">
        <v>32</v>
      </c>
      <c r="B21" s="1">
        <v>52.49</v>
      </c>
      <c r="C21" t="s">
        <v>12</v>
      </c>
      <c r="D21" t="s">
        <v>6</v>
      </c>
      <c r="E21">
        <v>19</v>
      </c>
      <c r="F21" t="str">
        <f>IF(E21&lt;10,"Order","Level OK")</f>
        <v>Level OK</v>
      </c>
      <c r="G21" t="str">
        <f>IF(B21&gt;30,"Check new supplier","Cost OK")</f>
        <v>Check new supplier</v>
      </c>
      <c r="H21" s="42">
        <f>B21*E21</f>
        <v>997.31000000000006</v>
      </c>
    </row>
    <row r="22" spans="1:8" hidden="1" x14ac:dyDescent="0.25">
      <c r="A22" t="s">
        <v>64</v>
      </c>
      <c r="B22" s="1">
        <v>28.45</v>
      </c>
      <c r="C22" t="s">
        <v>1</v>
      </c>
      <c r="D22" t="s">
        <v>62</v>
      </c>
      <c r="E22">
        <v>28</v>
      </c>
      <c r="F22" t="str">
        <f>IF(E22&lt;10,"Order","Level OK")</f>
        <v>Level OK</v>
      </c>
      <c r="G22" t="str">
        <f>IF(B22&gt;30,"Check new supplier","Cost OK")</f>
        <v>Cost OK</v>
      </c>
      <c r="H22" s="39">
        <f>B22*E22</f>
        <v>796.6</v>
      </c>
    </row>
    <row r="23" spans="1:8" hidden="1" x14ac:dyDescent="0.25">
      <c r="A23" t="s">
        <v>77</v>
      </c>
      <c r="B23" s="1">
        <v>10.58</v>
      </c>
      <c r="C23" t="s">
        <v>1</v>
      </c>
      <c r="D23" t="s">
        <v>0</v>
      </c>
      <c r="E23">
        <v>73</v>
      </c>
      <c r="F23" t="str">
        <f>IF(E23&lt;10,"Order","Level OK")</f>
        <v>Level OK</v>
      </c>
      <c r="G23" t="str">
        <f>IF(B23&gt;30,"Check new supplier","Cost OK")</f>
        <v>Cost OK</v>
      </c>
      <c r="H23" s="39">
        <f>B23*E23</f>
        <v>772.34</v>
      </c>
    </row>
    <row r="24" spans="1:8" hidden="1" x14ac:dyDescent="0.25">
      <c r="A24" t="s">
        <v>29</v>
      </c>
      <c r="B24" s="1">
        <v>9.15</v>
      </c>
      <c r="C24" t="s">
        <v>1</v>
      </c>
      <c r="D24" t="s">
        <v>0</v>
      </c>
      <c r="E24">
        <v>78</v>
      </c>
      <c r="F24" t="str">
        <f>IF(E24&lt;10,"Order","Level OK")</f>
        <v>Level OK</v>
      </c>
      <c r="G24" t="str">
        <f>IF(B24&gt;30,"Check new supplier","Cost OK")</f>
        <v>Cost OK</v>
      </c>
      <c r="H24" s="39">
        <f>B24*E24</f>
        <v>713.7</v>
      </c>
    </row>
    <row r="25" spans="1:8" hidden="1" x14ac:dyDescent="0.25">
      <c r="A25" t="s">
        <v>40</v>
      </c>
      <c r="B25" s="1">
        <v>14.89</v>
      </c>
      <c r="C25" t="s">
        <v>1</v>
      </c>
      <c r="D25" t="s">
        <v>0</v>
      </c>
      <c r="E25">
        <v>47</v>
      </c>
      <c r="F25" t="str">
        <f>IF(E25&lt;10,"Order","Level OK")</f>
        <v>Level OK</v>
      </c>
      <c r="G25" t="str">
        <f>IF(B25&gt;30,"Check new supplier","Cost OK")</f>
        <v>Cost OK</v>
      </c>
      <c r="H25" s="39">
        <f>B25*E25</f>
        <v>699.83</v>
      </c>
    </row>
    <row r="26" spans="1:8" hidden="1" x14ac:dyDescent="0.25">
      <c r="A26" t="s">
        <v>31</v>
      </c>
      <c r="B26" s="1">
        <v>24.96</v>
      </c>
      <c r="C26" t="s">
        <v>18</v>
      </c>
      <c r="D26" t="s">
        <v>30</v>
      </c>
      <c r="E26">
        <v>28</v>
      </c>
      <c r="F26" t="str">
        <f>IF(E26&lt;10,"Order","Level OK")</f>
        <v>Level OK</v>
      </c>
      <c r="G26" t="str">
        <f>IF(B26&gt;30,"Check new supplier","Cost OK")</f>
        <v>Cost OK</v>
      </c>
      <c r="H26" s="39">
        <f>B26*E26</f>
        <v>698.88</v>
      </c>
    </row>
    <row r="27" spans="1:8" x14ac:dyDescent="0.25">
      <c r="A27" t="s">
        <v>112</v>
      </c>
      <c r="B27" s="1">
        <v>12.39</v>
      </c>
      <c r="C27" t="s">
        <v>7</v>
      </c>
      <c r="D27" t="s">
        <v>6</v>
      </c>
      <c r="E27">
        <v>52</v>
      </c>
      <c r="F27" t="str">
        <f>IF(E27&lt;10,"Order","Level OK")</f>
        <v>Level OK</v>
      </c>
      <c r="G27" t="str">
        <f>IF(B27&gt;30,"Check new supplier","Cost OK")</f>
        <v>Cost OK</v>
      </c>
      <c r="H27" s="42">
        <f>B27*E27</f>
        <v>644.28</v>
      </c>
    </row>
    <row r="28" spans="1:8" hidden="1" x14ac:dyDescent="0.25">
      <c r="A28" t="s">
        <v>24</v>
      </c>
      <c r="B28" s="1">
        <v>5.5</v>
      </c>
      <c r="C28" t="s">
        <v>1</v>
      </c>
      <c r="D28" t="s">
        <v>23</v>
      </c>
      <c r="E28">
        <v>110</v>
      </c>
      <c r="F28" t="str">
        <f>IF(E28&lt;10,"Order","Level OK")</f>
        <v>Level OK</v>
      </c>
      <c r="G28" t="str">
        <f>IF(B28&gt;30,"Check new supplier","Cost OK")</f>
        <v>Cost OK</v>
      </c>
      <c r="H28" s="39">
        <f>B28*E28</f>
        <v>605</v>
      </c>
    </row>
    <row r="29" spans="1:8" hidden="1" x14ac:dyDescent="0.25">
      <c r="A29" t="s">
        <v>79</v>
      </c>
      <c r="B29" s="1">
        <v>9.92</v>
      </c>
      <c r="C29" t="s">
        <v>1</v>
      </c>
      <c r="D29" t="s">
        <v>3</v>
      </c>
      <c r="E29">
        <v>58</v>
      </c>
      <c r="F29" t="str">
        <f>IF(E29&lt;10,"Order","Level OK")</f>
        <v>Level OK</v>
      </c>
      <c r="G29" t="str">
        <f>IF(B29&gt;30,"Check new supplier","Cost OK")</f>
        <v>Cost OK</v>
      </c>
      <c r="H29" s="39">
        <f>B29*E29</f>
        <v>575.36</v>
      </c>
    </row>
    <row r="30" spans="1:8" hidden="1" x14ac:dyDescent="0.25">
      <c r="A30" t="s">
        <v>27</v>
      </c>
      <c r="B30" s="1">
        <v>4.8899999999999997</v>
      </c>
      <c r="C30" t="s">
        <v>111</v>
      </c>
      <c r="D30" t="s">
        <v>3</v>
      </c>
      <c r="E30">
        <v>116</v>
      </c>
      <c r="F30" t="str">
        <f>IF(E30&lt;10,"Order","Level OK")</f>
        <v>Level OK</v>
      </c>
      <c r="G30" t="str">
        <f>IF(B30&gt;30,"Check new supplier","Cost OK")</f>
        <v>Cost OK</v>
      </c>
      <c r="H30" s="39">
        <f>B30*E30</f>
        <v>567.24</v>
      </c>
    </row>
    <row r="31" spans="1:8" hidden="1" x14ac:dyDescent="0.25">
      <c r="A31" t="s">
        <v>63</v>
      </c>
      <c r="B31" s="1">
        <v>25.79</v>
      </c>
      <c r="C31" t="s">
        <v>1</v>
      </c>
      <c r="D31" t="s">
        <v>62</v>
      </c>
      <c r="E31">
        <v>21</v>
      </c>
      <c r="F31" t="str">
        <f>IF(E31&lt;10,"Order","Level OK")</f>
        <v>Level OK</v>
      </c>
      <c r="G31" t="str">
        <f>IF(B31&gt;30,"Check new supplier","Cost OK")</f>
        <v>Cost OK</v>
      </c>
      <c r="H31" s="39">
        <f>B31*E31</f>
        <v>541.59</v>
      </c>
    </row>
    <row r="32" spans="1:8" x14ac:dyDescent="0.25">
      <c r="A32" t="s">
        <v>21</v>
      </c>
      <c r="B32" s="1">
        <v>9.39</v>
      </c>
      <c r="C32" t="s">
        <v>7</v>
      </c>
      <c r="D32" t="s">
        <v>6</v>
      </c>
      <c r="E32">
        <v>57</v>
      </c>
      <c r="F32" t="str">
        <f>IF(E32&lt;10,"Order","Level OK")</f>
        <v>Level OK</v>
      </c>
      <c r="G32" t="str">
        <f>IF(B32&gt;30,"Check new supplier","Cost OK")</f>
        <v>Cost OK</v>
      </c>
      <c r="H32" s="42">
        <f>B32*E32</f>
        <v>535.23</v>
      </c>
    </row>
    <row r="33" spans="1:8" hidden="1" x14ac:dyDescent="0.25">
      <c r="A33" t="s">
        <v>11</v>
      </c>
      <c r="B33" s="1">
        <v>3.79</v>
      </c>
      <c r="C33" t="s">
        <v>1</v>
      </c>
      <c r="D33" t="s">
        <v>0</v>
      </c>
      <c r="E33">
        <v>130</v>
      </c>
      <c r="F33" t="str">
        <f>IF(E33&lt;10,"Order","Level OK")</f>
        <v>Level OK</v>
      </c>
      <c r="G33" t="str">
        <f>IF(B33&gt;30,"Check new supplier","Cost OK")</f>
        <v>Cost OK</v>
      </c>
      <c r="H33" s="39">
        <f>B33*E33</f>
        <v>492.7</v>
      </c>
    </row>
    <row r="34" spans="1:8" hidden="1" x14ac:dyDescent="0.25">
      <c r="A34" t="s">
        <v>66</v>
      </c>
      <c r="B34" s="1">
        <v>4.99</v>
      </c>
      <c r="C34" t="s">
        <v>111</v>
      </c>
      <c r="D34" t="s">
        <v>3</v>
      </c>
      <c r="E34">
        <v>95</v>
      </c>
      <c r="F34" t="str">
        <f>IF(E34&lt;10,"Order","Level OK")</f>
        <v>Level OK</v>
      </c>
      <c r="G34" t="str">
        <f>IF(B34&gt;30,"Check new supplier","Cost OK")</f>
        <v>Cost OK</v>
      </c>
      <c r="H34" s="39">
        <f>B34*E34</f>
        <v>474.05</v>
      </c>
    </row>
    <row r="35" spans="1:8" hidden="1" x14ac:dyDescent="0.25">
      <c r="A35" t="s">
        <v>41</v>
      </c>
      <c r="B35" s="1">
        <v>4.8899999999999997</v>
      </c>
      <c r="C35" t="s">
        <v>1</v>
      </c>
      <c r="D35" t="s">
        <v>0</v>
      </c>
      <c r="E35">
        <v>92</v>
      </c>
      <c r="F35" t="str">
        <f>IF(E35&lt;10,"Order","Level OK")</f>
        <v>Level OK</v>
      </c>
      <c r="G35" t="str">
        <f>IF(B35&gt;30,"Check new supplier","Cost OK")</f>
        <v>Cost OK</v>
      </c>
      <c r="H35" s="39">
        <f>B35*E35</f>
        <v>449.88</v>
      </c>
    </row>
    <row r="36" spans="1:8" hidden="1" x14ac:dyDescent="0.25">
      <c r="A36" t="s">
        <v>57</v>
      </c>
      <c r="B36" s="1">
        <v>4.5199999999999996</v>
      </c>
      <c r="C36" t="s">
        <v>111</v>
      </c>
      <c r="D36" t="s">
        <v>3</v>
      </c>
      <c r="E36">
        <v>97</v>
      </c>
      <c r="F36" t="str">
        <f>IF(E36&lt;10,"Order","Level OK")</f>
        <v>Level OK</v>
      </c>
      <c r="G36" t="str">
        <f>IF(B36&gt;30,"Check new supplier","Cost OK")</f>
        <v>Cost OK</v>
      </c>
      <c r="H36" s="39">
        <f>B36*E36</f>
        <v>438.43999999999994</v>
      </c>
    </row>
    <row r="37" spans="1:8" hidden="1" x14ac:dyDescent="0.25">
      <c r="A37" t="s">
        <v>15</v>
      </c>
      <c r="B37" s="1">
        <v>3.59</v>
      </c>
      <c r="C37" t="s">
        <v>1</v>
      </c>
      <c r="D37" t="s">
        <v>0</v>
      </c>
      <c r="E37">
        <v>120</v>
      </c>
      <c r="F37" t="str">
        <f>IF(E37&lt;10,"Order","Level OK")</f>
        <v>Level OK</v>
      </c>
      <c r="G37" t="str">
        <f>IF(B37&gt;30,"Check new supplier","Cost OK")</f>
        <v>Cost OK</v>
      </c>
      <c r="H37" s="39">
        <f>B37*E37</f>
        <v>430.79999999999995</v>
      </c>
    </row>
    <row r="38" spans="1:8" hidden="1" x14ac:dyDescent="0.25">
      <c r="A38" t="s">
        <v>10</v>
      </c>
      <c r="B38" s="1">
        <v>5.85</v>
      </c>
      <c r="C38" t="s">
        <v>1</v>
      </c>
      <c r="D38" t="s">
        <v>0</v>
      </c>
      <c r="E38">
        <v>73</v>
      </c>
      <c r="F38" t="str">
        <f>IF(E38&lt;10,"Order","Level OK")</f>
        <v>Level OK</v>
      </c>
      <c r="G38" t="str">
        <f>IF(B38&gt;30,"Check new supplier","Cost OK")</f>
        <v>Cost OK</v>
      </c>
      <c r="H38" s="39">
        <f>B38*E38</f>
        <v>427.04999999999995</v>
      </c>
    </row>
    <row r="39" spans="1:8" hidden="1" x14ac:dyDescent="0.25">
      <c r="A39" t="s">
        <v>52</v>
      </c>
      <c r="B39" s="1">
        <v>15.75</v>
      </c>
      <c r="C39" t="s">
        <v>18</v>
      </c>
      <c r="D39" t="s">
        <v>17</v>
      </c>
      <c r="E39">
        <v>27</v>
      </c>
      <c r="F39" t="str">
        <f>IF(E39&lt;10,"Order","Level OK")</f>
        <v>Level OK</v>
      </c>
      <c r="G39" t="str">
        <f>IF(B39&gt;30,"Check new supplier","Cost OK")</f>
        <v>Cost OK</v>
      </c>
      <c r="H39" s="39">
        <f>B39*E39</f>
        <v>425.25</v>
      </c>
    </row>
    <row r="40" spans="1:8" x14ac:dyDescent="0.25">
      <c r="A40" t="s">
        <v>20</v>
      </c>
      <c r="B40" s="1">
        <v>14.29</v>
      </c>
      <c r="C40" t="s">
        <v>7</v>
      </c>
      <c r="D40" t="s">
        <v>6</v>
      </c>
      <c r="E40">
        <v>29</v>
      </c>
      <c r="F40" t="str">
        <f>IF(E40&lt;10,"Order","Level OK")</f>
        <v>Level OK</v>
      </c>
      <c r="G40" t="str">
        <f>IF(B40&gt;30,"Check new supplier","Cost OK")</f>
        <v>Cost OK</v>
      </c>
      <c r="H40" s="42">
        <f>B40*E40</f>
        <v>414.40999999999997</v>
      </c>
    </row>
    <row r="41" spans="1:8" hidden="1" x14ac:dyDescent="0.25">
      <c r="A41" t="s">
        <v>67</v>
      </c>
      <c r="B41" s="1">
        <v>4.6500000000000004</v>
      </c>
      <c r="C41" t="s">
        <v>111</v>
      </c>
      <c r="D41" t="s">
        <v>3</v>
      </c>
      <c r="E41">
        <v>87</v>
      </c>
      <c r="F41" t="str">
        <f>IF(E41&lt;10,"Order","Level OK")</f>
        <v>Level OK</v>
      </c>
      <c r="G41" t="str">
        <f>IF(B41&gt;30,"Check new supplier","Cost OK")</f>
        <v>Cost OK</v>
      </c>
      <c r="H41" s="39">
        <f>B41*E41</f>
        <v>404.55</v>
      </c>
    </row>
    <row r="42" spans="1:8" hidden="1" x14ac:dyDescent="0.25">
      <c r="A42" t="s">
        <v>46</v>
      </c>
      <c r="B42" s="1">
        <v>14.99</v>
      </c>
      <c r="C42" t="s">
        <v>18</v>
      </c>
      <c r="D42" t="s">
        <v>30</v>
      </c>
      <c r="E42">
        <v>26</v>
      </c>
      <c r="F42" t="str">
        <f>IF(E42&lt;10,"Order","Level OK")</f>
        <v>Level OK</v>
      </c>
      <c r="G42" t="str">
        <f>IF(B42&gt;30,"Check new supplier","Cost OK")</f>
        <v>Cost OK</v>
      </c>
      <c r="H42" s="39">
        <f>B42*E42</f>
        <v>389.74</v>
      </c>
    </row>
    <row r="43" spans="1:8" hidden="1" x14ac:dyDescent="0.25">
      <c r="A43" t="s">
        <v>38</v>
      </c>
      <c r="B43" s="1">
        <v>21.82</v>
      </c>
      <c r="C43" t="s">
        <v>12</v>
      </c>
      <c r="D43" t="s">
        <v>6</v>
      </c>
      <c r="E43">
        <v>17</v>
      </c>
      <c r="F43" t="str">
        <f>IF(E43&lt;10,"Order","Level OK")</f>
        <v>Level OK</v>
      </c>
      <c r="G43" t="str">
        <f>IF(B43&gt;30,"Check new supplier","Cost OK")</f>
        <v>Cost OK</v>
      </c>
      <c r="H43" s="42">
        <f>B43*E43</f>
        <v>370.94</v>
      </c>
    </row>
    <row r="44" spans="1:8" hidden="1" x14ac:dyDescent="0.25">
      <c r="A44" t="s">
        <v>34</v>
      </c>
      <c r="B44" s="1">
        <v>12.15</v>
      </c>
      <c r="C44" t="s">
        <v>1</v>
      </c>
      <c r="D44" t="s">
        <v>0</v>
      </c>
      <c r="E44">
        <v>27</v>
      </c>
      <c r="F44" t="str">
        <f>IF(E44&lt;10,"Order","Level OK")</f>
        <v>Level OK</v>
      </c>
      <c r="G44" t="str">
        <f>IF(B44&gt;30,"Check new supplier","Cost OK")</f>
        <v>Cost OK</v>
      </c>
      <c r="H44" s="39">
        <f>B44*E44</f>
        <v>328.05</v>
      </c>
    </row>
    <row r="45" spans="1:8" hidden="1" x14ac:dyDescent="0.25">
      <c r="A45" t="s">
        <v>76</v>
      </c>
      <c r="B45" s="1">
        <v>2.95</v>
      </c>
      <c r="C45" t="s">
        <v>111</v>
      </c>
      <c r="D45" t="s">
        <v>3</v>
      </c>
      <c r="E45">
        <v>108</v>
      </c>
      <c r="F45" t="str">
        <f>IF(E45&lt;10,"Order","Level OK")</f>
        <v>Level OK</v>
      </c>
      <c r="G45" t="str">
        <f>IF(B45&gt;30,"Check new supplier","Cost OK")</f>
        <v>Cost OK</v>
      </c>
      <c r="H45" s="39">
        <f>B45*E45</f>
        <v>318.60000000000002</v>
      </c>
    </row>
    <row r="46" spans="1:8" hidden="1" x14ac:dyDescent="0.25">
      <c r="A46" t="s">
        <v>16</v>
      </c>
      <c r="B46" s="1">
        <v>22.25</v>
      </c>
      <c r="C46" t="s">
        <v>12</v>
      </c>
      <c r="D46" t="s">
        <v>6</v>
      </c>
      <c r="E46">
        <v>14</v>
      </c>
      <c r="F46" t="str">
        <f>IF(E46&lt;10,"Order","Level OK")</f>
        <v>Level OK</v>
      </c>
      <c r="G46" t="str">
        <f>IF(B46&gt;30,"Check new supplier","Cost OK")</f>
        <v>Cost OK</v>
      </c>
      <c r="H46" s="42">
        <f>B46*E46</f>
        <v>311.5</v>
      </c>
    </row>
    <row r="47" spans="1:8" hidden="1" x14ac:dyDescent="0.25">
      <c r="A47" t="s">
        <v>58</v>
      </c>
      <c r="B47" s="1">
        <v>2.5</v>
      </c>
      <c r="C47" t="s">
        <v>1</v>
      </c>
      <c r="D47" t="s">
        <v>23</v>
      </c>
      <c r="E47">
        <v>120</v>
      </c>
      <c r="F47" t="str">
        <f>IF(E47&lt;10,"Order","Level OK")</f>
        <v>Level OK</v>
      </c>
      <c r="G47" t="str">
        <f>IF(B47&gt;30,"Check new supplier","Cost OK")</f>
        <v>Cost OK</v>
      </c>
      <c r="H47" s="39">
        <f>B47*E47</f>
        <v>300</v>
      </c>
    </row>
    <row r="48" spans="1:8" hidden="1" x14ac:dyDescent="0.25">
      <c r="A48" t="s">
        <v>55</v>
      </c>
      <c r="B48" s="1">
        <v>24.99</v>
      </c>
      <c r="C48" t="s">
        <v>12</v>
      </c>
      <c r="D48" t="s">
        <v>6</v>
      </c>
      <c r="E48">
        <v>12</v>
      </c>
      <c r="F48" t="str">
        <f>IF(E48&lt;10,"Order","Level OK")</f>
        <v>Level OK</v>
      </c>
      <c r="G48" t="str">
        <f>IF(B48&gt;30,"Check new supplier","Cost OK")</f>
        <v>Cost OK</v>
      </c>
      <c r="H48" s="42">
        <f>B48*E48</f>
        <v>299.88</v>
      </c>
    </row>
    <row r="49" spans="1:8" hidden="1" x14ac:dyDescent="0.25">
      <c r="A49" t="s">
        <v>33</v>
      </c>
      <c r="B49" s="1">
        <v>22.85</v>
      </c>
      <c r="C49" t="s">
        <v>12</v>
      </c>
      <c r="D49" t="s">
        <v>6</v>
      </c>
      <c r="E49">
        <v>13</v>
      </c>
      <c r="F49" t="str">
        <f>IF(E49&lt;10,"Order","Level OK")</f>
        <v>Level OK</v>
      </c>
      <c r="G49" t="str">
        <f>IF(B49&gt;30,"Check new supplier","Cost OK")</f>
        <v>Cost OK</v>
      </c>
      <c r="H49" s="42">
        <f>B49*E49</f>
        <v>297.05</v>
      </c>
    </row>
    <row r="50" spans="1:8" hidden="1" x14ac:dyDescent="0.25">
      <c r="A50" t="s">
        <v>78</v>
      </c>
      <c r="B50" s="1">
        <v>12.95</v>
      </c>
      <c r="C50" t="s">
        <v>18</v>
      </c>
      <c r="D50" t="s">
        <v>30</v>
      </c>
      <c r="E50">
        <v>22</v>
      </c>
      <c r="F50" t="str">
        <f>IF(E50&lt;10,"Order","Level OK")</f>
        <v>Level OK</v>
      </c>
      <c r="G50" t="str">
        <f>IF(B50&gt;30,"Check new supplier","Cost OK")</f>
        <v>Cost OK</v>
      </c>
      <c r="H50" s="39">
        <f>B50*E50</f>
        <v>284.89999999999998</v>
      </c>
    </row>
    <row r="51" spans="1:8" hidden="1" x14ac:dyDescent="0.25">
      <c r="A51" t="s">
        <v>36</v>
      </c>
      <c r="B51" s="1">
        <v>4.3499999999999996</v>
      </c>
      <c r="C51" t="s">
        <v>4</v>
      </c>
      <c r="D51" t="s">
        <v>3</v>
      </c>
      <c r="E51">
        <v>65</v>
      </c>
      <c r="F51" t="str">
        <f>IF(E51&lt;10,"Order","Level OK")</f>
        <v>Level OK</v>
      </c>
      <c r="G51" t="str">
        <f>IF(B51&gt;30,"Check new supplier","Cost OK")</f>
        <v>Cost OK</v>
      </c>
      <c r="H51" s="39">
        <f>B51*E51</f>
        <v>282.75</v>
      </c>
    </row>
    <row r="52" spans="1:8" hidden="1" x14ac:dyDescent="0.25">
      <c r="A52" t="s">
        <v>45</v>
      </c>
      <c r="B52" s="1">
        <v>5.35</v>
      </c>
      <c r="C52" t="s">
        <v>12</v>
      </c>
      <c r="D52" t="s">
        <v>17</v>
      </c>
      <c r="E52">
        <v>52</v>
      </c>
      <c r="F52" t="str">
        <f>IF(E52&lt;10,"Order","Level OK")</f>
        <v>Level OK</v>
      </c>
      <c r="G52" t="str">
        <f>IF(B52&gt;30,"Check new supplier","Cost OK")</f>
        <v>Cost OK</v>
      </c>
      <c r="H52" s="39">
        <f>B52*E52</f>
        <v>278.2</v>
      </c>
    </row>
    <row r="53" spans="1:8" hidden="1" x14ac:dyDescent="0.25">
      <c r="A53" t="s">
        <v>65</v>
      </c>
      <c r="B53" s="1">
        <v>22.85</v>
      </c>
      <c r="C53" t="s">
        <v>12</v>
      </c>
      <c r="D53" t="s">
        <v>6</v>
      </c>
      <c r="E53">
        <v>12</v>
      </c>
      <c r="F53" t="str">
        <f>IF(E53&lt;10,"Order","Level OK")</f>
        <v>Level OK</v>
      </c>
      <c r="G53" t="str">
        <f>IF(B53&gt;30,"Check new supplier","Cost OK")</f>
        <v>Cost OK</v>
      </c>
      <c r="H53" s="42">
        <f>B53*E53</f>
        <v>274.20000000000005</v>
      </c>
    </row>
    <row r="54" spans="1:8" hidden="1" x14ac:dyDescent="0.25">
      <c r="A54" t="s">
        <v>53</v>
      </c>
      <c r="B54" s="1">
        <v>2.79</v>
      </c>
      <c r="C54" t="s">
        <v>111</v>
      </c>
      <c r="D54" t="s">
        <v>3</v>
      </c>
      <c r="E54">
        <v>92</v>
      </c>
      <c r="F54" t="str">
        <f>IF(E54&lt;10,"Order","Level OK")</f>
        <v>Level OK</v>
      </c>
      <c r="G54" t="str">
        <f>IF(B54&gt;30,"Check new supplier","Cost OK")</f>
        <v>Cost OK</v>
      </c>
      <c r="H54" s="39">
        <f>B54*E54</f>
        <v>256.68</v>
      </c>
    </row>
    <row r="55" spans="1:8" hidden="1" x14ac:dyDescent="0.25">
      <c r="A55" t="s">
        <v>48</v>
      </c>
      <c r="B55" s="1">
        <v>5.29</v>
      </c>
      <c r="C55" t="s">
        <v>1</v>
      </c>
      <c r="D55" t="s">
        <v>3</v>
      </c>
      <c r="E55">
        <v>48</v>
      </c>
      <c r="F55" t="str">
        <f>IF(E55&lt;10,"Order","Level OK")</f>
        <v>Level OK</v>
      </c>
      <c r="G55" t="str">
        <f>IF(B55&gt;30,"Check new supplier","Cost OK")</f>
        <v>Cost OK</v>
      </c>
      <c r="H55" s="39">
        <f>B55*E55</f>
        <v>253.92000000000002</v>
      </c>
    </row>
    <row r="56" spans="1:8" hidden="1" x14ac:dyDescent="0.25">
      <c r="A56" t="s">
        <v>47</v>
      </c>
      <c r="B56" s="1">
        <v>4.5599999999999996</v>
      </c>
      <c r="C56" t="s">
        <v>1</v>
      </c>
      <c r="D56" t="s">
        <v>0</v>
      </c>
      <c r="E56">
        <v>52</v>
      </c>
      <c r="F56" t="str">
        <f>IF(E56&lt;10,"Order","Level OK")</f>
        <v>Level OK</v>
      </c>
      <c r="G56" t="str">
        <f>IF(B56&gt;30,"Check new supplier","Cost OK")</f>
        <v>Cost OK</v>
      </c>
      <c r="H56" s="39">
        <f>B56*E56</f>
        <v>237.11999999999998</v>
      </c>
    </row>
    <row r="57" spans="1:8" hidden="1" x14ac:dyDescent="0.25">
      <c r="A57" t="s">
        <v>71</v>
      </c>
      <c r="B57" s="1">
        <v>15.63</v>
      </c>
      <c r="C57" t="s">
        <v>12</v>
      </c>
      <c r="D57" t="s">
        <v>6</v>
      </c>
      <c r="E57">
        <v>15</v>
      </c>
      <c r="F57" t="str">
        <f>IF(E57&lt;10,"Order","Level OK")</f>
        <v>Level OK</v>
      </c>
      <c r="G57" t="str">
        <f>IF(B57&gt;30,"Check new supplier","Cost OK")</f>
        <v>Cost OK</v>
      </c>
      <c r="H57" s="42">
        <f>B57*E57</f>
        <v>234.45000000000002</v>
      </c>
    </row>
    <row r="58" spans="1:8" hidden="1" x14ac:dyDescent="0.25">
      <c r="A58" t="s">
        <v>60</v>
      </c>
      <c r="B58" s="1">
        <v>5.99</v>
      </c>
      <c r="C58" t="s">
        <v>1</v>
      </c>
      <c r="D58" t="s">
        <v>0</v>
      </c>
      <c r="E58">
        <v>35</v>
      </c>
      <c r="F58" t="str">
        <f>IF(E58&lt;10,"Order","Level OK")</f>
        <v>Level OK</v>
      </c>
      <c r="G58" t="str">
        <f>IF(B58&gt;30,"Check new supplier","Cost OK")</f>
        <v>Cost OK</v>
      </c>
      <c r="H58" s="39">
        <f>B58*E58</f>
        <v>209.65</v>
      </c>
    </row>
    <row r="59" spans="1:8" hidden="1" x14ac:dyDescent="0.25">
      <c r="A59" t="s">
        <v>39</v>
      </c>
      <c r="B59" s="1">
        <v>10.89</v>
      </c>
      <c r="C59" t="s">
        <v>12</v>
      </c>
      <c r="D59" t="s">
        <v>6</v>
      </c>
      <c r="E59">
        <v>16</v>
      </c>
      <c r="F59" t="str">
        <f>IF(E59&lt;10,"Order","Level OK")</f>
        <v>Level OK</v>
      </c>
      <c r="G59" t="str">
        <f>IF(B59&gt;30,"Check new supplier","Cost OK")</f>
        <v>Cost OK</v>
      </c>
      <c r="H59" s="42">
        <f>B59*E59</f>
        <v>174.24</v>
      </c>
    </row>
    <row r="60" spans="1:8" hidden="1" x14ac:dyDescent="0.25">
      <c r="A60" t="s">
        <v>61</v>
      </c>
      <c r="B60" s="1">
        <v>4.8899999999999997</v>
      </c>
      <c r="C60" t="s">
        <v>1</v>
      </c>
      <c r="D60" t="s">
        <v>0</v>
      </c>
      <c r="E60">
        <v>35</v>
      </c>
      <c r="F60" t="str">
        <f>IF(E60&lt;10,"Order","Level OK")</f>
        <v>Level OK</v>
      </c>
      <c r="G60" t="str">
        <f>IF(B60&gt;30,"Check new supplier","Cost OK")</f>
        <v>Cost OK</v>
      </c>
      <c r="H60" s="39">
        <f>B60*E60</f>
        <v>171.14999999999998</v>
      </c>
    </row>
    <row r="61" spans="1:8" hidden="1" x14ac:dyDescent="0.25">
      <c r="A61" t="s">
        <v>43</v>
      </c>
      <c r="B61" s="1">
        <v>6.2</v>
      </c>
      <c r="C61" t="s">
        <v>1</v>
      </c>
      <c r="D61" t="s">
        <v>3</v>
      </c>
      <c r="E61">
        <v>27</v>
      </c>
      <c r="F61" t="str">
        <f>IF(E61&lt;10,"Order","Level OK")</f>
        <v>Level OK</v>
      </c>
      <c r="G61" t="str">
        <f>IF(B61&gt;30,"Check new supplier","Cost OK")</f>
        <v>Cost OK</v>
      </c>
      <c r="H61" s="39">
        <f>B61*E61</f>
        <v>167.4</v>
      </c>
    </row>
    <row r="62" spans="1:8" hidden="1" x14ac:dyDescent="0.25">
      <c r="A62" t="s">
        <v>75</v>
      </c>
      <c r="B62" s="1">
        <v>8.25</v>
      </c>
      <c r="C62" t="s">
        <v>1</v>
      </c>
      <c r="D62" t="s">
        <v>23</v>
      </c>
      <c r="E62">
        <v>20</v>
      </c>
      <c r="F62" t="str">
        <f>IF(E62&lt;10,"Order","Level OK")</f>
        <v>Level OK</v>
      </c>
      <c r="G62" t="str">
        <f>IF(B62&gt;30,"Check new supplier","Cost OK")</f>
        <v>Cost OK</v>
      </c>
      <c r="H62" s="39">
        <f>B62*E62</f>
        <v>165</v>
      </c>
    </row>
    <row r="63" spans="1:8" hidden="1" x14ac:dyDescent="0.25">
      <c r="A63" t="s">
        <v>44</v>
      </c>
      <c r="B63" s="1">
        <v>5.99</v>
      </c>
      <c r="C63" t="s">
        <v>1</v>
      </c>
      <c r="D63" t="s">
        <v>0</v>
      </c>
      <c r="E63">
        <v>27</v>
      </c>
      <c r="F63" t="str">
        <f>IF(E63&lt;10,"Order","Level OK")</f>
        <v>Level OK</v>
      </c>
      <c r="G63" t="str">
        <f>IF(B63&gt;30,"Check new supplier","Cost OK")</f>
        <v>Cost OK</v>
      </c>
      <c r="H63" s="39">
        <f>B63*E63</f>
        <v>161.73000000000002</v>
      </c>
    </row>
    <row r="64" spans="1:8" hidden="1" x14ac:dyDescent="0.25">
      <c r="A64" t="s">
        <v>26</v>
      </c>
      <c r="B64" s="1">
        <v>13.79</v>
      </c>
      <c r="C64" t="s">
        <v>12</v>
      </c>
      <c r="D64" t="s">
        <v>6</v>
      </c>
      <c r="E64">
        <v>11</v>
      </c>
      <c r="F64" t="str">
        <f>IF(E64&lt;10,"Order","Level OK")</f>
        <v>Level OK</v>
      </c>
      <c r="G64" t="str">
        <f>IF(B64&gt;30,"Check new supplier","Cost OK")</f>
        <v>Cost OK</v>
      </c>
      <c r="H64" s="42">
        <f>B64*E64</f>
        <v>151.69</v>
      </c>
    </row>
    <row r="65" spans="1:8" hidden="1" x14ac:dyDescent="0.25">
      <c r="A65" t="s">
        <v>42</v>
      </c>
      <c r="B65" s="1">
        <v>4.95</v>
      </c>
      <c r="C65" t="s">
        <v>1</v>
      </c>
      <c r="D65" t="s">
        <v>3</v>
      </c>
      <c r="E65">
        <v>28</v>
      </c>
      <c r="F65" t="str">
        <f>IF(E65&lt;10,"Order","Level OK")</f>
        <v>Level OK</v>
      </c>
      <c r="G65" t="str">
        <f>IF(B65&gt;30,"Check new supplier","Cost OK")</f>
        <v>Cost OK</v>
      </c>
      <c r="H65" s="39">
        <f>B65*E65</f>
        <v>138.6</v>
      </c>
    </row>
    <row r="66" spans="1:8" hidden="1" x14ac:dyDescent="0.25">
      <c r="A66" t="s">
        <v>54</v>
      </c>
      <c r="B66" s="1">
        <v>2.98</v>
      </c>
      <c r="C66" t="s">
        <v>1</v>
      </c>
      <c r="D66" t="s">
        <v>0</v>
      </c>
      <c r="E66">
        <v>45</v>
      </c>
      <c r="F66" t="str">
        <f>IF(E66&lt;10,"Order","Level OK")</f>
        <v>Level OK</v>
      </c>
      <c r="G66" t="str">
        <f>IF(B66&gt;30,"Check new supplier","Cost OK")</f>
        <v>Cost OK</v>
      </c>
      <c r="H66" s="39">
        <f>B66*E66</f>
        <v>134.1</v>
      </c>
    </row>
    <row r="67" spans="1:8" hidden="1" x14ac:dyDescent="0.25">
      <c r="A67" t="s">
        <v>56</v>
      </c>
      <c r="B67" s="1">
        <v>5.72</v>
      </c>
      <c r="C67" t="s">
        <v>111</v>
      </c>
      <c r="D67" t="s">
        <v>62</v>
      </c>
      <c r="E67">
        <v>23</v>
      </c>
      <c r="F67" t="str">
        <f>IF(E67&lt;10,"Order","Level OK")</f>
        <v>Level OK</v>
      </c>
      <c r="G67" t="str">
        <f>IF(B67&gt;30,"Check new supplier","Cost OK")</f>
        <v>Cost OK</v>
      </c>
      <c r="H67" s="39">
        <f>B67*E67</f>
        <v>131.56</v>
      </c>
    </row>
    <row r="68" spans="1:8" hidden="1" x14ac:dyDescent="0.25">
      <c r="A68" t="s">
        <v>59</v>
      </c>
      <c r="B68" s="1">
        <v>1.5</v>
      </c>
      <c r="C68" t="s">
        <v>1</v>
      </c>
      <c r="D68" t="s">
        <v>23</v>
      </c>
      <c r="E68">
        <v>75</v>
      </c>
      <c r="F68" t="str">
        <f>IF(E68&lt;10,"Order","Level OK")</f>
        <v>Level OK</v>
      </c>
      <c r="G68" t="str">
        <f>IF(B68&gt;30,"Check new supplier","Cost OK")</f>
        <v>Cost OK</v>
      </c>
      <c r="H68" s="39">
        <f>B68*E68</f>
        <v>112.5</v>
      </c>
    </row>
    <row r="69" spans="1:8" hidden="1" x14ac:dyDescent="0.25">
      <c r="A69" t="s">
        <v>72</v>
      </c>
      <c r="B69" s="1">
        <v>4.55</v>
      </c>
      <c r="C69" t="s">
        <v>1</v>
      </c>
      <c r="D69" t="s">
        <v>0</v>
      </c>
      <c r="E69">
        <v>24</v>
      </c>
      <c r="F69" t="str">
        <f>IF(E69&lt;10,"Order","Level OK")</f>
        <v>Level OK</v>
      </c>
      <c r="G69" t="str">
        <f>IF(B69&gt;30,"Check new supplier","Cost OK")</f>
        <v>Cost OK</v>
      </c>
      <c r="H69" s="39">
        <f>B69*E69</f>
        <v>109.19999999999999</v>
      </c>
    </row>
    <row r="70" spans="1:8" hidden="1" x14ac:dyDescent="0.25">
      <c r="A70" t="s">
        <v>5</v>
      </c>
      <c r="B70" s="1">
        <v>5.72</v>
      </c>
      <c r="C70" t="s">
        <v>4</v>
      </c>
      <c r="D70" t="s">
        <v>3</v>
      </c>
      <c r="E70">
        <v>18</v>
      </c>
      <c r="F70" t="str">
        <f>IF(E70&lt;10,"Order","Level OK")</f>
        <v>Level OK</v>
      </c>
      <c r="G70" t="str">
        <f>IF(B70&gt;30,"Check new supplier","Cost OK")</f>
        <v>Cost OK</v>
      </c>
      <c r="H70" s="39">
        <f>B70*E70</f>
        <v>102.96</v>
      </c>
    </row>
    <row r="71" spans="1:8" hidden="1" x14ac:dyDescent="0.25">
      <c r="A71" t="s">
        <v>69</v>
      </c>
      <c r="B71" s="1">
        <v>1.25</v>
      </c>
      <c r="C71" t="s">
        <v>1</v>
      </c>
      <c r="D71" t="s">
        <v>23</v>
      </c>
      <c r="E71">
        <v>75</v>
      </c>
      <c r="F71" t="str">
        <f>IF(E71&lt;10,"Order","Level OK")</f>
        <v>Level OK</v>
      </c>
      <c r="G71" t="str">
        <f>IF(B71&gt;30,"Check new supplier","Cost OK")</f>
        <v>Cost OK</v>
      </c>
      <c r="H71" s="39">
        <f>B71*E71</f>
        <v>93.75</v>
      </c>
    </row>
    <row r="72" spans="1:8" hidden="1" x14ac:dyDescent="0.25">
      <c r="A72" t="s">
        <v>14</v>
      </c>
      <c r="B72" s="1">
        <v>4.79</v>
      </c>
      <c r="C72" t="s">
        <v>12</v>
      </c>
      <c r="D72" t="s">
        <v>6</v>
      </c>
      <c r="E72">
        <v>12</v>
      </c>
      <c r="F72" t="str">
        <f>IF(E72&lt;10,"Order","Level OK")</f>
        <v>Level OK</v>
      </c>
      <c r="G72" t="str">
        <f>IF(B72&gt;30,"Check new supplier","Cost OK")</f>
        <v>Cost OK</v>
      </c>
      <c r="H72" s="42">
        <f>B72*E72</f>
        <v>57.480000000000004</v>
      </c>
    </row>
    <row r="73" spans="1:8" hidden="1" x14ac:dyDescent="0.25">
      <c r="A73" t="s">
        <v>25</v>
      </c>
      <c r="B73" s="1">
        <v>2.75</v>
      </c>
      <c r="C73" t="s">
        <v>1</v>
      </c>
      <c r="D73" t="s">
        <v>23</v>
      </c>
      <c r="E73">
        <v>18</v>
      </c>
      <c r="F73" t="str">
        <f>IF(E73&lt;10,"Order","Level OK")</f>
        <v>Level OK</v>
      </c>
      <c r="G73" t="str">
        <f>IF(B73&gt;30,"Check new supplier","Cost OK")</f>
        <v>Cost OK</v>
      </c>
      <c r="H73" s="39">
        <f>B73*E73</f>
        <v>49.5</v>
      </c>
    </row>
    <row r="74" spans="1:8" hidden="1" x14ac:dyDescent="0.25">
      <c r="A74" t="s">
        <v>68</v>
      </c>
      <c r="B74" s="1">
        <v>1.25</v>
      </c>
      <c r="C74" t="s">
        <v>1</v>
      </c>
      <c r="D74" t="s">
        <v>23</v>
      </c>
      <c r="E74">
        <v>35</v>
      </c>
      <c r="F74" t="str">
        <f>IF(E74&lt;10,"Order","Level OK")</f>
        <v>Level OK</v>
      </c>
      <c r="G74" t="str">
        <f>IF(B74&gt;30,"Check new supplier","Cost OK")</f>
        <v>Cost OK</v>
      </c>
      <c r="H74" s="39">
        <f>B74*E74</f>
        <v>43.75</v>
      </c>
    </row>
    <row r="75" spans="1:8" hidden="1" x14ac:dyDescent="0.25">
      <c r="A75" t="s">
        <v>70</v>
      </c>
      <c r="B75" s="1">
        <v>1.42</v>
      </c>
      <c r="C75" t="s">
        <v>4</v>
      </c>
      <c r="D75" t="s">
        <v>3</v>
      </c>
      <c r="E75">
        <v>24</v>
      </c>
      <c r="F75" t="str">
        <f>IF(E75&lt;10,"Order","Level OK")</f>
        <v>Level OK</v>
      </c>
      <c r="G75" t="str">
        <f>IF(B75&gt;30,"Check new supplier","Cost OK")</f>
        <v>Cost OK</v>
      </c>
      <c r="H75" s="39">
        <f>B75*E75</f>
        <v>34.08</v>
      </c>
    </row>
    <row r="76" spans="1:8" hidden="1" x14ac:dyDescent="0.25">
      <c r="A76" t="s">
        <v>50</v>
      </c>
      <c r="B76" s="1">
        <v>1.2</v>
      </c>
      <c r="C76" t="s">
        <v>1</v>
      </c>
      <c r="D76" t="s">
        <v>23</v>
      </c>
      <c r="E76">
        <v>18</v>
      </c>
      <c r="F76" t="str">
        <f>IF(E76&lt;10,"Order","Level OK")</f>
        <v>Level OK</v>
      </c>
      <c r="G76" t="str">
        <f>IF(B76&gt;30,"Check new supplier","Cost OK")</f>
        <v>Cost OK</v>
      </c>
      <c r="H76" s="39">
        <f>B76*E76</f>
        <v>21.599999999999998</v>
      </c>
    </row>
    <row r="77" spans="1:8" hidden="1" x14ac:dyDescent="0.25">
      <c r="A77" t="s">
        <v>51</v>
      </c>
      <c r="B77" s="1">
        <v>1.75</v>
      </c>
      <c r="C77" t="s">
        <v>1</v>
      </c>
      <c r="D77" t="s">
        <v>23</v>
      </c>
      <c r="E77">
        <v>10</v>
      </c>
      <c r="F77" t="str">
        <f>IF(E77&lt;10,"Order","Level OK")</f>
        <v>Level OK</v>
      </c>
      <c r="G77" t="str">
        <f>IF(B77&gt;30,"Check new supplier","Cost OK")</f>
        <v>Cost OK</v>
      </c>
      <c r="H77" s="39">
        <f>B77*E77</f>
        <v>17.5</v>
      </c>
    </row>
    <row r="78" spans="1:8" x14ac:dyDescent="0.25">
      <c r="A78" t="s">
        <v>115</v>
      </c>
      <c r="B78" s="41"/>
      <c r="D78">
        <f>SUBTOTAL(103,Table13[Category])</f>
        <v>6</v>
      </c>
      <c r="H78" s="39">
        <f>SUBTOTAL(109,Table13[Total Cost])</f>
        <v>4700.34</v>
      </c>
    </row>
  </sheetData>
  <mergeCells count="3">
    <mergeCell ref="A1:H1"/>
    <mergeCell ref="A2:H2"/>
    <mergeCell ref="B4:C6"/>
  </mergeCells>
  <conditionalFormatting sqref="F9:F77">
    <cfRule type="containsText" dxfId="16" priority="3" operator="containsText" text="Order">
      <formula>NOT(ISERROR(SEARCH("Order",F9)))</formula>
    </cfRule>
  </conditionalFormatting>
  <conditionalFormatting sqref="G9:G77">
    <cfRule type="containsText" dxfId="15" priority="2" operator="containsText" text="Check new supplier">
      <formula>NOT(ISERROR(SEARCH("Check new supplier",G9)))</formula>
    </cfRule>
  </conditionalFormatting>
  <conditionalFormatting sqref="B9:G7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{D6408D2A-0E3B-4932-B9E5-00085B195C20}</x14:id>
        </ext>
      </extLst>
    </cfRule>
  </conditionalFormatting>
  <pageMargins left="0.7" right="0.7" top="0.75" bottom="0.75" header="0.3" footer="0.3"/>
  <pageSetup scale="81" fitToHeight="0" orientation="landscape" r:id="rId1"/>
  <headerFooter>
    <oddFooter>&amp;L&amp;F&amp;R&amp;A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08D2A-0E3B-4932-B9E5-00085B195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B9:G77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4DB1-DCB9-42F3-935E-880FAEB626C8}">
  <sheetPr>
    <pageSetUpPr fitToPage="1"/>
  </sheetPr>
  <dimension ref="A1:H78"/>
  <sheetViews>
    <sheetView zoomScaleNormal="100" workbookViewId="0">
      <selection activeCell="A2" sqref="A2:H2"/>
    </sheetView>
  </sheetViews>
  <sheetFormatPr defaultRowHeight="15" x14ac:dyDescent="0.25"/>
  <cols>
    <col min="1" max="1" width="29.7109375" bestFit="1" customWidth="1"/>
    <col min="2" max="2" width="13.7109375" customWidth="1"/>
    <col min="3" max="3" width="16.28515625" bestFit="1" customWidth="1"/>
    <col min="4" max="4" width="18.7109375" bestFit="1" customWidth="1"/>
    <col min="5" max="5" width="18.140625" customWidth="1"/>
    <col min="6" max="6" width="11.7109375" bestFit="1" customWidth="1"/>
    <col min="7" max="7" width="23.28515625" customWidth="1"/>
    <col min="8" max="8" width="18.140625" customWidth="1"/>
    <col min="9" max="10" width="16.28515625" customWidth="1"/>
  </cols>
  <sheetData>
    <row r="1" spans="1:8" ht="20.100000000000001" customHeight="1" x14ac:dyDescent="0.35">
      <c r="A1" s="12" t="s">
        <v>90</v>
      </c>
      <c r="B1" s="12"/>
      <c r="C1" s="12"/>
      <c r="D1" s="12"/>
      <c r="E1" s="12"/>
      <c r="F1" s="12"/>
      <c r="G1" s="12"/>
      <c r="H1" s="12"/>
    </row>
    <row r="2" spans="1:8" ht="20.100000000000001" customHeight="1" x14ac:dyDescent="0.25">
      <c r="A2" s="13" t="s">
        <v>89</v>
      </c>
      <c r="B2" s="13"/>
      <c r="C2" s="13"/>
      <c r="D2" s="13"/>
      <c r="E2" s="13"/>
      <c r="F2" s="13"/>
      <c r="G2" s="13"/>
      <c r="H2" s="13"/>
    </row>
    <row r="3" spans="1:8" ht="18" customHeight="1" x14ac:dyDescent="0.25"/>
    <row r="4" spans="1:8" ht="18" customHeight="1" x14ac:dyDescent="0.25">
      <c r="B4" s="30" t="s">
        <v>110</v>
      </c>
      <c r="C4" s="31"/>
      <c r="D4" s="24" t="s">
        <v>88</v>
      </c>
      <c r="E4" s="25">
        <f ca="1">TODAY()</f>
        <v>44158</v>
      </c>
      <c r="G4" s="3"/>
    </row>
    <row r="5" spans="1:8" ht="18" customHeight="1" x14ac:dyDescent="0.25">
      <c r="A5" s="10" t="s">
        <v>87</v>
      </c>
      <c r="B5" s="32"/>
      <c r="C5" s="33"/>
      <c r="D5" s="26">
        <f>COUNT(D9:D77)+COUNT(D9:D77)</f>
        <v>0</v>
      </c>
      <c r="E5" s="27"/>
    </row>
    <row r="6" spans="1:8" ht="18" customHeight="1" x14ac:dyDescent="0.25">
      <c r="A6" s="10" t="s">
        <v>82</v>
      </c>
      <c r="B6" s="34"/>
      <c r="C6" s="35"/>
      <c r="D6" s="28">
        <f>SUM(G9:G77)</f>
        <v>0</v>
      </c>
      <c r="E6" s="29"/>
    </row>
    <row r="7" spans="1:8" ht="18" customHeight="1" x14ac:dyDescent="0.25"/>
    <row r="8" spans="1:8" ht="15.75" thickBot="1" x14ac:dyDescent="0.3">
      <c r="A8" s="2" t="s">
        <v>86</v>
      </c>
      <c r="B8" s="2" t="s">
        <v>85</v>
      </c>
      <c r="C8" s="2" t="s">
        <v>84</v>
      </c>
      <c r="D8" s="2" t="s">
        <v>83</v>
      </c>
      <c r="E8" s="2" t="s">
        <v>82</v>
      </c>
      <c r="F8" s="2" t="s">
        <v>81</v>
      </c>
      <c r="G8" s="2" t="s">
        <v>80</v>
      </c>
      <c r="H8" s="38" t="s">
        <v>114</v>
      </c>
    </row>
    <row r="9" spans="1:8" hidden="1" x14ac:dyDescent="0.25">
      <c r="A9" t="s">
        <v>9</v>
      </c>
      <c r="B9" s="1">
        <v>72.58</v>
      </c>
      <c r="C9" t="s">
        <v>74</v>
      </c>
      <c r="D9" t="s">
        <v>6</v>
      </c>
      <c r="E9">
        <v>7</v>
      </c>
      <c r="F9" t="str">
        <f>IF(E9&lt;10,"Order","Level OK")</f>
        <v>Order</v>
      </c>
      <c r="G9" t="str">
        <f>IF(B9&gt;30,"Check new supplier","Cost OK")</f>
        <v>Check new supplier</v>
      </c>
      <c r="H9" s="39">
        <f>B9*E9</f>
        <v>508.06</v>
      </c>
    </row>
    <row r="10" spans="1:8" hidden="1" x14ac:dyDescent="0.25">
      <c r="A10" t="s">
        <v>9</v>
      </c>
      <c r="B10" s="1">
        <v>58.89</v>
      </c>
      <c r="C10" t="s">
        <v>8</v>
      </c>
      <c r="D10" t="s">
        <v>6</v>
      </c>
      <c r="E10">
        <v>8</v>
      </c>
      <c r="F10" t="str">
        <f>IF(E10&lt;10,"Order","Level OK")</f>
        <v>Order</v>
      </c>
      <c r="G10" t="str">
        <f>IF(B10&gt;30,"Check new supplier","Cost OK")</f>
        <v>Check new supplier</v>
      </c>
      <c r="H10" s="42">
        <f>B10*E10</f>
        <v>471.12</v>
      </c>
    </row>
    <row r="11" spans="1:8" hidden="1" x14ac:dyDescent="0.25">
      <c r="A11" t="s">
        <v>13</v>
      </c>
      <c r="B11" s="1">
        <v>29.39</v>
      </c>
      <c r="C11" t="s">
        <v>12</v>
      </c>
      <c r="D11" t="s">
        <v>6</v>
      </c>
      <c r="E11">
        <v>9</v>
      </c>
      <c r="F11" t="str">
        <f>IF(E11&lt;10,"Order","Level OK")</f>
        <v>Order</v>
      </c>
      <c r="G11" t="str">
        <f>IF(B11&gt;30,"Check new supplier","Cost OK")</f>
        <v>Cost OK</v>
      </c>
      <c r="H11" s="42">
        <f>B11*E11</f>
        <v>264.51</v>
      </c>
    </row>
    <row r="12" spans="1:8" hidden="1" x14ac:dyDescent="0.25">
      <c r="A12" t="s">
        <v>37</v>
      </c>
      <c r="B12" s="1">
        <v>32.99</v>
      </c>
      <c r="C12" t="s">
        <v>12</v>
      </c>
      <c r="D12" t="s">
        <v>6</v>
      </c>
      <c r="E12">
        <v>8</v>
      </c>
      <c r="F12" t="str">
        <f>IF(E12&lt;10,"Order","Level OK")</f>
        <v>Order</v>
      </c>
      <c r="G12" t="str">
        <f>IF(B12&gt;30,"Check new supplier","Cost OK")</f>
        <v>Check new supplier</v>
      </c>
      <c r="H12" s="42">
        <f>B12*E12</f>
        <v>263.92</v>
      </c>
    </row>
    <row r="13" spans="1:8" hidden="1" x14ac:dyDescent="0.25">
      <c r="A13" t="s">
        <v>22</v>
      </c>
      <c r="B13" s="1">
        <v>14.95</v>
      </c>
      <c r="C13" t="s">
        <v>12</v>
      </c>
      <c r="D13" t="s">
        <v>6</v>
      </c>
      <c r="E13">
        <v>7</v>
      </c>
      <c r="F13" t="str">
        <f>IF(E13&lt;10,"Order","Level OK")</f>
        <v>Order</v>
      </c>
      <c r="G13" t="str">
        <f>IF(B13&gt;30,"Check new supplier","Cost OK")</f>
        <v>Cost OK</v>
      </c>
      <c r="H13" s="42">
        <f>B13*E13</f>
        <v>104.64999999999999</v>
      </c>
    </row>
    <row r="14" spans="1:8" hidden="1" x14ac:dyDescent="0.25">
      <c r="A14" t="s">
        <v>49</v>
      </c>
      <c r="B14" s="1">
        <v>2.75</v>
      </c>
      <c r="C14" t="s">
        <v>1</v>
      </c>
      <c r="D14" t="s">
        <v>23</v>
      </c>
      <c r="E14">
        <v>8</v>
      </c>
      <c r="F14" t="str">
        <f>IF(E14&lt;10,"Order","Level OK")</f>
        <v>Order</v>
      </c>
      <c r="G14" t="str">
        <f>IF(B14&gt;30,"Check new supplier","Cost OK")</f>
        <v>Cost OK</v>
      </c>
      <c r="H14" s="39">
        <f>B14*E14</f>
        <v>22</v>
      </c>
    </row>
    <row r="15" spans="1:8" hidden="1" x14ac:dyDescent="0.25">
      <c r="A15" t="s">
        <v>28</v>
      </c>
      <c r="B15" s="1">
        <v>35.79</v>
      </c>
      <c r="C15" t="s">
        <v>1</v>
      </c>
      <c r="D15" t="s">
        <v>0</v>
      </c>
      <c r="E15">
        <v>82</v>
      </c>
      <c r="F15" t="str">
        <f>IF(E15&lt;10,"Order","Level OK")</f>
        <v>Level OK</v>
      </c>
      <c r="G15" t="str">
        <f>IF(B15&gt;30,"Check new supplier","Cost OK")</f>
        <v>Check new supplier</v>
      </c>
      <c r="H15" s="39">
        <f>B15*E15</f>
        <v>2934.7799999999997</v>
      </c>
    </row>
    <row r="16" spans="1:8" hidden="1" x14ac:dyDescent="0.25">
      <c r="A16" t="s">
        <v>113</v>
      </c>
      <c r="B16" s="1">
        <v>27.99</v>
      </c>
      <c r="C16" t="s">
        <v>7</v>
      </c>
      <c r="D16" t="s">
        <v>6</v>
      </c>
      <c r="E16">
        <v>76</v>
      </c>
      <c r="F16" t="str">
        <f>IF(E16&lt;10,"Order","Level OK")</f>
        <v>Level OK</v>
      </c>
      <c r="G16" t="str">
        <f>IF(B16&gt;30,"Check new supplier","Cost OK")</f>
        <v>Cost OK</v>
      </c>
      <c r="H16" s="42">
        <f>B16*E16</f>
        <v>2127.2399999999998</v>
      </c>
    </row>
    <row r="17" spans="1:8" hidden="1" x14ac:dyDescent="0.25">
      <c r="A17" t="s">
        <v>73</v>
      </c>
      <c r="B17" s="1">
        <v>9.99</v>
      </c>
      <c r="C17" t="s">
        <v>12</v>
      </c>
      <c r="D17" t="s">
        <v>6</v>
      </c>
      <c r="E17">
        <v>190</v>
      </c>
      <c r="F17" t="str">
        <f>IF(E17&lt;10,"Order","Level OK")</f>
        <v>Level OK</v>
      </c>
      <c r="G17" t="str">
        <f>IF(B17&gt;30,"Check new supplier","Cost OK")</f>
        <v>Cost OK</v>
      </c>
      <c r="H17" s="42">
        <f>B17*E17</f>
        <v>1898.1000000000001</v>
      </c>
    </row>
    <row r="18" spans="1:8" hidden="1" x14ac:dyDescent="0.25">
      <c r="A18" t="s">
        <v>2</v>
      </c>
      <c r="B18" s="1">
        <v>8.92</v>
      </c>
      <c r="C18" t="s">
        <v>1</v>
      </c>
      <c r="D18" t="s">
        <v>0</v>
      </c>
      <c r="E18">
        <v>144</v>
      </c>
      <c r="F18" t="str">
        <f>IF(E18&lt;10,"Order","Level OK")</f>
        <v>Level OK</v>
      </c>
      <c r="G18" t="str">
        <f>IF(B18&gt;30,"Check new supplier","Cost OK")</f>
        <v>Cost OK</v>
      </c>
      <c r="H18" s="39">
        <f>B18*E18</f>
        <v>1284.48</v>
      </c>
    </row>
    <row r="19" spans="1:8" hidden="1" x14ac:dyDescent="0.25">
      <c r="A19" t="s">
        <v>35</v>
      </c>
      <c r="B19" s="1">
        <v>10.39</v>
      </c>
      <c r="C19" t="s">
        <v>1</v>
      </c>
      <c r="D19" t="s">
        <v>0</v>
      </c>
      <c r="E19">
        <v>110</v>
      </c>
      <c r="F19" t="str">
        <f>IF(E19&lt;10,"Order","Level OK")</f>
        <v>Level OK</v>
      </c>
      <c r="G19" t="str">
        <f>IF(B19&gt;30,"Check new supplier","Cost OK")</f>
        <v>Cost OK</v>
      </c>
      <c r="H19" s="39">
        <f>B19*E19</f>
        <v>1142.9000000000001</v>
      </c>
    </row>
    <row r="20" spans="1:8" hidden="1" x14ac:dyDescent="0.25">
      <c r="A20" t="s">
        <v>19</v>
      </c>
      <c r="B20" s="1">
        <v>12.74</v>
      </c>
      <c r="C20" t="s">
        <v>18</v>
      </c>
      <c r="D20" t="s">
        <v>17</v>
      </c>
      <c r="E20">
        <v>89</v>
      </c>
      <c r="F20" t="str">
        <f>IF(E20&lt;10,"Order","Level OK")</f>
        <v>Level OK</v>
      </c>
      <c r="G20" t="str">
        <f>IF(B20&gt;30,"Check new supplier","Cost OK")</f>
        <v>Cost OK</v>
      </c>
      <c r="H20" s="39">
        <f>B20*E20</f>
        <v>1133.8600000000001</v>
      </c>
    </row>
    <row r="21" spans="1:8" hidden="1" x14ac:dyDescent="0.25">
      <c r="A21" t="s">
        <v>32</v>
      </c>
      <c r="B21" s="1">
        <v>52.49</v>
      </c>
      <c r="C21" t="s">
        <v>12</v>
      </c>
      <c r="D21" t="s">
        <v>6</v>
      </c>
      <c r="E21">
        <v>19</v>
      </c>
      <c r="F21" t="str">
        <f>IF(E21&lt;10,"Order","Level OK")</f>
        <v>Level OK</v>
      </c>
      <c r="G21" t="str">
        <f>IF(B21&gt;30,"Check new supplier","Cost OK")</f>
        <v>Check new supplier</v>
      </c>
      <c r="H21" s="42">
        <f>B21*E21</f>
        <v>997.31000000000006</v>
      </c>
    </row>
    <row r="22" spans="1:8" hidden="1" x14ac:dyDescent="0.25">
      <c r="A22" t="s">
        <v>64</v>
      </c>
      <c r="B22" s="1">
        <v>28.45</v>
      </c>
      <c r="C22" t="s">
        <v>1</v>
      </c>
      <c r="D22" t="s">
        <v>62</v>
      </c>
      <c r="E22">
        <v>28</v>
      </c>
      <c r="F22" t="str">
        <f>IF(E22&lt;10,"Order","Level OK")</f>
        <v>Level OK</v>
      </c>
      <c r="G22" t="str">
        <f>IF(B22&gt;30,"Check new supplier","Cost OK")</f>
        <v>Cost OK</v>
      </c>
      <c r="H22" s="39">
        <f>B22*E22</f>
        <v>796.6</v>
      </c>
    </row>
    <row r="23" spans="1:8" hidden="1" x14ac:dyDescent="0.25">
      <c r="A23" t="s">
        <v>77</v>
      </c>
      <c r="B23" s="1">
        <v>10.58</v>
      </c>
      <c r="C23" t="s">
        <v>1</v>
      </c>
      <c r="D23" t="s">
        <v>0</v>
      </c>
      <c r="E23">
        <v>73</v>
      </c>
      <c r="F23" t="str">
        <f>IF(E23&lt;10,"Order","Level OK")</f>
        <v>Level OK</v>
      </c>
      <c r="G23" t="str">
        <f>IF(B23&gt;30,"Check new supplier","Cost OK")</f>
        <v>Cost OK</v>
      </c>
      <c r="H23" s="39">
        <f>B23*E23</f>
        <v>772.34</v>
      </c>
    </row>
    <row r="24" spans="1:8" hidden="1" x14ac:dyDescent="0.25">
      <c r="A24" t="s">
        <v>29</v>
      </c>
      <c r="B24" s="1">
        <v>9.15</v>
      </c>
      <c r="C24" t="s">
        <v>1</v>
      </c>
      <c r="D24" t="s">
        <v>0</v>
      </c>
      <c r="E24">
        <v>78</v>
      </c>
      <c r="F24" t="str">
        <f>IF(E24&lt;10,"Order","Level OK")</f>
        <v>Level OK</v>
      </c>
      <c r="G24" t="str">
        <f>IF(B24&gt;30,"Check new supplier","Cost OK")</f>
        <v>Cost OK</v>
      </c>
      <c r="H24" s="39">
        <f>B24*E24</f>
        <v>713.7</v>
      </c>
    </row>
    <row r="25" spans="1:8" hidden="1" x14ac:dyDescent="0.25">
      <c r="A25" t="s">
        <v>40</v>
      </c>
      <c r="B25" s="1">
        <v>14.89</v>
      </c>
      <c r="C25" t="s">
        <v>1</v>
      </c>
      <c r="D25" t="s">
        <v>0</v>
      </c>
      <c r="E25">
        <v>47</v>
      </c>
      <c r="F25" t="str">
        <f>IF(E25&lt;10,"Order","Level OK")</f>
        <v>Level OK</v>
      </c>
      <c r="G25" t="str">
        <f>IF(B25&gt;30,"Check new supplier","Cost OK")</f>
        <v>Cost OK</v>
      </c>
      <c r="H25" s="39">
        <f>B25*E25</f>
        <v>699.83</v>
      </c>
    </row>
    <row r="26" spans="1:8" hidden="1" x14ac:dyDescent="0.25">
      <c r="A26" t="s">
        <v>31</v>
      </c>
      <c r="B26" s="1">
        <v>24.96</v>
      </c>
      <c r="C26" t="s">
        <v>18</v>
      </c>
      <c r="D26" t="s">
        <v>30</v>
      </c>
      <c r="E26">
        <v>28</v>
      </c>
      <c r="F26" t="str">
        <f>IF(E26&lt;10,"Order","Level OK")</f>
        <v>Level OK</v>
      </c>
      <c r="G26" t="str">
        <f>IF(B26&gt;30,"Check new supplier","Cost OK")</f>
        <v>Cost OK</v>
      </c>
      <c r="H26" s="39">
        <f>B26*E26</f>
        <v>698.88</v>
      </c>
    </row>
    <row r="27" spans="1:8" hidden="1" x14ac:dyDescent="0.25">
      <c r="A27" t="s">
        <v>112</v>
      </c>
      <c r="B27" s="1">
        <v>12.39</v>
      </c>
      <c r="C27" t="s">
        <v>7</v>
      </c>
      <c r="D27" t="s">
        <v>6</v>
      </c>
      <c r="E27">
        <v>52</v>
      </c>
      <c r="F27" t="str">
        <f>IF(E27&lt;10,"Order","Level OK")</f>
        <v>Level OK</v>
      </c>
      <c r="G27" t="str">
        <f>IF(B27&gt;30,"Check new supplier","Cost OK")</f>
        <v>Cost OK</v>
      </c>
      <c r="H27" s="42">
        <f>B27*E27</f>
        <v>644.28</v>
      </c>
    </row>
    <row r="28" spans="1:8" hidden="1" x14ac:dyDescent="0.25">
      <c r="A28" t="s">
        <v>24</v>
      </c>
      <c r="B28" s="1">
        <v>5.5</v>
      </c>
      <c r="C28" t="s">
        <v>1</v>
      </c>
      <c r="D28" t="s">
        <v>23</v>
      </c>
      <c r="E28">
        <v>110</v>
      </c>
      <c r="F28" t="str">
        <f>IF(E28&lt;10,"Order","Level OK")</f>
        <v>Level OK</v>
      </c>
      <c r="G28" t="str">
        <f>IF(B28&gt;30,"Check new supplier","Cost OK")</f>
        <v>Cost OK</v>
      </c>
      <c r="H28" s="39">
        <f>B28*E28</f>
        <v>605</v>
      </c>
    </row>
    <row r="29" spans="1:8" hidden="1" x14ac:dyDescent="0.25">
      <c r="A29" t="s">
        <v>79</v>
      </c>
      <c r="B29" s="1">
        <v>9.92</v>
      </c>
      <c r="C29" t="s">
        <v>1</v>
      </c>
      <c r="D29" t="s">
        <v>3</v>
      </c>
      <c r="E29">
        <v>58</v>
      </c>
      <c r="F29" t="str">
        <f>IF(E29&lt;10,"Order","Level OK")</f>
        <v>Level OK</v>
      </c>
      <c r="G29" t="str">
        <f>IF(B29&gt;30,"Check new supplier","Cost OK")</f>
        <v>Cost OK</v>
      </c>
      <c r="H29" s="39">
        <f>B29*E29</f>
        <v>575.36</v>
      </c>
    </row>
    <row r="30" spans="1:8" hidden="1" x14ac:dyDescent="0.25">
      <c r="A30" t="s">
        <v>27</v>
      </c>
      <c r="B30" s="1">
        <v>4.8899999999999997</v>
      </c>
      <c r="C30" t="s">
        <v>111</v>
      </c>
      <c r="D30" t="s">
        <v>3</v>
      </c>
      <c r="E30">
        <v>116</v>
      </c>
      <c r="F30" t="str">
        <f>IF(E30&lt;10,"Order","Level OK")</f>
        <v>Level OK</v>
      </c>
      <c r="G30" t="str">
        <f>IF(B30&gt;30,"Check new supplier","Cost OK")</f>
        <v>Cost OK</v>
      </c>
      <c r="H30" s="39">
        <f>B30*E30</f>
        <v>567.24</v>
      </c>
    </row>
    <row r="31" spans="1:8" hidden="1" x14ac:dyDescent="0.25">
      <c r="A31" t="s">
        <v>63</v>
      </c>
      <c r="B31" s="1">
        <v>25.79</v>
      </c>
      <c r="C31" t="s">
        <v>1</v>
      </c>
      <c r="D31" t="s">
        <v>62</v>
      </c>
      <c r="E31">
        <v>21</v>
      </c>
      <c r="F31" t="str">
        <f>IF(E31&lt;10,"Order","Level OK")</f>
        <v>Level OK</v>
      </c>
      <c r="G31" t="str">
        <f>IF(B31&gt;30,"Check new supplier","Cost OK")</f>
        <v>Cost OK</v>
      </c>
      <c r="H31" s="39">
        <f>B31*E31</f>
        <v>541.59</v>
      </c>
    </row>
    <row r="32" spans="1:8" hidden="1" x14ac:dyDescent="0.25">
      <c r="A32" t="s">
        <v>21</v>
      </c>
      <c r="B32" s="1">
        <v>9.39</v>
      </c>
      <c r="C32" t="s">
        <v>7</v>
      </c>
      <c r="D32" t="s">
        <v>6</v>
      </c>
      <c r="E32">
        <v>57</v>
      </c>
      <c r="F32" t="str">
        <f>IF(E32&lt;10,"Order","Level OK")</f>
        <v>Level OK</v>
      </c>
      <c r="G32" t="str">
        <f>IF(B32&gt;30,"Check new supplier","Cost OK")</f>
        <v>Cost OK</v>
      </c>
      <c r="H32" s="42">
        <f>B32*E32</f>
        <v>535.23</v>
      </c>
    </row>
    <row r="33" spans="1:8" hidden="1" x14ac:dyDescent="0.25">
      <c r="A33" t="s">
        <v>11</v>
      </c>
      <c r="B33" s="1">
        <v>3.79</v>
      </c>
      <c r="C33" t="s">
        <v>1</v>
      </c>
      <c r="D33" t="s">
        <v>0</v>
      </c>
      <c r="E33">
        <v>130</v>
      </c>
      <c r="F33" t="str">
        <f>IF(E33&lt;10,"Order","Level OK")</f>
        <v>Level OK</v>
      </c>
      <c r="G33" t="str">
        <f>IF(B33&gt;30,"Check new supplier","Cost OK")</f>
        <v>Cost OK</v>
      </c>
      <c r="H33" s="39">
        <f>B33*E33</f>
        <v>492.7</v>
      </c>
    </row>
    <row r="34" spans="1:8" hidden="1" x14ac:dyDescent="0.25">
      <c r="A34" t="s">
        <v>66</v>
      </c>
      <c r="B34" s="1">
        <v>4.99</v>
      </c>
      <c r="C34" t="s">
        <v>111</v>
      </c>
      <c r="D34" t="s">
        <v>3</v>
      </c>
      <c r="E34">
        <v>95</v>
      </c>
      <c r="F34" t="str">
        <f>IF(E34&lt;10,"Order","Level OK")</f>
        <v>Level OK</v>
      </c>
      <c r="G34" t="str">
        <f>IF(B34&gt;30,"Check new supplier","Cost OK")</f>
        <v>Cost OK</v>
      </c>
      <c r="H34" s="39">
        <f>B34*E34</f>
        <v>474.05</v>
      </c>
    </row>
    <row r="35" spans="1:8" hidden="1" x14ac:dyDescent="0.25">
      <c r="A35" t="s">
        <v>41</v>
      </c>
      <c r="B35" s="1">
        <v>4.8899999999999997</v>
      </c>
      <c r="C35" t="s">
        <v>1</v>
      </c>
      <c r="D35" t="s">
        <v>0</v>
      </c>
      <c r="E35">
        <v>92</v>
      </c>
      <c r="F35" t="str">
        <f>IF(E35&lt;10,"Order","Level OK")</f>
        <v>Level OK</v>
      </c>
      <c r="G35" t="str">
        <f>IF(B35&gt;30,"Check new supplier","Cost OK")</f>
        <v>Cost OK</v>
      </c>
      <c r="H35" s="39">
        <f>B35*E35</f>
        <v>449.88</v>
      </c>
    </row>
    <row r="36" spans="1:8" hidden="1" x14ac:dyDescent="0.25">
      <c r="A36" t="s">
        <v>57</v>
      </c>
      <c r="B36" s="1">
        <v>4.5199999999999996</v>
      </c>
      <c r="C36" t="s">
        <v>111</v>
      </c>
      <c r="D36" t="s">
        <v>3</v>
      </c>
      <c r="E36">
        <v>97</v>
      </c>
      <c r="F36" t="str">
        <f>IF(E36&lt;10,"Order","Level OK")</f>
        <v>Level OK</v>
      </c>
      <c r="G36" t="str">
        <f>IF(B36&gt;30,"Check new supplier","Cost OK")</f>
        <v>Cost OK</v>
      </c>
      <c r="H36" s="39">
        <f>B36*E36</f>
        <v>438.43999999999994</v>
      </c>
    </row>
    <row r="37" spans="1:8" hidden="1" x14ac:dyDescent="0.25">
      <c r="A37" t="s">
        <v>15</v>
      </c>
      <c r="B37" s="1">
        <v>3.59</v>
      </c>
      <c r="C37" t="s">
        <v>1</v>
      </c>
      <c r="D37" t="s">
        <v>0</v>
      </c>
      <c r="E37">
        <v>120</v>
      </c>
      <c r="F37" t="str">
        <f>IF(E37&lt;10,"Order","Level OK")</f>
        <v>Level OK</v>
      </c>
      <c r="G37" t="str">
        <f>IF(B37&gt;30,"Check new supplier","Cost OK")</f>
        <v>Cost OK</v>
      </c>
      <c r="H37" s="39">
        <f>B37*E37</f>
        <v>430.79999999999995</v>
      </c>
    </row>
    <row r="38" spans="1:8" hidden="1" x14ac:dyDescent="0.25">
      <c r="A38" t="s">
        <v>10</v>
      </c>
      <c r="B38" s="1">
        <v>5.85</v>
      </c>
      <c r="C38" t="s">
        <v>1</v>
      </c>
      <c r="D38" t="s">
        <v>0</v>
      </c>
      <c r="E38">
        <v>73</v>
      </c>
      <c r="F38" t="str">
        <f>IF(E38&lt;10,"Order","Level OK")</f>
        <v>Level OK</v>
      </c>
      <c r="G38" t="str">
        <f>IF(B38&gt;30,"Check new supplier","Cost OK")</f>
        <v>Cost OK</v>
      </c>
      <c r="H38" s="39">
        <f>B38*E38</f>
        <v>427.04999999999995</v>
      </c>
    </row>
    <row r="39" spans="1:8" x14ac:dyDescent="0.25">
      <c r="A39" t="s">
        <v>52</v>
      </c>
      <c r="B39" s="1">
        <v>15.75</v>
      </c>
      <c r="C39" t="s">
        <v>18</v>
      </c>
      <c r="D39" t="s">
        <v>17</v>
      </c>
      <c r="E39">
        <v>27</v>
      </c>
      <c r="F39" t="str">
        <f>IF(E39&lt;10,"Order","Level OK")</f>
        <v>Level OK</v>
      </c>
      <c r="G39" t="str">
        <f>IF(B39&gt;30,"Check new supplier","Cost OK")</f>
        <v>Cost OK</v>
      </c>
      <c r="H39" s="39">
        <f>B39*E39</f>
        <v>425.25</v>
      </c>
    </row>
    <row r="40" spans="1:8" hidden="1" x14ac:dyDescent="0.25">
      <c r="A40" t="s">
        <v>20</v>
      </c>
      <c r="B40" s="1">
        <v>14.29</v>
      </c>
      <c r="C40" t="s">
        <v>7</v>
      </c>
      <c r="D40" t="s">
        <v>6</v>
      </c>
      <c r="E40">
        <v>29</v>
      </c>
      <c r="F40" t="str">
        <f>IF(E40&lt;10,"Order","Level OK")</f>
        <v>Level OK</v>
      </c>
      <c r="G40" t="str">
        <f>IF(B40&gt;30,"Check new supplier","Cost OK")</f>
        <v>Cost OK</v>
      </c>
      <c r="H40" s="42">
        <f>B40*E40</f>
        <v>414.40999999999997</v>
      </c>
    </row>
    <row r="41" spans="1:8" hidden="1" x14ac:dyDescent="0.25">
      <c r="A41" t="s">
        <v>67</v>
      </c>
      <c r="B41" s="1">
        <v>4.6500000000000004</v>
      </c>
      <c r="C41" t="s">
        <v>111</v>
      </c>
      <c r="D41" t="s">
        <v>3</v>
      </c>
      <c r="E41">
        <v>87</v>
      </c>
      <c r="F41" t="str">
        <f>IF(E41&lt;10,"Order","Level OK")</f>
        <v>Level OK</v>
      </c>
      <c r="G41" t="str">
        <f>IF(B41&gt;30,"Check new supplier","Cost OK")</f>
        <v>Cost OK</v>
      </c>
      <c r="H41" s="39">
        <f>B41*E41</f>
        <v>404.55</v>
      </c>
    </row>
    <row r="42" spans="1:8" x14ac:dyDescent="0.25">
      <c r="A42" t="s">
        <v>46</v>
      </c>
      <c r="B42" s="1">
        <v>14.99</v>
      </c>
      <c r="C42" t="s">
        <v>18</v>
      </c>
      <c r="D42" t="s">
        <v>30</v>
      </c>
      <c r="E42">
        <v>26</v>
      </c>
      <c r="F42" t="str">
        <f>IF(E42&lt;10,"Order","Level OK")</f>
        <v>Level OK</v>
      </c>
      <c r="G42" t="str">
        <f>IF(B42&gt;30,"Check new supplier","Cost OK")</f>
        <v>Cost OK</v>
      </c>
      <c r="H42" s="42">
        <f>B42*E42</f>
        <v>389.74</v>
      </c>
    </row>
    <row r="43" spans="1:8" hidden="1" x14ac:dyDescent="0.25">
      <c r="A43" t="s">
        <v>38</v>
      </c>
      <c r="B43" s="1">
        <v>21.82</v>
      </c>
      <c r="C43" t="s">
        <v>12</v>
      </c>
      <c r="D43" t="s">
        <v>6</v>
      </c>
      <c r="E43">
        <v>17</v>
      </c>
      <c r="F43" t="str">
        <f>IF(E43&lt;10,"Order","Level OK")</f>
        <v>Level OK</v>
      </c>
      <c r="G43" t="str">
        <f>IF(B43&gt;30,"Check new supplier","Cost OK")</f>
        <v>Cost OK</v>
      </c>
      <c r="H43" s="42">
        <f>B43*E43</f>
        <v>370.94</v>
      </c>
    </row>
    <row r="44" spans="1:8" hidden="1" x14ac:dyDescent="0.25">
      <c r="A44" t="s">
        <v>34</v>
      </c>
      <c r="B44" s="1">
        <v>12.15</v>
      </c>
      <c r="C44" t="s">
        <v>1</v>
      </c>
      <c r="D44" t="s">
        <v>0</v>
      </c>
      <c r="E44">
        <v>27</v>
      </c>
      <c r="F44" t="str">
        <f>IF(E44&lt;10,"Order","Level OK")</f>
        <v>Level OK</v>
      </c>
      <c r="G44" t="str">
        <f>IF(B44&gt;30,"Check new supplier","Cost OK")</f>
        <v>Cost OK</v>
      </c>
      <c r="H44" s="39">
        <f>B44*E44</f>
        <v>328.05</v>
      </c>
    </row>
    <row r="45" spans="1:8" hidden="1" x14ac:dyDescent="0.25">
      <c r="A45" t="s">
        <v>76</v>
      </c>
      <c r="B45" s="1">
        <v>2.95</v>
      </c>
      <c r="C45" t="s">
        <v>111</v>
      </c>
      <c r="D45" t="s">
        <v>3</v>
      </c>
      <c r="E45">
        <v>108</v>
      </c>
      <c r="F45" t="str">
        <f>IF(E45&lt;10,"Order","Level OK")</f>
        <v>Level OK</v>
      </c>
      <c r="G45" t="str">
        <f>IF(B45&gt;30,"Check new supplier","Cost OK")</f>
        <v>Cost OK</v>
      </c>
      <c r="H45" s="39">
        <f>B45*E45</f>
        <v>318.60000000000002</v>
      </c>
    </row>
    <row r="46" spans="1:8" hidden="1" x14ac:dyDescent="0.25">
      <c r="A46" t="s">
        <v>16</v>
      </c>
      <c r="B46" s="1">
        <v>22.25</v>
      </c>
      <c r="C46" t="s">
        <v>12</v>
      </c>
      <c r="D46" t="s">
        <v>6</v>
      </c>
      <c r="E46">
        <v>14</v>
      </c>
      <c r="F46" t="str">
        <f>IF(E46&lt;10,"Order","Level OK")</f>
        <v>Level OK</v>
      </c>
      <c r="G46" t="str">
        <f>IF(B46&gt;30,"Check new supplier","Cost OK")</f>
        <v>Cost OK</v>
      </c>
      <c r="H46" s="42">
        <f>B46*E46</f>
        <v>311.5</v>
      </c>
    </row>
    <row r="47" spans="1:8" hidden="1" x14ac:dyDescent="0.25">
      <c r="A47" t="s">
        <v>58</v>
      </c>
      <c r="B47" s="1">
        <v>2.5</v>
      </c>
      <c r="C47" t="s">
        <v>1</v>
      </c>
      <c r="D47" t="s">
        <v>23</v>
      </c>
      <c r="E47">
        <v>120</v>
      </c>
      <c r="F47" t="str">
        <f>IF(E47&lt;10,"Order","Level OK")</f>
        <v>Level OK</v>
      </c>
      <c r="G47" t="str">
        <f>IF(B47&gt;30,"Check new supplier","Cost OK")</f>
        <v>Cost OK</v>
      </c>
      <c r="H47" s="39">
        <f>B47*E47</f>
        <v>300</v>
      </c>
    </row>
    <row r="48" spans="1:8" hidden="1" x14ac:dyDescent="0.25">
      <c r="A48" t="s">
        <v>55</v>
      </c>
      <c r="B48" s="1">
        <v>24.99</v>
      </c>
      <c r="C48" t="s">
        <v>12</v>
      </c>
      <c r="D48" t="s">
        <v>6</v>
      </c>
      <c r="E48">
        <v>12</v>
      </c>
      <c r="F48" t="str">
        <f>IF(E48&lt;10,"Order","Level OK")</f>
        <v>Level OK</v>
      </c>
      <c r="G48" t="str">
        <f>IF(B48&gt;30,"Check new supplier","Cost OK")</f>
        <v>Cost OK</v>
      </c>
      <c r="H48" s="42">
        <f>B48*E48</f>
        <v>299.88</v>
      </c>
    </row>
    <row r="49" spans="1:8" hidden="1" x14ac:dyDescent="0.25">
      <c r="A49" t="s">
        <v>33</v>
      </c>
      <c r="B49" s="1">
        <v>22.85</v>
      </c>
      <c r="C49" t="s">
        <v>12</v>
      </c>
      <c r="D49" t="s">
        <v>6</v>
      </c>
      <c r="E49">
        <v>13</v>
      </c>
      <c r="F49" t="str">
        <f>IF(E49&lt;10,"Order","Level OK")</f>
        <v>Level OK</v>
      </c>
      <c r="G49" t="str">
        <f>IF(B49&gt;30,"Check new supplier","Cost OK")</f>
        <v>Cost OK</v>
      </c>
      <c r="H49" s="42">
        <f>B49*E49</f>
        <v>297.05</v>
      </c>
    </row>
    <row r="50" spans="1:8" x14ac:dyDescent="0.25">
      <c r="A50" t="s">
        <v>78</v>
      </c>
      <c r="B50" s="1">
        <v>12.95</v>
      </c>
      <c r="C50" t="s">
        <v>18</v>
      </c>
      <c r="D50" t="s">
        <v>30</v>
      </c>
      <c r="E50">
        <v>22</v>
      </c>
      <c r="F50" t="str">
        <f>IF(E50&lt;10,"Order","Level OK")</f>
        <v>Level OK</v>
      </c>
      <c r="G50" t="str">
        <f>IF(B50&gt;30,"Check new supplier","Cost OK")</f>
        <v>Cost OK</v>
      </c>
      <c r="H50" s="42">
        <f>B50*E50</f>
        <v>284.89999999999998</v>
      </c>
    </row>
    <row r="51" spans="1:8" hidden="1" x14ac:dyDescent="0.25">
      <c r="A51" t="s">
        <v>36</v>
      </c>
      <c r="B51" s="1">
        <v>4.3499999999999996</v>
      </c>
      <c r="C51" t="s">
        <v>4</v>
      </c>
      <c r="D51" t="s">
        <v>3</v>
      </c>
      <c r="E51">
        <v>65</v>
      </c>
      <c r="F51" t="str">
        <f>IF(E51&lt;10,"Order","Level OK")</f>
        <v>Level OK</v>
      </c>
      <c r="G51" t="str">
        <f>IF(B51&gt;30,"Check new supplier","Cost OK")</f>
        <v>Cost OK</v>
      </c>
      <c r="H51" s="39">
        <f>B51*E51</f>
        <v>282.75</v>
      </c>
    </row>
    <row r="52" spans="1:8" hidden="1" x14ac:dyDescent="0.25">
      <c r="A52" t="s">
        <v>45</v>
      </c>
      <c r="B52" s="1">
        <v>5.35</v>
      </c>
      <c r="C52" t="s">
        <v>12</v>
      </c>
      <c r="D52" t="s">
        <v>17</v>
      </c>
      <c r="E52">
        <v>52</v>
      </c>
      <c r="F52" t="str">
        <f>IF(E52&lt;10,"Order","Level OK")</f>
        <v>Level OK</v>
      </c>
      <c r="G52" t="str">
        <f>IF(B52&gt;30,"Check new supplier","Cost OK")</f>
        <v>Cost OK</v>
      </c>
      <c r="H52" s="39">
        <f>B52*E52</f>
        <v>278.2</v>
      </c>
    </row>
    <row r="53" spans="1:8" hidden="1" x14ac:dyDescent="0.25">
      <c r="A53" t="s">
        <v>65</v>
      </c>
      <c r="B53" s="1">
        <v>22.85</v>
      </c>
      <c r="C53" t="s">
        <v>12</v>
      </c>
      <c r="D53" t="s">
        <v>6</v>
      </c>
      <c r="E53">
        <v>12</v>
      </c>
      <c r="F53" t="str">
        <f>IF(E53&lt;10,"Order","Level OK")</f>
        <v>Level OK</v>
      </c>
      <c r="G53" t="str">
        <f>IF(B53&gt;30,"Check new supplier","Cost OK")</f>
        <v>Cost OK</v>
      </c>
      <c r="H53" s="42">
        <f>B53*E53</f>
        <v>274.20000000000005</v>
      </c>
    </row>
    <row r="54" spans="1:8" hidden="1" x14ac:dyDescent="0.25">
      <c r="A54" t="s">
        <v>53</v>
      </c>
      <c r="B54" s="1">
        <v>2.79</v>
      </c>
      <c r="C54" t="s">
        <v>111</v>
      </c>
      <c r="D54" t="s">
        <v>3</v>
      </c>
      <c r="E54">
        <v>92</v>
      </c>
      <c r="F54" t="str">
        <f>IF(E54&lt;10,"Order","Level OK")</f>
        <v>Level OK</v>
      </c>
      <c r="G54" t="str">
        <f>IF(B54&gt;30,"Check new supplier","Cost OK")</f>
        <v>Cost OK</v>
      </c>
      <c r="H54" s="39">
        <f>B54*E54</f>
        <v>256.68</v>
      </c>
    </row>
    <row r="55" spans="1:8" hidden="1" x14ac:dyDescent="0.25">
      <c r="A55" t="s">
        <v>48</v>
      </c>
      <c r="B55" s="1">
        <v>5.29</v>
      </c>
      <c r="C55" t="s">
        <v>1</v>
      </c>
      <c r="D55" t="s">
        <v>3</v>
      </c>
      <c r="E55">
        <v>48</v>
      </c>
      <c r="F55" t="str">
        <f>IF(E55&lt;10,"Order","Level OK")</f>
        <v>Level OK</v>
      </c>
      <c r="G55" t="str">
        <f>IF(B55&gt;30,"Check new supplier","Cost OK")</f>
        <v>Cost OK</v>
      </c>
      <c r="H55" s="39">
        <f>B55*E55</f>
        <v>253.92000000000002</v>
      </c>
    </row>
    <row r="56" spans="1:8" hidden="1" x14ac:dyDescent="0.25">
      <c r="A56" t="s">
        <v>47</v>
      </c>
      <c r="B56" s="1">
        <v>4.5599999999999996</v>
      </c>
      <c r="C56" t="s">
        <v>1</v>
      </c>
      <c r="D56" t="s">
        <v>0</v>
      </c>
      <c r="E56">
        <v>52</v>
      </c>
      <c r="F56" t="str">
        <f>IF(E56&lt;10,"Order","Level OK")</f>
        <v>Level OK</v>
      </c>
      <c r="G56" t="str">
        <f>IF(B56&gt;30,"Check new supplier","Cost OK")</f>
        <v>Cost OK</v>
      </c>
      <c r="H56" s="39">
        <f>B56*E56</f>
        <v>237.11999999999998</v>
      </c>
    </row>
    <row r="57" spans="1:8" hidden="1" x14ac:dyDescent="0.25">
      <c r="A57" t="s">
        <v>71</v>
      </c>
      <c r="B57" s="1">
        <v>15.63</v>
      </c>
      <c r="C57" t="s">
        <v>12</v>
      </c>
      <c r="D57" t="s">
        <v>6</v>
      </c>
      <c r="E57">
        <v>15</v>
      </c>
      <c r="F57" t="str">
        <f>IF(E57&lt;10,"Order","Level OK")</f>
        <v>Level OK</v>
      </c>
      <c r="G57" t="str">
        <f>IF(B57&gt;30,"Check new supplier","Cost OK")</f>
        <v>Cost OK</v>
      </c>
      <c r="H57" s="42">
        <f>B57*E57</f>
        <v>234.45000000000002</v>
      </c>
    </row>
    <row r="58" spans="1:8" hidden="1" x14ac:dyDescent="0.25">
      <c r="A58" t="s">
        <v>60</v>
      </c>
      <c r="B58" s="1">
        <v>5.99</v>
      </c>
      <c r="C58" t="s">
        <v>1</v>
      </c>
      <c r="D58" t="s">
        <v>0</v>
      </c>
      <c r="E58">
        <v>35</v>
      </c>
      <c r="F58" t="str">
        <f>IF(E58&lt;10,"Order","Level OK")</f>
        <v>Level OK</v>
      </c>
      <c r="G58" t="str">
        <f>IF(B58&gt;30,"Check new supplier","Cost OK")</f>
        <v>Cost OK</v>
      </c>
      <c r="H58" s="39">
        <f>B58*E58</f>
        <v>209.65</v>
      </c>
    </row>
    <row r="59" spans="1:8" hidden="1" x14ac:dyDescent="0.25">
      <c r="A59" t="s">
        <v>39</v>
      </c>
      <c r="B59" s="1">
        <v>10.89</v>
      </c>
      <c r="C59" t="s">
        <v>12</v>
      </c>
      <c r="D59" t="s">
        <v>6</v>
      </c>
      <c r="E59">
        <v>16</v>
      </c>
      <c r="F59" t="str">
        <f>IF(E59&lt;10,"Order","Level OK")</f>
        <v>Level OK</v>
      </c>
      <c r="G59" t="str">
        <f>IF(B59&gt;30,"Check new supplier","Cost OK")</f>
        <v>Cost OK</v>
      </c>
      <c r="H59" s="42">
        <f>B59*E59</f>
        <v>174.24</v>
      </c>
    </row>
    <row r="60" spans="1:8" hidden="1" x14ac:dyDescent="0.25">
      <c r="A60" t="s">
        <v>61</v>
      </c>
      <c r="B60" s="1">
        <v>4.8899999999999997</v>
      </c>
      <c r="C60" t="s">
        <v>1</v>
      </c>
      <c r="D60" t="s">
        <v>0</v>
      </c>
      <c r="E60">
        <v>35</v>
      </c>
      <c r="F60" t="str">
        <f>IF(E60&lt;10,"Order","Level OK")</f>
        <v>Level OK</v>
      </c>
      <c r="G60" t="str">
        <f>IF(B60&gt;30,"Check new supplier","Cost OK")</f>
        <v>Cost OK</v>
      </c>
      <c r="H60" s="39">
        <f>B60*E60</f>
        <v>171.14999999999998</v>
      </c>
    </row>
    <row r="61" spans="1:8" hidden="1" x14ac:dyDescent="0.25">
      <c r="A61" t="s">
        <v>43</v>
      </c>
      <c r="B61" s="1">
        <v>6.2</v>
      </c>
      <c r="C61" t="s">
        <v>1</v>
      </c>
      <c r="D61" t="s">
        <v>3</v>
      </c>
      <c r="E61">
        <v>27</v>
      </c>
      <c r="F61" t="str">
        <f>IF(E61&lt;10,"Order","Level OK")</f>
        <v>Level OK</v>
      </c>
      <c r="G61" t="str">
        <f>IF(B61&gt;30,"Check new supplier","Cost OK")</f>
        <v>Cost OK</v>
      </c>
      <c r="H61" s="39">
        <f>B61*E61</f>
        <v>167.4</v>
      </c>
    </row>
    <row r="62" spans="1:8" hidden="1" x14ac:dyDescent="0.25">
      <c r="A62" t="s">
        <v>75</v>
      </c>
      <c r="B62" s="1">
        <v>8.25</v>
      </c>
      <c r="C62" t="s">
        <v>1</v>
      </c>
      <c r="D62" t="s">
        <v>23</v>
      </c>
      <c r="E62">
        <v>20</v>
      </c>
      <c r="F62" t="str">
        <f>IF(E62&lt;10,"Order","Level OK")</f>
        <v>Level OK</v>
      </c>
      <c r="G62" t="str">
        <f>IF(B62&gt;30,"Check new supplier","Cost OK")</f>
        <v>Cost OK</v>
      </c>
      <c r="H62" s="39">
        <f>B62*E62</f>
        <v>165</v>
      </c>
    </row>
    <row r="63" spans="1:8" hidden="1" x14ac:dyDescent="0.25">
      <c r="A63" t="s">
        <v>44</v>
      </c>
      <c r="B63" s="1">
        <v>5.99</v>
      </c>
      <c r="C63" t="s">
        <v>1</v>
      </c>
      <c r="D63" t="s">
        <v>0</v>
      </c>
      <c r="E63">
        <v>27</v>
      </c>
      <c r="F63" t="str">
        <f>IF(E63&lt;10,"Order","Level OK")</f>
        <v>Level OK</v>
      </c>
      <c r="G63" t="str">
        <f>IF(B63&gt;30,"Check new supplier","Cost OK")</f>
        <v>Cost OK</v>
      </c>
      <c r="H63" s="39">
        <f>B63*E63</f>
        <v>161.73000000000002</v>
      </c>
    </row>
    <row r="64" spans="1:8" hidden="1" x14ac:dyDescent="0.25">
      <c r="A64" t="s">
        <v>26</v>
      </c>
      <c r="B64" s="1">
        <v>13.79</v>
      </c>
      <c r="C64" t="s">
        <v>12</v>
      </c>
      <c r="D64" t="s">
        <v>6</v>
      </c>
      <c r="E64">
        <v>11</v>
      </c>
      <c r="F64" t="str">
        <f>IF(E64&lt;10,"Order","Level OK")</f>
        <v>Level OK</v>
      </c>
      <c r="G64" t="str">
        <f>IF(B64&gt;30,"Check new supplier","Cost OK")</f>
        <v>Cost OK</v>
      </c>
      <c r="H64" s="42">
        <f>B64*E64</f>
        <v>151.69</v>
      </c>
    </row>
    <row r="65" spans="1:8" hidden="1" x14ac:dyDescent="0.25">
      <c r="A65" t="s">
        <v>42</v>
      </c>
      <c r="B65" s="1">
        <v>4.95</v>
      </c>
      <c r="C65" t="s">
        <v>1</v>
      </c>
      <c r="D65" t="s">
        <v>3</v>
      </c>
      <c r="E65">
        <v>28</v>
      </c>
      <c r="F65" t="str">
        <f>IF(E65&lt;10,"Order","Level OK")</f>
        <v>Level OK</v>
      </c>
      <c r="G65" t="str">
        <f>IF(B65&gt;30,"Check new supplier","Cost OK")</f>
        <v>Cost OK</v>
      </c>
      <c r="H65" s="39">
        <f>B65*E65</f>
        <v>138.6</v>
      </c>
    </row>
    <row r="66" spans="1:8" hidden="1" x14ac:dyDescent="0.25">
      <c r="A66" t="s">
        <v>54</v>
      </c>
      <c r="B66" s="1">
        <v>2.98</v>
      </c>
      <c r="C66" t="s">
        <v>1</v>
      </c>
      <c r="D66" t="s">
        <v>0</v>
      </c>
      <c r="E66">
        <v>45</v>
      </c>
      <c r="F66" t="str">
        <f>IF(E66&lt;10,"Order","Level OK")</f>
        <v>Level OK</v>
      </c>
      <c r="G66" t="str">
        <f>IF(B66&gt;30,"Check new supplier","Cost OK")</f>
        <v>Cost OK</v>
      </c>
      <c r="H66" s="39">
        <f>B66*E66</f>
        <v>134.1</v>
      </c>
    </row>
    <row r="67" spans="1:8" hidden="1" x14ac:dyDescent="0.25">
      <c r="A67" t="s">
        <v>56</v>
      </c>
      <c r="B67" s="1">
        <v>5.72</v>
      </c>
      <c r="C67" t="s">
        <v>111</v>
      </c>
      <c r="D67" t="s">
        <v>62</v>
      </c>
      <c r="E67">
        <v>23</v>
      </c>
      <c r="F67" t="str">
        <f>IF(E67&lt;10,"Order","Level OK")</f>
        <v>Level OK</v>
      </c>
      <c r="G67" t="str">
        <f>IF(B67&gt;30,"Check new supplier","Cost OK")</f>
        <v>Cost OK</v>
      </c>
      <c r="H67" s="39">
        <f>B67*E67</f>
        <v>131.56</v>
      </c>
    </row>
    <row r="68" spans="1:8" hidden="1" x14ac:dyDescent="0.25">
      <c r="A68" t="s">
        <v>59</v>
      </c>
      <c r="B68" s="1">
        <v>1.5</v>
      </c>
      <c r="C68" t="s">
        <v>1</v>
      </c>
      <c r="D68" t="s">
        <v>23</v>
      </c>
      <c r="E68">
        <v>75</v>
      </c>
      <c r="F68" t="str">
        <f>IF(E68&lt;10,"Order","Level OK")</f>
        <v>Level OK</v>
      </c>
      <c r="G68" t="str">
        <f>IF(B68&gt;30,"Check new supplier","Cost OK")</f>
        <v>Cost OK</v>
      </c>
      <c r="H68" s="39">
        <f>B68*E68</f>
        <v>112.5</v>
      </c>
    </row>
    <row r="69" spans="1:8" hidden="1" x14ac:dyDescent="0.25">
      <c r="A69" t="s">
        <v>72</v>
      </c>
      <c r="B69" s="1">
        <v>4.55</v>
      </c>
      <c r="C69" t="s">
        <v>1</v>
      </c>
      <c r="D69" t="s">
        <v>0</v>
      </c>
      <c r="E69">
        <v>24</v>
      </c>
      <c r="F69" t="str">
        <f>IF(E69&lt;10,"Order","Level OK")</f>
        <v>Level OK</v>
      </c>
      <c r="G69" t="str">
        <f>IF(B69&gt;30,"Check new supplier","Cost OK")</f>
        <v>Cost OK</v>
      </c>
      <c r="H69" s="39">
        <f>B69*E69</f>
        <v>109.19999999999999</v>
      </c>
    </row>
    <row r="70" spans="1:8" hidden="1" x14ac:dyDescent="0.25">
      <c r="A70" t="s">
        <v>5</v>
      </c>
      <c r="B70" s="1">
        <v>5.72</v>
      </c>
      <c r="C70" t="s">
        <v>4</v>
      </c>
      <c r="D70" t="s">
        <v>3</v>
      </c>
      <c r="E70">
        <v>18</v>
      </c>
      <c r="F70" t="str">
        <f>IF(E70&lt;10,"Order","Level OK")</f>
        <v>Level OK</v>
      </c>
      <c r="G70" t="str">
        <f>IF(B70&gt;30,"Check new supplier","Cost OK")</f>
        <v>Cost OK</v>
      </c>
      <c r="H70" s="39">
        <f>B70*E70</f>
        <v>102.96</v>
      </c>
    </row>
    <row r="71" spans="1:8" hidden="1" x14ac:dyDescent="0.25">
      <c r="A71" t="s">
        <v>69</v>
      </c>
      <c r="B71" s="1">
        <v>1.25</v>
      </c>
      <c r="C71" t="s">
        <v>1</v>
      </c>
      <c r="D71" t="s">
        <v>23</v>
      </c>
      <c r="E71">
        <v>75</v>
      </c>
      <c r="F71" t="str">
        <f>IF(E71&lt;10,"Order","Level OK")</f>
        <v>Level OK</v>
      </c>
      <c r="G71" t="str">
        <f>IF(B71&gt;30,"Check new supplier","Cost OK")</f>
        <v>Cost OK</v>
      </c>
      <c r="H71" s="39">
        <f>B71*E71</f>
        <v>93.75</v>
      </c>
    </row>
    <row r="72" spans="1:8" hidden="1" x14ac:dyDescent="0.25">
      <c r="A72" t="s">
        <v>14</v>
      </c>
      <c r="B72" s="1">
        <v>4.79</v>
      </c>
      <c r="C72" t="s">
        <v>12</v>
      </c>
      <c r="D72" t="s">
        <v>6</v>
      </c>
      <c r="E72">
        <v>12</v>
      </c>
      <c r="F72" t="str">
        <f>IF(E72&lt;10,"Order","Level OK")</f>
        <v>Level OK</v>
      </c>
      <c r="G72" t="str">
        <f>IF(B72&gt;30,"Check new supplier","Cost OK")</f>
        <v>Cost OK</v>
      </c>
      <c r="H72" s="42">
        <f>B72*E72</f>
        <v>57.480000000000004</v>
      </c>
    </row>
    <row r="73" spans="1:8" hidden="1" x14ac:dyDescent="0.25">
      <c r="A73" t="s">
        <v>25</v>
      </c>
      <c r="B73" s="1">
        <v>2.75</v>
      </c>
      <c r="C73" t="s">
        <v>1</v>
      </c>
      <c r="D73" t="s">
        <v>23</v>
      </c>
      <c r="E73">
        <v>18</v>
      </c>
      <c r="F73" t="str">
        <f>IF(E73&lt;10,"Order","Level OK")</f>
        <v>Level OK</v>
      </c>
      <c r="G73" t="str">
        <f>IF(B73&gt;30,"Check new supplier","Cost OK")</f>
        <v>Cost OK</v>
      </c>
      <c r="H73" s="39">
        <f>B73*E73</f>
        <v>49.5</v>
      </c>
    </row>
    <row r="74" spans="1:8" hidden="1" x14ac:dyDescent="0.25">
      <c r="A74" t="s">
        <v>68</v>
      </c>
      <c r="B74" s="1">
        <v>1.25</v>
      </c>
      <c r="C74" t="s">
        <v>1</v>
      </c>
      <c r="D74" t="s">
        <v>23</v>
      </c>
      <c r="E74">
        <v>35</v>
      </c>
      <c r="F74" t="str">
        <f>IF(E74&lt;10,"Order","Level OK")</f>
        <v>Level OK</v>
      </c>
      <c r="G74" t="str">
        <f>IF(B74&gt;30,"Check new supplier","Cost OK")</f>
        <v>Cost OK</v>
      </c>
      <c r="H74" s="39">
        <f>B74*E74</f>
        <v>43.75</v>
      </c>
    </row>
    <row r="75" spans="1:8" hidden="1" x14ac:dyDescent="0.25">
      <c r="A75" t="s">
        <v>70</v>
      </c>
      <c r="B75" s="1">
        <v>1.42</v>
      </c>
      <c r="C75" t="s">
        <v>4</v>
      </c>
      <c r="D75" t="s">
        <v>3</v>
      </c>
      <c r="E75">
        <v>24</v>
      </c>
      <c r="F75" t="str">
        <f>IF(E75&lt;10,"Order","Level OK")</f>
        <v>Level OK</v>
      </c>
      <c r="G75" t="str">
        <f>IF(B75&gt;30,"Check new supplier","Cost OK")</f>
        <v>Cost OK</v>
      </c>
      <c r="H75" s="39">
        <f>B75*E75</f>
        <v>34.08</v>
      </c>
    </row>
    <row r="76" spans="1:8" hidden="1" x14ac:dyDescent="0.25">
      <c r="A76" t="s">
        <v>50</v>
      </c>
      <c r="B76" s="1">
        <v>1.2</v>
      </c>
      <c r="C76" t="s">
        <v>1</v>
      </c>
      <c r="D76" t="s">
        <v>23</v>
      </c>
      <c r="E76">
        <v>18</v>
      </c>
      <c r="F76" t="str">
        <f>IF(E76&lt;10,"Order","Level OK")</f>
        <v>Level OK</v>
      </c>
      <c r="G76" t="str">
        <f>IF(B76&gt;30,"Check new supplier","Cost OK")</f>
        <v>Cost OK</v>
      </c>
      <c r="H76" s="39">
        <f>B76*E76</f>
        <v>21.599999999999998</v>
      </c>
    </row>
    <row r="77" spans="1:8" hidden="1" x14ac:dyDescent="0.25">
      <c r="A77" t="s">
        <v>51</v>
      </c>
      <c r="B77" s="1">
        <v>1.75</v>
      </c>
      <c r="C77" t="s">
        <v>1</v>
      </c>
      <c r="D77" t="s">
        <v>23</v>
      </c>
      <c r="E77">
        <v>10</v>
      </c>
      <c r="F77" t="str">
        <f>IF(E77&lt;10,"Order","Level OK")</f>
        <v>Level OK</v>
      </c>
      <c r="G77" t="str">
        <f>IF(B77&gt;30,"Check new supplier","Cost OK")</f>
        <v>Cost OK</v>
      </c>
      <c r="H77" s="39">
        <f>B77*E77</f>
        <v>17.5</v>
      </c>
    </row>
    <row r="78" spans="1:8" x14ac:dyDescent="0.25">
      <c r="A78" t="s">
        <v>115</v>
      </c>
      <c r="B78" s="41"/>
      <c r="D78">
        <f>SUBTOTAL(103,Table134[Category])</f>
        <v>3</v>
      </c>
      <c r="H78" s="39">
        <f>SUBTOTAL(109,Table134[Total Cost])</f>
        <v>1099.8899999999999</v>
      </c>
    </row>
  </sheetData>
  <mergeCells count="3">
    <mergeCell ref="A1:H1"/>
    <mergeCell ref="A2:H2"/>
    <mergeCell ref="B4:C6"/>
  </mergeCells>
  <conditionalFormatting sqref="F9:F77">
    <cfRule type="containsText" dxfId="8" priority="3" operator="containsText" text="Order">
      <formula>NOT(ISERROR(SEARCH("Order",F9)))</formula>
    </cfRule>
  </conditionalFormatting>
  <conditionalFormatting sqref="G9:G77">
    <cfRule type="containsText" dxfId="7" priority="2" operator="containsText" text="Check new supplier">
      <formula>NOT(ISERROR(SEARCH("Check new supplier",G9)))</formula>
    </cfRule>
  </conditionalFormatting>
  <conditionalFormatting sqref="B9:G7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{D7E3648F-D569-4BD2-A08E-2E202773BD58}</x14:id>
        </ext>
      </extLst>
    </cfRule>
  </conditionalFormatting>
  <pageMargins left="0.7" right="0.7" top="0.75" bottom="0.75" header="0.3" footer="0.3"/>
  <pageSetup scale="81" fitToHeight="0" orientation="landscape" r:id="rId1"/>
  <headerFooter>
    <oddFooter>&amp;L&amp;F&amp;R&amp;A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3648F-D569-4BD2-A08E-2E202773B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B9:G77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ACCF-4EFF-4776-90E9-EAF4C577B119}">
  <sheetPr>
    <pageSetUpPr fitToPage="1"/>
  </sheetPr>
  <dimension ref="A1:H78"/>
  <sheetViews>
    <sheetView zoomScaleNormal="100" workbookViewId="0">
      <selection activeCell="A8" sqref="A8"/>
    </sheetView>
  </sheetViews>
  <sheetFormatPr defaultRowHeight="15" x14ac:dyDescent="0.25"/>
  <cols>
    <col min="1" max="1" width="29.7109375" bestFit="1" customWidth="1"/>
    <col min="2" max="2" width="13.7109375" customWidth="1"/>
    <col min="3" max="3" width="16.28515625" bestFit="1" customWidth="1"/>
    <col min="4" max="4" width="18.7109375" bestFit="1" customWidth="1"/>
    <col min="5" max="5" width="18.140625" customWidth="1"/>
    <col min="6" max="6" width="11.7109375" bestFit="1" customWidth="1"/>
    <col min="7" max="7" width="23.28515625" customWidth="1"/>
    <col min="8" max="8" width="18.140625" customWidth="1"/>
    <col min="9" max="10" width="16.28515625" customWidth="1"/>
  </cols>
  <sheetData>
    <row r="1" spans="1:8" ht="20.100000000000001" customHeight="1" x14ac:dyDescent="0.35">
      <c r="A1" s="12" t="s">
        <v>90</v>
      </c>
      <c r="B1" s="12"/>
      <c r="C1" s="12"/>
      <c r="D1" s="12"/>
      <c r="E1" s="12"/>
      <c r="F1" s="12"/>
      <c r="G1" s="12"/>
      <c r="H1" s="12"/>
    </row>
    <row r="2" spans="1:8" ht="20.100000000000001" customHeight="1" x14ac:dyDescent="0.25">
      <c r="A2" s="13" t="s">
        <v>89</v>
      </c>
      <c r="B2" s="13"/>
      <c r="C2" s="13"/>
      <c r="D2" s="13"/>
      <c r="E2" s="13"/>
      <c r="F2" s="13"/>
      <c r="G2" s="13"/>
      <c r="H2" s="13"/>
    </row>
    <row r="3" spans="1:8" ht="18" customHeight="1" x14ac:dyDescent="0.25"/>
    <row r="4" spans="1:8" ht="18" customHeight="1" x14ac:dyDescent="0.25">
      <c r="B4" s="30" t="s">
        <v>110</v>
      </c>
      <c r="C4" s="31"/>
      <c r="D4" s="24" t="s">
        <v>88</v>
      </c>
      <c r="E4" s="25">
        <f ca="1">TODAY()</f>
        <v>44158</v>
      </c>
      <c r="G4" s="3"/>
    </row>
    <row r="5" spans="1:8" ht="18" customHeight="1" x14ac:dyDescent="0.25">
      <c r="A5" s="10" t="s">
        <v>87</v>
      </c>
      <c r="B5" s="32"/>
      <c r="C5" s="33"/>
      <c r="D5" s="26">
        <f>COUNT(D9:D77)+COUNT(D9:D77)</f>
        <v>0</v>
      </c>
      <c r="E5" s="27"/>
    </row>
    <row r="6" spans="1:8" ht="18" customHeight="1" x14ac:dyDescent="0.25">
      <c r="A6" s="10" t="s">
        <v>82</v>
      </c>
      <c r="B6" s="34"/>
      <c r="C6" s="35"/>
      <c r="D6" s="28">
        <f>SUM(G9:G77)</f>
        <v>0</v>
      </c>
      <c r="E6" s="29"/>
    </row>
    <row r="7" spans="1:8" ht="18" customHeight="1" x14ac:dyDescent="0.25"/>
    <row r="8" spans="1:8" ht="15.75" thickBot="1" x14ac:dyDescent="0.3">
      <c r="A8" s="43" t="s">
        <v>86</v>
      </c>
      <c r="B8" s="43" t="s">
        <v>85</v>
      </c>
      <c r="C8" s="43" t="s">
        <v>84</v>
      </c>
      <c r="D8" s="43" t="s">
        <v>83</v>
      </c>
      <c r="E8" s="43" t="s">
        <v>82</v>
      </c>
      <c r="F8" s="43" t="s">
        <v>81</v>
      </c>
      <c r="G8" s="43" t="s">
        <v>80</v>
      </c>
      <c r="H8" s="43" t="s">
        <v>114</v>
      </c>
    </row>
    <row r="9" spans="1:8" x14ac:dyDescent="0.25">
      <c r="A9" s="44" t="s">
        <v>9</v>
      </c>
      <c r="B9" s="45">
        <v>72.58</v>
      </c>
      <c r="C9" s="44" t="s">
        <v>74</v>
      </c>
      <c r="D9" s="44" t="s">
        <v>6</v>
      </c>
      <c r="E9" s="44">
        <v>7</v>
      </c>
      <c r="F9" s="44" t="str">
        <f>IF(E9&lt;10,"Order","Level OK")</f>
        <v>Order</v>
      </c>
      <c r="G9" s="44" t="str">
        <f>IF(B9&gt;30,"Check new supplier","Cost OK")</f>
        <v>Check new supplier</v>
      </c>
      <c r="H9" s="46">
        <f>B9*E9</f>
        <v>508.06</v>
      </c>
    </row>
    <row r="10" spans="1:8" x14ac:dyDescent="0.25">
      <c r="A10" s="37" t="s">
        <v>9</v>
      </c>
      <c r="B10" s="47">
        <v>58.89</v>
      </c>
      <c r="C10" s="37" t="s">
        <v>8</v>
      </c>
      <c r="D10" s="37" t="s">
        <v>6</v>
      </c>
      <c r="E10" s="37">
        <v>8</v>
      </c>
      <c r="F10" s="37" t="str">
        <f>IF(E10&lt;10,"Order","Level OK")</f>
        <v>Order</v>
      </c>
      <c r="G10" s="37" t="str">
        <f>IF(B10&gt;30,"Check new supplier","Cost OK")</f>
        <v>Check new supplier</v>
      </c>
      <c r="H10" s="48">
        <f>B10*E10</f>
        <v>471.12</v>
      </c>
    </row>
    <row r="11" spans="1:8" x14ac:dyDescent="0.25">
      <c r="A11" s="36" t="s">
        <v>13</v>
      </c>
      <c r="B11" s="49">
        <v>29.39</v>
      </c>
      <c r="C11" s="36" t="s">
        <v>12</v>
      </c>
      <c r="D11" s="36" t="s">
        <v>6</v>
      </c>
      <c r="E11" s="36">
        <v>9</v>
      </c>
      <c r="F11" s="36" t="str">
        <f>IF(E11&lt;10,"Order","Level OK")</f>
        <v>Order</v>
      </c>
      <c r="G11" s="36" t="str">
        <f>IF(B11&gt;30,"Check new supplier","Cost OK")</f>
        <v>Cost OK</v>
      </c>
      <c r="H11" s="50">
        <f>B11*E11</f>
        <v>264.51</v>
      </c>
    </row>
    <row r="12" spans="1:8" x14ac:dyDescent="0.25">
      <c r="A12" s="37" t="s">
        <v>37</v>
      </c>
      <c r="B12" s="47">
        <v>32.99</v>
      </c>
      <c r="C12" s="37" t="s">
        <v>12</v>
      </c>
      <c r="D12" s="37" t="s">
        <v>6</v>
      </c>
      <c r="E12" s="37">
        <v>8</v>
      </c>
      <c r="F12" s="37" t="str">
        <f>IF(E12&lt;10,"Order","Level OK")</f>
        <v>Order</v>
      </c>
      <c r="G12" s="37" t="str">
        <f>IF(B12&gt;30,"Check new supplier","Cost OK")</f>
        <v>Check new supplier</v>
      </c>
      <c r="H12" s="48">
        <f>B12*E12</f>
        <v>263.92</v>
      </c>
    </row>
    <row r="13" spans="1:8" x14ac:dyDescent="0.25">
      <c r="A13" s="36" t="s">
        <v>22</v>
      </c>
      <c r="B13" s="49">
        <v>14.95</v>
      </c>
      <c r="C13" s="36" t="s">
        <v>12</v>
      </c>
      <c r="D13" s="36" t="s">
        <v>6</v>
      </c>
      <c r="E13" s="36">
        <v>7</v>
      </c>
      <c r="F13" s="36" t="str">
        <f>IF(E13&lt;10,"Order","Level OK")</f>
        <v>Order</v>
      </c>
      <c r="G13" s="36" t="str">
        <f>IF(B13&gt;30,"Check new supplier","Cost OK")</f>
        <v>Cost OK</v>
      </c>
      <c r="H13" s="50">
        <f>B13*E13</f>
        <v>104.64999999999999</v>
      </c>
    </row>
    <row r="14" spans="1:8" x14ac:dyDescent="0.25">
      <c r="A14" s="37" t="s">
        <v>49</v>
      </c>
      <c r="B14" s="47">
        <v>2.75</v>
      </c>
      <c r="C14" s="37" t="s">
        <v>1</v>
      </c>
      <c r="D14" s="37" t="s">
        <v>23</v>
      </c>
      <c r="E14" s="37">
        <v>8</v>
      </c>
      <c r="F14" s="37" t="str">
        <f>IF(E14&lt;10,"Order","Level OK")</f>
        <v>Order</v>
      </c>
      <c r="G14" s="37" t="str">
        <f>IF(B14&gt;30,"Check new supplier","Cost OK")</f>
        <v>Cost OK</v>
      </c>
      <c r="H14" s="51">
        <f>B14*E14</f>
        <v>22</v>
      </c>
    </row>
    <row r="15" spans="1:8" x14ac:dyDescent="0.25">
      <c r="A15" s="36" t="s">
        <v>28</v>
      </c>
      <c r="B15" s="49">
        <v>35.79</v>
      </c>
      <c r="C15" s="36" t="s">
        <v>1</v>
      </c>
      <c r="D15" s="36" t="s">
        <v>0</v>
      </c>
      <c r="E15" s="36">
        <v>82</v>
      </c>
      <c r="F15" s="36" t="str">
        <f>IF(E15&lt;10,"Order","Level OK")</f>
        <v>Level OK</v>
      </c>
      <c r="G15" s="36" t="str">
        <f>IF(B15&gt;30,"Check new supplier","Cost OK")</f>
        <v>Check new supplier</v>
      </c>
      <c r="H15" s="52">
        <f>B15*E15</f>
        <v>2934.7799999999997</v>
      </c>
    </row>
    <row r="16" spans="1:8" x14ac:dyDescent="0.25">
      <c r="A16" s="37" t="s">
        <v>113</v>
      </c>
      <c r="B16" s="47">
        <v>27.99</v>
      </c>
      <c r="C16" s="37" t="s">
        <v>7</v>
      </c>
      <c r="D16" s="37" t="s">
        <v>6</v>
      </c>
      <c r="E16" s="37">
        <v>76</v>
      </c>
      <c r="F16" s="37" t="str">
        <f>IF(E16&lt;10,"Order","Level OK")</f>
        <v>Level OK</v>
      </c>
      <c r="G16" s="37" t="str">
        <f>IF(B16&gt;30,"Check new supplier","Cost OK")</f>
        <v>Cost OK</v>
      </c>
      <c r="H16" s="48">
        <f>B16*E16</f>
        <v>2127.2399999999998</v>
      </c>
    </row>
    <row r="17" spans="1:8" x14ac:dyDescent="0.25">
      <c r="A17" s="36" t="s">
        <v>73</v>
      </c>
      <c r="B17" s="49">
        <v>9.99</v>
      </c>
      <c r="C17" s="36" t="s">
        <v>12</v>
      </c>
      <c r="D17" s="36" t="s">
        <v>6</v>
      </c>
      <c r="E17" s="36">
        <v>190</v>
      </c>
      <c r="F17" s="36" t="str">
        <f>IF(E17&lt;10,"Order","Level OK")</f>
        <v>Level OK</v>
      </c>
      <c r="G17" s="36" t="str">
        <f>IF(B17&gt;30,"Check new supplier","Cost OK")</f>
        <v>Cost OK</v>
      </c>
      <c r="H17" s="50">
        <f>B17*E17</f>
        <v>1898.1000000000001</v>
      </c>
    </row>
    <row r="18" spans="1:8" x14ac:dyDescent="0.25">
      <c r="A18" s="37" t="s">
        <v>2</v>
      </c>
      <c r="B18" s="47">
        <v>8.92</v>
      </c>
      <c r="C18" s="37" t="s">
        <v>1</v>
      </c>
      <c r="D18" s="37" t="s">
        <v>0</v>
      </c>
      <c r="E18" s="37">
        <v>144</v>
      </c>
      <c r="F18" s="37" t="str">
        <f>IF(E18&lt;10,"Order","Level OK")</f>
        <v>Level OK</v>
      </c>
      <c r="G18" s="37" t="str">
        <f>IF(B18&gt;30,"Check new supplier","Cost OK")</f>
        <v>Cost OK</v>
      </c>
      <c r="H18" s="51">
        <f>B18*E18</f>
        <v>1284.48</v>
      </c>
    </row>
    <row r="19" spans="1:8" x14ac:dyDescent="0.25">
      <c r="A19" s="36" t="s">
        <v>35</v>
      </c>
      <c r="B19" s="49">
        <v>10.39</v>
      </c>
      <c r="C19" s="36" t="s">
        <v>1</v>
      </c>
      <c r="D19" s="36" t="s">
        <v>0</v>
      </c>
      <c r="E19" s="36">
        <v>110</v>
      </c>
      <c r="F19" s="36" t="str">
        <f>IF(E19&lt;10,"Order","Level OK")</f>
        <v>Level OK</v>
      </c>
      <c r="G19" s="36" t="str">
        <f>IF(B19&gt;30,"Check new supplier","Cost OK")</f>
        <v>Cost OK</v>
      </c>
      <c r="H19" s="52">
        <f>B19*E19</f>
        <v>1142.9000000000001</v>
      </c>
    </row>
    <row r="20" spans="1:8" x14ac:dyDescent="0.25">
      <c r="A20" s="37" t="s">
        <v>19</v>
      </c>
      <c r="B20" s="47">
        <v>12.74</v>
      </c>
      <c r="C20" s="37" t="s">
        <v>18</v>
      </c>
      <c r="D20" s="37" t="s">
        <v>17</v>
      </c>
      <c r="E20" s="37">
        <v>89</v>
      </c>
      <c r="F20" s="37" t="str">
        <f>IF(E20&lt;10,"Order","Level OK")</f>
        <v>Level OK</v>
      </c>
      <c r="G20" s="37" t="str">
        <f>IF(B20&gt;30,"Check new supplier","Cost OK")</f>
        <v>Cost OK</v>
      </c>
      <c r="H20" s="51">
        <f>B20*E20</f>
        <v>1133.8600000000001</v>
      </c>
    </row>
    <row r="21" spans="1:8" x14ac:dyDescent="0.25">
      <c r="A21" s="36" t="s">
        <v>32</v>
      </c>
      <c r="B21" s="49">
        <v>52.49</v>
      </c>
      <c r="C21" s="36" t="s">
        <v>12</v>
      </c>
      <c r="D21" s="36" t="s">
        <v>6</v>
      </c>
      <c r="E21" s="36">
        <v>19</v>
      </c>
      <c r="F21" s="36" t="str">
        <f>IF(E21&lt;10,"Order","Level OK")</f>
        <v>Level OK</v>
      </c>
      <c r="G21" s="36" t="str">
        <f>IF(B21&gt;30,"Check new supplier","Cost OK")</f>
        <v>Check new supplier</v>
      </c>
      <c r="H21" s="50">
        <f>B21*E21</f>
        <v>997.31000000000006</v>
      </c>
    </row>
    <row r="22" spans="1:8" x14ac:dyDescent="0.25">
      <c r="A22" s="37" t="s">
        <v>64</v>
      </c>
      <c r="B22" s="47">
        <v>28.45</v>
      </c>
      <c r="C22" s="37" t="s">
        <v>1</v>
      </c>
      <c r="D22" s="37" t="s">
        <v>62</v>
      </c>
      <c r="E22" s="37">
        <v>28</v>
      </c>
      <c r="F22" s="37" t="str">
        <f>IF(E22&lt;10,"Order","Level OK")</f>
        <v>Level OK</v>
      </c>
      <c r="G22" s="37" t="str">
        <f>IF(B22&gt;30,"Check new supplier","Cost OK")</f>
        <v>Cost OK</v>
      </c>
      <c r="H22" s="51">
        <f>B22*E22</f>
        <v>796.6</v>
      </c>
    </row>
    <row r="23" spans="1:8" x14ac:dyDescent="0.25">
      <c r="A23" s="36" t="s">
        <v>77</v>
      </c>
      <c r="B23" s="49">
        <v>10.58</v>
      </c>
      <c r="C23" s="36" t="s">
        <v>1</v>
      </c>
      <c r="D23" s="36" t="s">
        <v>0</v>
      </c>
      <c r="E23" s="36">
        <v>73</v>
      </c>
      <c r="F23" s="36" t="str">
        <f>IF(E23&lt;10,"Order","Level OK")</f>
        <v>Level OK</v>
      </c>
      <c r="G23" s="36" t="str">
        <f>IF(B23&gt;30,"Check new supplier","Cost OK")</f>
        <v>Cost OK</v>
      </c>
      <c r="H23" s="52">
        <f>B23*E23</f>
        <v>772.34</v>
      </c>
    </row>
    <row r="24" spans="1:8" x14ac:dyDescent="0.25">
      <c r="A24" s="37" t="s">
        <v>29</v>
      </c>
      <c r="B24" s="47">
        <v>9.15</v>
      </c>
      <c r="C24" s="37" t="s">
        <v>1</v>
      </c>
      <c r="D24" s="37" t="s">
        <v>0</v>
      </c>
      <c r="E24" s="37">
        <v>78</v>
      </c>
      <c r="F24" s="37" t="str">
        <f>IF(E24&lt;10,"Order","Level OK")</f>
        <v>Level OK</v>
      </c>
      <c r="G24" s="37" t="str">
        <f>IF(B24&gt;30,"Check new supplier","Cost OK")</f>
        <v>Cost OK</v>
      </c>
      <c r="H24" s="51">
        <f>B24*E24</f>
        <v>713.7</v>
      </c>
    </row>
    <row r="25" spans="1:8" x14ac:dyDescent="0.25">
      <c r="A25" s="36" t="s">
        <v>40</v>
      </c>
      <c r="B25" s="49">
        <v>14.89</v>
      </c>
      <c r="C25" s="36" t="s">
        <v>1</v>
      </c>
      <c r="D25" s="36" t="s">
        <v>0</v>
      </c>
      <c r="E25" s="36">
        <v>47</v>
      </c>
      <c r="F25" s="36" t="str">
        <f>IF(E25&lt;10,"Order","Level OK")</f>
        <v>Level OK</v>
      </c>
      <c r="G25" s="36" t="str">
        <f>IF(B25&gt;30,"Check new supplier","Cost OK")</f>
        <v>Cost OK</v>
      </c>
      <c r="H25" s="52">
        <f>B25*E25</f>
        <v>699.83</v>
      </c>
    </row>
    <row r="26" spans="1:8" x14ac:dyDescent="0.25">
      <c r="A26" s="37" t="s">
        <v>31</v>
      </c>
      <c r="B26" s="47">
        <v>24.96</v>
      </c>
      <c r="C26" s="37" t="s">
        <v>18</v>
      </c>
      <c r="D26" s="37" t="s">
        <v>30</v>
      </c>
      <c r="E26" s="37">
        <v>28</v>
      </c>
      <c r="F26" s="37" t="str">
        <f>IF(E26&lt;10,"Order","Level OK")</f>
        <v>Level OK</v>
      </c>
      <c r="G26" s="37" t="str">
        <f>IF(B26&gt;30,"Check new supplier","Cost OK")</f>
        <v>Cost OK</v>
      </c>
      <c r="H26" s="51">
        <f>B26*E26</f>
        <v>698.88</v>
      </c>
    </row>
    <row r="27" spans="1:8" x14ac:dyDescent="0.25">
      <c r="A27" s="36" t="s">
        <v>112</v>
      </c>
      <c r="B27" s="49">
        <v>12.39</v>
      </c>
      <c r="C27" s="36" t="s">
        <v>7</v>
      </c>
      <c r="D27" s="36" t="s">
        <v>6</v>
      </c>
      <c r="E27" s="36">
        <v>52</v>
      </c>
      <c r="F27" s="36" t="str">
        <f>IF(E27&lt;10,"Order","Level OK")</f>
        <v>Level OK</v>
      </c>
      <c r="G27" s="36" t="str">
        <f>IF(B27&gt;30,"Check new supplier","Cost OK")</f>
        <v>Cost OK</v>
      </c>
      <c r="H27" s="50">
        <f>B27*E27</f>
        <v>644.28</v>
      </c>
    </row>
    <row r="28" spans="1:8" x14ac:dyDescent="0.25">
      <c r="A28" s="37" t="s">
        <v>24</v>
      </c>
      <c r="B28" s="47">
        <v>5.5</v>
      </c>
      <c r="C28" s="37" t="s">
        <v>1</v>
      </c>
      <c r="D28" s="37" t="s">
        <v>23</v>
      </c>
      <c r="E28" s="37">
        <v>110</v>
      </c>
      <c r="F28" s="37" t="str">
        <f>IF(E28&lt;10,"Order","Level OK")</f>
        <v>Level OK</v>
      </c>
      <c r="G28" s="37" t="str">
        <f>IF(B28&gt;30,"Check new supplier","Cost OK")</f>
        <v>Cost OK</v>
      </c>
      <c r="H28" s="51">
        <f>B28*E28</f>
        <v>605</v>
      </c>
    </row>
    <row r="29" spans="1:8" x14ac:dyDescent="0.25">
      <c r="A29" s="36" t="s">
        <v>79</v>
      </c>
      <c r="B29" s="49">
        <v>9.92</v>
      </c>
      <c r="C29" s="36" t="s">
        <v>1</v>
      </c>
      <c r="D29" s="36" t="s">
        <v>3</v>
      </c>
      <c r="E29" s="36">
        <v>58</v>
      </c>
      <c r="F29" s="36" t="str">
        <f>IF(E29&lt;10,"Order","Level OK")</f>
        <v>Level OK</v>
      </c>
      <c r="G29" s="36" t="str">
        <f>IF(B29&gt;30,"Check new supplier","Cost OK")</f>
        <v>Cost OK</v>
      </c>
      <c r="H29" s="52">
        <f>B29*E29</f>
        <v>575.36</v>
      </c>
    </row>
    <row r="30" spans="1:8" x14ac:dyDescent="0.25">
      <c r="A30" s="37" t="s">
        <v>27</v>
      </c>
      <c r="B30" s="47">
        <v>4.8899999999999997</v>
      </c>
      <c r="C30" s="37" t="s">
        <v>111</v>
      </c>
      <c r="D30" s="37" t="s">
        <v>3</v>
      </c>
      <c r="E30" s="37">
        <v>116</v>
      </c>
      <c r="F30" s="37" t="str">
        <f>IF(E30&lt;10,"Order","Level OK")</f>
        <v>Level OK</v>
      </c>
      <c r="G30" s="37" t="str">
        <f>IF(B30&gt;30,"Check new supplier","Cost OK")</f>
        <v>Cost OK</v>
      </c>
      <c r="H30" s="51">
        <f>B30*E30</f>
        <v>567.24</v>
      </c>
    </row>
    <row r="31" spans="1:8" x14ac:dyDescent="0.25">
      <c r="A31" s="36" t="s">
        <v>63</v>
      </c>
      <c r="B31" s="49">
        <v>25.79</v>
      </c>
      <c r="C31" s="36" t="s">
        <v>1</v>
      </c>
      <c r="D31" s="36" t="s">
        <v>62</v>
      </c>
      <c r="E31" s="36">
        <v>21</v>
      </c>
      <c r="F31" s="36" t="str">
        <f>IF(E31&lt;10,"Order","Level OK")</f>
        <v>Level OK</v>
      </c>
      <c r="G31" s="36" t="str">
        <f>IF(B31&gt;30,"Check new supplier","Cost OK")</f>
        <v>Cost OK</v>
      </c>
      <c r="H31" s="52">
        <f>B31*E31</f>
        <v>541.59</v>
      </c>
    </row>
    <row r="32" spans="1:8" x14ac:dyDescent="0.25">
      <c r="A32" s="37" t="s">
        <v>21</v>
      </c>
      <c r="B32" s="47">
        <v>9.39</v>
      </c>
      <c r="C32" s="37" t="s">
        <v>7</v>
      </c>
      <c r="D32" s="37" t="s">
        <v>6</v>
      </c>
      <c r="E32" s="37">
        <v>57</v>
      </c>
      <c r="F32" s="37" t="str">
        <f>IF(E32&lt;10,"Order","Level OK")</f>
        <v>Level OK</v>
      </c>
      <c r="G32" s="37" t="str">
        <f>IF(B32&gt;30,"Check new supplier","Cost OK")</f>
        <v>Cost OK</v>
      </c>
      <c r="H32" s="48">
        <f>B32*E32</f>
        <v>535.23</v>
      </c>
    </row>
    <row r="33" spans="1:8" x14ac:dyDescent="0.25">
      <c r="A33" s="36" t="s">
        <v>11</v>
      </c>
      <c r="B33" s="49">
        <v>3.79</v>
      </c>
      <c r="C33" s="36" t="s">
        <v>1</v>
      </c>
      <c r="D33" s="36" t="s">
        <v>0</v>
      </c>
      <c r="E33" s="36">
        <v>130</v>
      </c>
      <c r="F33" s="36" t="str">
        <f>IF(E33&lt;10,"Order","Level OK")</f>
        <v>Level OK</v>
      </c>
      <c r="G33" s="36" t="str">
        <f>IF(B33&gt;30,"Check new supplier","Cost OK")</f>
        <v>Cost OK</v>
      </c>
      <c r="H33" s="52">
        <f>B33*E33</f>
        <v>492.7</v>
      </c>
    </row>
    <row r="34" spans="1:8" x14ac:dyDescent="0.25">
      <c r="A34" s="37" t="s">
        <v>66</v>
      </c>
      <c r="B34" s="47">
        <v>4.99</v>
      </c>
      <c r="C34" s="37" t="s">
        <v>111</v>
      </c>
      <c r="D34" s="37" t="s">
        <v>3</v>
      </c>
      <c r="E34" s="37">
        <v>95</v>
      </c>
      <c r="F34" s="37" t="str">
        <f>IF(E34&lt;10,"Order","Level OK")</f>
        <v>Level OK</v>
      </c>
      <c r="G34" s="37" t="str">
        <f>IF(B34&gt;30,"Check new supplier","Cost OK")</f>
        <v>Cost OK</v>
      </c>
      <c r="H34" s="51">
        <f>B34*E34</f>
        <v>474.05</v>
      </c>
    </row>
    <row r="35" spans="1:8" x14ac:dyDescent="0.25">
      <c r="A35" s="36" t="s">
        <v>41</v>
      </c>
      <c r="B35" s="49">
        <v>4.8899999999999997</v>
      </c>
      <c r="C35" s="36" t="s">
        <v>1</v>
      </c>
      <c r="D35" s="36" t="s">
        <v>0</v>
      </c>
      <c r="E35" s="36">
        <v>92</v>
      </c>
      <c r="F35" s="36" t="str">
        <f>IF(E35&lt;10,"Order","Level OK")</f>
        <v>Level OK</v>
      </c>
      <c r="G35" s="36" t="str">
        <f>IF(B35&gt;30,"Check new supplier","Cost OK")</f>
        <v>Cost OK</v>
      </c>
      <c r="H35" s="52">
        <f>B35*E35</f>
        <v>449.88</v>
      </c>
    </row>
    <row r="36" spans="1:8" x14ac:dyDescent="0.25">
      <c r="A36" s="37" t="s">
        <v>57</v>
      </c>
      <c r="B36" s="47">
        <v>4.5199999999999996</v>
      </c>
      <c r="C36" s="37" t="s">
        <v>111</v>
      </c>
      <c r="D36" s="37" t="s">
        <v>3</v>
      </c>
      <c r="E36" s="37">
        <v>97</v>
      </c>
      <c r="F36" s="37" t="str">
        <f>IF(E36&lt;10,"Order","Level OK")</f>
        <v>Level OK</v>
      </c>
      <c r="G36" s="37" t="str">
        <f>IF(B36&gt;30,"Check new supplier","Cost OK")</f>
        <v>Cost OK</v>
      </c>
      <c r="H36" s="51">
        <f>B36*E36</f>
        <v>438.43999999999994</v>
      </c>
    </row>
    <row r="37" spans="1:8" x14ac:dyDescent="0.25">
      <c r="A37" s="36" t="s">
        <v>15</v>
      </c>
      <c r="B37" s="49">
        <v>3.59</v>
      </c>
      <c r="C37" s="36" t="s">
        <v>1</v>
      </c>
      <c r="D37" s="36" t="s">
        <v>0</v>
      </c>
      <c r="E37" s="36">
        <v>120</v>
      </c>
      <c r="F37" s="36" t="str">
        <f>IF(E37&lt;10,"Order","Level OK")</f>
        <v>Level OK</v>
      </c>
      <c r="G37" s="36" t="str">
        <f>IF(B37&gt;30,"Check new supplier","Cost OK")</f>
        <v>Cost OK</v>
      </c>
      <c r="H37" s="52">
        <f>B37*E37</f>
        <v>430.79999999999995</v>
      </c>
    </row>
    <row r="38" spans="1:8" x14ac:dyDescent="0.25">
      <c r="A38" s="37" t="s">
        <v>10</v>
      </c>
      <c r="B38" s="47">
        <v>5.85</v>
      </c>
      <c r="C38" s="37" t="s">
        <v>1</v>
      </c>
      <c r="D38" s="37" t="s">
        <v>0</v>
      </c>
      <c r="E38" s="37">
        <v>73</v>
      </c>
      <c r="F38" s="37" t="str">
        <f>IF(E38&lt;10,"Order","Level OK")</f>
        <v>Level OK</v>
      </c>
      <c r="G38" s="37" t="str">
        <f>IF(B38&gt;30,"Check new supplier","Cost OK")</f>
        <v>Cost OK</v>
      </c>
      <c r="H38" s="51">
        <f>B38*E38</f>
        <v>427.04999999999995</v>
      </c>
    </row>
    <row r="39" spans="1:8" x14ac:dyDescent="0.25">
      <c r="A39" s="36" t="s">
        <v>52</v>
      </c>
      <c r="B39" s="49">
        <v>15.75</v>
      </c>
      <c r="C39" s="36" t="s">
        <v>18</v>
      </c>
      <c r="D39" s="36" t="s">
        <v>17</v>
      </c>
      <c r="E39" s="36">
        <v>27</v>
      </c>
      <c r="F39" s="36" t="str">
        <f>IF(E39&lt;10,"Order","Level OK")</f>
        <v>Level OK</v>
      </c>
      <c r="G39" s="36" t="str">
        <f>IF(B39&gt;30,"Check new supplier","Cost OK")</f>
        <v>Cost OK</v>
      </c>
      <c r="H39" s="52">
        <f>B39*E39</f>
        <v>425.25</v>
      </c>
    </row>
    <row r="40" spans="1:8" x14ac:dyDescent="0.25">
      <c r="A40" s="37" t="s">
        <v>20</v>
      </c>
      <c r="B40" s="47">
        <v>14.29</v>
      </c>
      <c r="C40" s="37" t="s">
        <v>7</v>
      </c>
      <c r="D40" s="37" t="s">
        <v>6</v>
      </c>
      <c r="E40" s="37">
        <v>29</v>
      </c>
      <c r="F40" s="37" t="str">
        <f>IF(E40&lt;10,"Order","Level OK")</f>
        <v>Level OK</v>
      </c>
      <c r="G40" s="37" t="str">
        <f>IF(B40&gt;30,"Check new supplier","Cost OK")</f>
        <v>Cost OK</v>
      </c>
      <c r="H40" s="48">
        <f>B40*E40</f>
        <v>414.40999999999997</v>
      </c>
    </row>
    <row r="41" spans="1:8" x14ac:dyDescent="0.25">
      <c r="A41" s="36" t="s">
        <v>67</v>
      </c>
      <c r="B41" s="49">
        <v>4.6500000000000004</v>
      </c>
      <c r="C41" s="36" t="s">
        <v>111</v>
      </c>
      <c r="D41" s="36" t="s">
        <v>3</v>
      </c>
      <c r="E41" s="36">
        <v>87</v>
      </c>
      <c r="F41" s="36" t="str">
        <f>IF(E41&lt;10,"Order","Level OK")</f>
        <v>Level OK</v>
      </c>
      <c r="G41" s="36" t="str">
        <f>IF(B41&gt;30,"Check new supplier","Cost OK")</f>
        <v>Cost OK</v>
      </c>
      <c r="H41" s="52">
        <f>B41*E41</f>
        <v>404.55</v>
      </c>
    </row>
    <row r="42" spans="1:8" x14ac:dyDescent="0.25">
      <c r="A42" s="37" t="s">
        <v>46</v>
      </c>
      <c r="B42" s="47">
        <v>14.99</v>
      </c>
      <c r="C42" s="37" t="s">
        <v>18</v>
      </c>
      <c r="D42" s="37" t="s">
        <v>30</v>
      </c>
      <c r="E42" s="37">
        <v>26</v>
      </c>
      <c r="F42" s="37" t="str">
        <f>IF(E42&lt;10,"Order","Level OK")</f>
        <v>Level OK</v>
      </c>
      <c r="G42" s="37" t="str">
        <f>IF(B42&gt;30,"Check new supplier","Cost OK")</f>
        <v>Cost OK</v>
      </c>
      <c r="H42" s="48">
        <f>B42*E42</f>
        <v>389.74</v>
      </c>
    </row>
    <row r="43" spans="1:8" x14ac:dyDescent="0.25">
      <c r="A43" s="36" t="s">
        <v>38</v>
      </c>
      <c r="B43" s="49">
        <v>21.82</v>
      </c>
      <c r="C43" s="36" t="s">
        <v>12</v>
      </c>
      <c r="D43" s="36" t="s">
        <v>6</v>
      </c>
      <c r="E43" s="36">
        <v>17</v>
      </c>
      <c r="F43" s="36" t="str">
        <f>IF(E43&lt;10,"Order","Level OK")</f>
        <v>Level OK</v>
      </c>
      <c r="G43" s="36" t="str">
        <f>IF(B43&gt;30,"Check new supplier","Cost OK")</f>
        <v>Cost OK</v>
      </c>
      <c r="H43" s="50">
        <f>B43*E43</f>
        <v>370.94</v>
      </c>
    </row>
    <row r="44" spans="1:8" x14ac:dyDescent="0.25">
      <c r="A44" s="37" t="s">
        <v>34</v>
      </c>
      <c r="B44" s="47">
        <v>12.15</v>
      </c>
      <c r="C44" s="37" t="s">
        <v>1</v>
      </c>
      <c r="D44" s="37" t="s">
        <v>0</v>
      </c>
      <c r="E44" s="37">
        <v>27</v>
      </c>
      <c r="F44" s="37" t="str">
        <f>IF(E44&lt;10,"Order","Level OK")</f>
        <v>Level OK</v>
      </c>
      <c r="G44" s="37" t="str">
        <f>IF(B44&gt;30,"Check new supplier","Cost OK")</f>
        <v>Cost OK</v>
      </c>
      <c r="H44" s="51">
        <f>B44*E44</f>
        <v>328.05</v>
      </c>
    </row>
    <row r="45" spans="1:8" x14ac:dyDescent="0.25">
      <c r="A45" s="36" t="s">
        <v>76</v>
      </c>
      <c r="B45" s="49">
        <v>2.95</v>
      </c>
      <c r="C45" s="36" t="s">
        <v>111</v>
      </c>
      <c r="D45" s="36" t="s">
        <v>3</v>
      </c>
      <c r="E45" s="36">
        <v>108</v>
      </c>
      <c r="F45" s="36" t="str">
        <f>IF(E45&lt;10,"Order","Level OK")</f>
        <v>Level OK</v>
      </c>
      <c r="G45" s="36" t="str">
        <f>IF(B45&gt;30,"Check new supplier","Cost OK")</f>
        <v>Cost OK</v>
      </c>
      <c r="H45" s="52">
        <f>B45*E45</f>
        <v>318.60000000000002</v>
      </c>
    </row>
    <row r="46" spans="1:8" x14ac:dyDescent="0.25">
      <c r="A46" s="37" t="s">
        <v>16</v>
      </c>
      <c r="B46" s="47">
        <v>22.25</v>
      </c>
      <c r="C46" s="37" t="s">
        <v>12</v>
      </c>
      <c r="D46" s="37" t="s">
        <v>6</v>
      </c>
      <c r="E46" s="37">
        <v>14</v>
      </c>
      <c r="F46" s="37" t="str">
        <f>IF(E46&lt;10,"Order","Level OK")</f>
        <v>Level OK</v>
      </c>
      <c r="G46" s="37" t="str">
        <f>IF(B46&gt;30,"Check new supplier","Cost OK")</f>
        <v>Cost OK</v>
      </c>
      <c r="H46" s="48">
        <f>B46*E46</f>
        <v>311.5</v>
      </c>
    </row>
    <row r="47" spans="1:8" x14ac:dyDescent="0.25">
      <c r="A47" s="36" t="s">
        <v>58</v>
      </c>
      <c r="B47" s="49">
        <v>2.5</v>
      </c>
      <c r="C47" s="36" t="s">
        <v>1</v>
      </c>
      <c r="D47" s="36" t="s">
        <v>23</v>
      </c>
      <c r="E47" s="36">
        <v>120</v>
      </c>
      <c r="F47" s="36" t="str">
        <f>IF(E47&lt;10,"Order","Level OK")</f>
        <v>Level OK</v>
      </c>
      <c r="G47" s="36" t="str">
        <f>IF(B47&gt;30,"Check new supplier","Cost OK")</f>
        <v>Cost OK</v>
      </c>
      <c r="H47" s="52">
        <f>B47*E47</f>
        <v>300</v>
      </c>
    </row>
    <row r="48" spans="1:8" x14ac:dyDescent="0.25">
      <c r="A48" s="37" t="s">
        <v>55</v>
      </c>
      <c r="B48" s="47">
        <v>24.99</v>
      </c>
      <c r="C48" s="37" t="s">
        <v>12</v>
      </c>
      <c r="D48" s="37" t="s">
        <v>6</v>
      </c>
      <c r="E48" s="37">
        <v>12</v>
      </c>
      <c r="F48" s="37" t="str">
        <f>IF(E48&lt;10,"Order","Level OK")</f>
        <v>Level OK</v>
      </c>
      <c r="G48" s="37" t="str">
        <f>IF(B48&gt;30,"Check new supplier","Cost OK")</f>
        <v>Cost OK</v>
      </c>
      <c r="H48" s="48">
        <f>B48*E48</f>
        <v>299.88</v>
      </c>
    </row>
    <row r="49" spans="1:8" x14ac:dyDescent="0.25">
      <c r="A49" s="36" t="s">
        <v>33</v>
      </c>
      <c r="B49" s="49">
        <v>22.85</v>
      </c>
      <c r="C49" s="36" t="s">
        <v>12</v>
      </c>
      <c r="D49" s="36" t="s">
        <v>6</v>
      </c>
      <c r="E49" s="36">
        <v>13</v>
      </c>
      <c r="F49" s="36" t="str">
        <f>IF(E49&lt;10,"Order","Level OK")</f>
        <v>Level OK</v>
      </c>
      <c r="G49" s="36" t="str">
        <f>IF(B49&gt;30,"Check new supplier","Cost OK")</f>
        <v>Cost OK</v>
      </c>
      <c r="H49" s="50">
        <f>B49*E49</f>
        <v>297.05</v>
      </c>
    </row>
    <row r="50" spans="1:8" x14ac:dyDescent="0.25">
      <c r="A50" s="37" t="s">
        <v>78</v>
      </c>
      <c r="B50" s="47">
        <v>12.95</v>
      </c>
      <c r="C50" s="37" t="s">
        <v>18</v>
      </c>
      <c r="D50" s="37" t="s">
        <v>30</v>
      </c>
      <c r="E50" s="37">
        <v>22</v>
      </c>
      <c r="F50" s="37" t="str">
        <f>IF(E50&lt;10,"Order","Level OK")</f>
        <v>Level OK</v>
      </c>
      <c r="G50" s="37" t="str">
        <f>IF(B50&gt;30,"Check new supplier","Cost OK")</f>
        <v>Cost OK</v>
      </c>
      <c r="H50" s="48">
        <f>B50*E50</f>
        <v>284.89999999999998</v>
      </c>
    </row>
    <row r="51" spans="1:8" x14ac:dyDescent="0.25">
      <c r="A51" s="36" t="s">
        <v>36</v>
      </c>
      <c r="B51" s="49">
        <v>4.3499999999999996</v>
      </c>
      <c r="C51" s="36" t="s">
        <v>4</v>
      </c>
      <c r="D51" s="36" t="s">
        <v>3</v>
      </c>
      <c r="E51" s="36">
        <v>65</v>
      </c>
      <c r="F51" s="36" t="str">
        <f>IF(E51&lt;10,"Order","Level OK")</f>
        <v>Level OK</v>
      </c>
      <c r="G51" s="36" t="str">
        <f>IF(B51&gt;30,"Check new supplier","Cost OK")</f>
        <v>Cost OK</v>
      </c>
      <c r="H51" s="52">
        <f>B51*E51</f>
        <v>282.75</v>
      </c>
    </row>
    <row r="52" spans="1:8" x14ac:dyDescent="0.25">
      <c r="A52" s="37" t="s">
        <v>45</v>
      </c>
      <c r="B52" s="47">
        <v>5.35</v>
      </c>
      <c r="C52" s="37" t="s">
        <v>12</v>
      </c>
      <c r="D52" s="37" t="s">
        <v>17</v>
      </c>
      <c r="E52" s="37">
        <v>52</v>
      </c>
      <c r="F52" s="37" t="str">
        <f>IF(E52&lt;10,"Order","Level OK")</f>
        <v>Level OK</v>
      </c>
      <c r="G52" s="37" t="str">
        <f>IF(B52&gt;30,"Check new supplier","Cost OK")</f>
        <v>Cost OK</v>
      </c>
      <c r="H52" s="51">
        <f>B52*E52</f>
        <v>278.2</v>
      </c>
    </row>
    <row r="53" spans="1:8" x14ac:dyDescent="0.25">
      <c r="A53" s="36" t="s">
        <v>65</v>
      </c>
      <c r="B53" s="49">
        <v>22.85</v>
      </c>
      <c r="C53" s="36" t="s">
        <v>12</v>
      </c>
      <c r="D53" s="36" t="s">
        <v>6</v>
      </c>
      <c r="E53" s="36">
        <v>12</v>
      </c>
      <c r="F53" s="36" t="str">
        <f>IF(E53&lt;10,"Order","Level OK")</f>
        <v>Level OK</v>
      </c>
      <c r="G53" s="36" t="str">
        <f>IF(B53&gt;30,"Check new supplier","Cost OK")</f>
        <v>Cost OK</v>
      </c>
      <c r="H53" s="50">
        <f>B53*E53</f>
        <v>274.20000000000005</v>
      </c>
    </row>
    <row r="54" spans="1:8" x14ac:dyDescent="0.25">
      <c r="A54" s="37" t="s">
        <v>53</v>
      </c>
      <c r="B54" s="47">
        <v>2.79</v>
      </c>
      <c r="C54" s="37" t="s">
        <v>111</v>
      </c>
      <c r="D54" s="37" t="s">
        <v>3</v>
      </c>
      <c r="E54" s="37">
        <v>92</v>
      </c>
      <c r="F54" s="37" t="str">
        <f>IF(E54&lt;10,"Order","Level OK")</f>
        <v>Level OK</v>
      </c>
      <c r="G54" s="37" t="str">
        <f>IF(B54&gt;30,"Check new supplier","Cost OK")</f>
        <v>Cost OK</v>
      </c>
      <c r="H54" s="51">
        <f>B54*E54</f>
        <v>256.68</v>
      </c>
    </row>
    <row r="55" spans="1:8" x14ac:dyDescent="0.25">
      <c r="A55" s="36" t="s">
        <v>48</v>
      </c>
      <c r="B55" s="49">
        <v>5.29</v>
      </c>
      <c r="C55" s="36" t="s">
        <v>1</v>
      </c>
      <c r="D55" s="36" t="s">
        <v>3</v>
      </c>
      <c r="E55" s="36">
        <v>48</v>
      </c>
      <c r="F55" s="36" t="str">
        <f>IF(E55&lt;10,"Order","Level OK")</f>
        <v>Level OK</v>
      </c>
      <c r="G55" s="36" t="str">
        <f>IF(B55&gt;30,"Check new supplier","Cost OK")</f>
        <v>Cost OK</v>
      </c>
      <c r="H55" s="52">
        <f>B55*E55</f>
        <v>253.92000000000002</v>
      </c>
    </row>
    <row r="56" spans="1:8" x14ac:dyDescent="0.25">
      <c r="A56" s="37" t="s">
        <v>47</v>
      </c>
      <c r="B56" s="47">
        <v>4.5599999999999996</v>
      </c>
      <c r="C56" s="37" t="s">
        <v>1</v>
      </c>
      <c r="D56" s="37" t="s">
        <v>0</v>
      </c>
      <c r="E56" s="37">
        <v>52</v>
      </c>
      <c r="F56" s="37" t="str">
        <f>IF(E56&lt;10,"Order","Level OK")</f>
        <v>Level OK</v>
      </c>
      <c r="G56" s="37" t="str">
        <f>IF(B56&gt;30,"Check new supplier","Cost OK")</f>
        <v>Cost OK</v>
      </c>
      <c r="H56" s="51">
        <f>B56*E56</f>
        <v>237.11999999999998</v>
      </c>
    </row>
    <row r="57" spans="1:8" x14ac:dyDescent="0.25">
      <c r="A57" s="36" t="s">
        <v>71</v>
      </c>
      <c r="B57" s="49">
        <v>15.63</v>
      </c>
      <c r="C57" s="36" t="s">
        <v>12</v>
      </c>
      <c r="D57" s="36" t="s">
        <v>6</v>
      </c>
      <c r="E57" s="36">
        <v>15</v>
      </c>
      <c r="F57" s="36" t="str">
        <f>IF(E57&lt;10,"Order","Level OK")</f>
        <v>Level OK</v>
      </c>
      <c r="G57" s="36" t="str">
        <f>IF(B57&gt;30,"Check new supplier","Cost OK")</f>
        <v>Cost OK</v>
      </c>
      <c r="H57" s="50">
        <f>B57*E57</f>
        <v>234.45000000000002</v>
      </c>
    </row>
    <row r="58" spans="1:8" x14ac:dyDescent="0.25">
      <c r="A58" s="37" t="s">
        <v>60</v>
      </c>
      <c r="B58" s="47">
        <v>5.99</v>
      </c>
      <c r="C58" s="37" t="s">
        <v>1</v>
      </c>
      <c r="D58" s="37" t="s">
        <v>0</v>
      </c>
      <c r="E58" s="37">
        <v>35</v>
      </c>
      <c r="F58" s="37" t="str">
        <f>IF(E58&lt;10,"Order","Level OK")</f>
        <v>Level OK</v>
      </c>
      <c r="G58" s="37" t="str">
        <f>IF(B58&gt;30,"Check new supplier","Cost OK")</f>
        <v>Cost OK</v>
      </c>
      <c r="H58" s="51">
        <f>B58*E58</f>
        <v>209.65</v>
      </c>
    </row>
    <row r="59" spans="1:8" x14ac:dyDescent="0.25">
      <c r="A59" s="36" t="s">
        <v>39</v>
      </c>
      <c r="B59" s="49">
        <v>10.89</v>
      </c>
      <c r="C59" s="36" t="s">
        <v>12</v>
      </c>
      <c r="D59" s="36" t="s">
        <v>6</v>
      </c>
      <c r="E59" s="36">
        <v>16</v>
      </c>
      <c r="F59" s="36" t="str">
        <f>IF(E59&lt;10,"Order","Level OK")</f>
        <v>Level OK</v>
      </c>
      <c r="G59" s="36" t="str">
        <f>IF(B59&gt;30,"Check new supplier","Cost OK")</f>
        <v>Cost OK</v>
      </c>
      <c r="H59" s="50">
        <f>B59*E59</f>
        <v>174.24</v>
      </c>
    </row>
    <row r="60" spans="1:8" x14ac:dyDescent="0.25">
      <c r="A60" s="37" t="s">
        <v>61</v>
      </c>
      <c r="B60" s="47">
        <v>4.8899999999999997</v>
      </c>
      <c r="C60" s="37" t="s">
        <v>1</v>
      </c>
      <c r="D60" s="37" t="s">
        <v>0</v>
      </c>
      <c r="E60" s="37">
        <v>35</v>
      </c>
      <c r="F60" s="37" t="str">
        <f>IF(E60&lt;10,"Order","Level OK")</f>
        <v>Level OK</v>
      </c>
      <c r="G60" s="37" t="str">
        <f>IF(B60&gt;30,"Check new supplier","Cost OK")</f>
        <v>Cost OK</v>
      </c>
      <c r="H60" s="51">
        <f>B60*E60</f>
        <v>171.14999999999998</v>
      </c>
    </row>
    <row r="61" spans="1:8" x14ac:dyDescent="0.25">
      <c r="A61" s="36" t="s">
        <v>43</v>
      </c>
      <c r="B61" s="49">
        <v>6.2</v>
      </c>
      <c r="C61" s="36" t="s">
        <v>1</v>
      </c>
      <c r="D61" s="36" t="s">
        <v>3</v>
      </c>
      <c r="E61" s="36">
        <v>27</v>
      </c>
      <c r="F61" s="36" t="str">
        <f>IF(E61&lt;10,"Order","Level OK")</f>
        <v>Level OK</v>
      </c>
      <c r="G61" s="36" t="str">
        <f>IF(B61&gt;30,"Check new supplier","Cost OK")</f>
        <v>Cost OK</v>
      </c>
      <c r="H61" s="52">
        <f>B61*E61</f>
        <v>167.4</v>
      </c>
    </row>
    <row r="62" spans="1:8" x14ac:dyDescent="0.25">
      <c r="A62" s="37" t="s">
        <v>75</v>
      </c>
      <c r="B62" s="47">
        <v>8.25</v>
      </c>
      <c r="C62" s="37" t="s">
        <v>1</v>
      </c>
      <c r="D62" s="37" t="s">
        <v>23</v>
      </c>
      <c r="E62" s="37">
        <v>20</v>
      </c>
      <c r="F62" s="37" t="str">
        <f>IF(E62&lt;10,"Order","Level OK")</f>
        <v>Level OK</v>
      </c>
      <c r="G62" s="37" t="str">
        <f>IF(B62&gt;30,"Check new supplier","Cost OK")</f>
        <v>Cost OK</v>
      </c>
      <c r="H62" s="51">
        <f>B62*E62</f>
        <v>165</v>
      </c>
    </row>
    <row r="63" spans="1:8" x14ac:dyDescent="0.25">
      <c r="A63" s="36" t="s">
        <v>44</v>
      </c>
      <c r="B63" s="49">
        <v>5.99</v>
      </c>
      <c r="C63" s="36" t="s">
        <v>1</v>
      </c>
      <c r="D63" s="36" t="s">
        <v>0</v>
      </c>
      <c r="E63" s="36">
        <v>27</v>
      </c>
      <c r="F63" s="36" t="str">
        <f>IF(E63&lt;10,"Order","Level OK")</f>
        <v>Level OK</v>
      </c>
      <c r="G63" s="36" t="str">
        <f>IF(B63&gt;30,"Check new supplier","Cost OK")</f>
        <v>Cost OK</v>
      </c>
      <c r="H63" s="52">
        <f>B63*E63</f>
        <v>161.73000000000002</v>
      </c>
    </row>
    <row r="64" spans="1:8" x14ac:dyDescent="0.25">
      <c r="A64" s="37" t="s">
        <v>26</v>
      </c>
      <c r="B64" s="47">
        <v>13.79</v>
      </c>
      <c r="C64" s="37" t="s">
        <v>12</v>
      </c>
      <c r="D64" s="37" t="s">
        <v>6</v>
      </c>
      <c r="E64" s="37">
        <v>11</v>
      </c>
      <c r="F64" s="37" t="str">
        <f>IF(E64&lt;10,"Order","Level OK")</f>
        <v>Level OK</v>
      </c>
      <c r="G64" s="37" t="str">
        <f>IF(B64&gt;30,"Check new supplier","Cost OK")</f>
        <v>Cost OK</v>
      </c>
      <c r="H64" s="48">
        <f>B64*E64</f>
        <v>151.69</v>
      </c>
    </row>
    <row r="65" spans="1:8" x14ac:dyDescent="0.25">
      <c r="A65" s="36" t="s">
        <v>42</v>
      </c>
      <c r="B65" s="49">
        <v>4.95</v>
      </c>
      <c r="C65" s="36" t="s">
        <v>1</v>
      </c>
      <c r="D65" s="36" t="s">
        <v>3</v>
      </c>
      <c r="E65" s="36">
        <v>28</v>
      </c>
      <c r="F65" s="36" t="str">
        <f>IF(E65&lt;10,"Order","Level OK")</f>
        <v>Level OK</v>
      </c>
      <c r="G65" s="36" t="str">
        <f>IF(B65&gt;30,"Check new supplier","Cost OK")</f>
        <v>Cost OK</v>
      </c>
      <c r="H65" s="52">
        <f>B65*E65</f>
        <v>138.6</v>
      </c>
    </row>
    <row r="66" spans="1:8" x14ac:dyDescent="0.25">
      <c r="A66" s="37" t="s">
        <v>54</v>
      </c>
      <c r="B66" s="47">
        <v>2.98</v>
      </c>
      <c r="C66" s="37" t="s">
        <v>1</v>
      </c>
      <c r="D66" s="37" t="s">
        <v>0</v>
      </c>
      <c r="E66" s="37">
        <v>45</v>
      </c>
      <c r="F66" s="37" t="str">
        <f>IF(E66&lt;10,"Order","Level OK")</f>
        <v>Level OK</v>
      </c>
      <c r="G66" s="37" t="str">
        <f>IF(B66&gt;30,"Check new supplier","Cost OK")</f>
        <v>Cost OK</v>
      </c>
      <c r="H66" s="51">
        <f>B66*E66</f>
        <v>134.1</v>
      </c>
    </row>
    <row r="67" spans="1:8" x14ac:dyDescent="0.25">
      <c r="A67" s="36" t="s">
        <v>56</v>
      </c>
      <c r="B67" s="49">
        <v>5.72</v>
      </c>
      <c r="C67" s="36" t="s">
        <v>111</v>
      </c>
      <c r="D67" s="36" t="s">
        <v>62</v>
      </c>
      <c r="E67" s="36">
        <v>23</v>
      </c>
      <c r="F67" s="36" t="str">
        <f>IF(E67&lt;10,"Order","Level OK")</f>
        <v>Level OK</v>
      </c>
      <c r="G67" s="36" t="str">
        <f>IF(B67&gt;30,"Check new supplier","Cost OK")</f>
        <v>Cost OK</v>
      </c>
      <c r="H67" s="52">
        <f>B67*E67</f>
        <v>131.56</v>
      </c>
    </row>
    <row r="68" spans="1:8" x14ac:dyDescent="0.25">
      <c r="A68" s="37" t="s">
        <v>59</v>
      </c>
      <c r="B68" s="47">
        <v>1.5</v>
      </c>
      <c r="C68" s="37" t="s">
        <v>1</v>
      </c>
      <c r="D68" s="37" t="s">
        <v>23</v>
      </c>
      <c r="E68" s="37">
        <v>75</v>
      </c>
      <c r="F68" s="37" t="str">
        <f>IF(E68&lt;10,"Order","Level OK")</f>
        <v>Level OK</v>
      </c>
      <c r="G68" s="37" t="str">
        <f>IF(B68&gt;30,"Check new supplier","Cost OK")</f>
        <v>Cost OK</v>
      </c>
      <c r="H68" s="51">
        <f>B68*E68</f>
        <v>112.5</v>
      </c>
    </row>
    <row r="69" spans="1:8" x14ac:dyDescent="0.25">
      <c r="A69" s="36" t="s">
        <v>72</v>
      </c>
      <c r="B69" s="49">
        <v>4.55</v>
      </c>
      <c r="C69" s="36" t="s">
        <v>1</v>
      </c>
      <c r="D69" s="36" t="s">
        <v>0</v>
      </c>
      <c r="E69" s="36">
        <v>24</v>
      </c>
      <c r="F69" s="36" t="str">
        <f>IF(E69&lt;10,"Order","Level OK")</f>
        <v>Level OK</v>
      </c>
      <c r="G69" s="36" t="str">
        <f>IF(B69&gt;30,"Check new supplier","Cost OK")</f>
        <v>Cost OK</v>
      </c>
      <c r="H69" s="52">
        <f>B69*E69</f>
        <v>109.19999999999999</v>
      </c>
    </row>
    <row r="70" spans="1:8" x14ac:dyDescent="0.25">
      <c r="A70" s="37" t="s">
        <v>5</v>
      </c>
      <c r="B70" s="47">
        <v>5.72</v>
      </c>
      <c r="C70" s="37" t="s">
        <v>4</v>
      </c>
      <c r="D70" s="37" t="s">
        <v>3</v>
      </c>
      <c r="E70" s="37">
        <v>18</v>
      </c>
      <c r="F70" s="37" t="str">
        <f>IF(E70&lt;10,"Order","Level OK")</f>
        <v>Level OK</v>
      </c>
      <c r="G70" s="37" t="str">
        <f>IF(B70&gt;30,"Check new supplier","Cost OK")</f>
        <v>Cost OK</v>
      </c>
      <c r="H70" s="51">
        <f>B70*E70</f>
        <v>102.96</v>
      </c>
    </row>
    <row r="71" spans="1:8" x14ac:dyDescent="0.25">
      <c r="A71" s="36" t="s">
        <v>69</v>
      </c>
      <c r="B71" s="49">
        <v>1.25</v>
      </c>
      <c r="C71" s="36" t="s">
        <v>1</v>
      </c>
      <c r="D71" s="36" t="s">
        <v>23</v>
      </c>
      <c r="E71" s="36">
        <v>75</v>
      </c>
      <c r="F71" s="36" t="str">
        <f>IF(E71&lt;10,"Order","Level OK")</f>
        <v>Level OK</v>
      </c>
      <c r="G71" s="36" t="str">
        <f>IF(B71&gt;30,"Check new supplier","Cost OK")</f>
        <v>Cost OK</v>
      </c>
      <c r="H71" s="52">
        <f>B71*E71</f>
        <v>93.75</v>
      </c>
    </row>
    <row r="72" spans="1:8" x14ac:dyDescent="0.25">
      <c r="A72" s="37" t="s">
        <v>14</v>
      </c>
      <c r="B72" s="47">
        <v>4.79</v>
      </c>
      <c r="C72" s="37" t="s">
        <v>12</v>
      </c>
      <c r="D72" s="37" t="s">
        <v>6</v>
      </c>
      <c r="E72" s="37">
        <v>12</v>
      </c>
      <c r="F72" s="37" t="str">
        <f>IF(E72&lt;10,"Order","Level OK")</f>
        <v>Level OK</v>
      </c>
      <c r="G72" s="37" t="str">
        <f>IF(B72&gt;30,"Check new supplier","Cost OK")</f>
        <v>Cost OK</v>
      </c>
      <c r="H72" s="48">
        <f>B72*E72</f>
        <v>57.480000000000004</v>
      </c>
    </row>
    <row r="73" spans="1:8" x14ac:dyDescent="0.25">
      <c r="A73" s="36" t="s">
        <v>25</v>
      </c>
      <c r="B73" s="49">
        <v>2.75</v>
      </c>
      <c r="C73" s="36" t="s">
        <v>1</v>
      </c>
      <c r="D73" s="36" t="s">
        <v>23</v>
      </c>
      <c r="E73" s="36">
        <v>18</v>
      </c>
      <c r="F73" s="36" t="str">
        <f>IF(E73&lt;10,"Order","Level OK")</f>
        <v>Level OK</v>
      </c>
      <c r="G73" s="36" t="str">
        <f>IF(B73&gt;30,"Check new supplier","Cost OK")</f>
        <v>Cost OK</v>
      </c>
      <c r="H73" s="52">
        <f>B73*E73</f>
        <v>49.5</v>
      </c>
    </row>
    <row r="74" spans="1:8" x14ac:dyDescent="0.25">
      <c r="A74" s="37" t="s">
        <v>68</v>
      </c>
      <c r="B74" s="47">
        <v>1.25</v>
      </c>
      <c r="C74" s="37" t="s">
        <v>1</v>
      </c>
      <c r="D74" s="37" t="s">
        <v>23</v>
      </c>
      <c r="E74" s="37">
        <v>35</v>
      </c>
      <c r="F74" s="37" t="str">
        <f>IF(E74&lt;10,"Order","Level OK")</f>
        <v>Level OK</v>
      </c>
      <c r="G74" s="37" t="str">
        <f>IF(B74&gt;30,"Check new supplier","Cost OK")</f>
        <v>Cost OK</v>
      </c>
      <c r="H74" s="51">
        <f>B74*E74</f>
        <v>43.75</v>
      </c>
    </row>
    <row r="75" spans="1:8" x14ac:dyDescent="0.25">
      <c r="A75" s="36" t="s">
        <v>70</v>
      </c>
      <c r="B75" s="49">
        <v>1.42</v>
      </c>
      <c r="C75" s="36" t="s">
        <v>4</v>
      </c>
      <c r="D75" s="36" t="s">
        <v>3</v>
      </c>
      <c r="E75" s="36">
        <v>24</v>
      </c>
      <c r="F75" s="36" t="str">
        <f>IF(E75&lt;10,"Order","Level OK")</f>
        <v>Level OK</v>
      </c>
      <c r="G75" s="36" t="str">
        <f>IF(B75&gt;30,"Check new supplier","Cost OK")</f>
        <v>Cost OK</v>
      </c>
      <c r="H75" s="52">
        <f>B75*E75</f>
        <v>34.08</v>
      </c>
    </row>
    <row r="76" spans="1:8" x14ac:dyDescent="0.25">
      <c r="A76" s="37" t="s">
        <v>50</v>
      </c>
      <c r="B76" s="47">
        <v>1.2</v>
      </c>
      <c r="C76" s="37" t="s">
        <v>1</v>
      </c>
      <c r="D76" s="37" t="s">
        <v>23</v>
      </c>
      <c r="E76" s="37">
        <v>18</v>
      </c>
      <c r="F76" s="37" t="str">
        <f>IF(E76&lt;10,"Order","Level OK")</f>
        <v>Level OK</v>
      </c>
      <c r="G76" s="37" t="str">
        <f>IF(B76&gt;30,"Check new supplier","Cost OK")</f>
        <v>Cost OK</v>
      </c>
      <c r="H76" s="51">
        <f>B76*E76</f>
        <v>21.599999999999998</v>
      </c>
    </row>
    <row r="77" spans="1:8" x14ac:dyDescent="0.25">
      <c r="A77" s="36" t="s">
        <v>51</v>
      </c>
      <c r="B77" s="49">
        <v>1.75</v>
      </c>
      <c r="C77" s="36" t="s">
        <v>1</v>
      </c>
      <c r="D77" s="36" t="s">
        <v>23</v>
      </c>
      <c r="E77" s="36">
        <v>10</v>
      </c>
      <c r="F77" s="36" t="str">
        <f>IF(E77&lt;10,"Order","Level OK")</f>
        <v>Level OK</v>
      </c>
      <c r="G77" s="36" t="str">
        <f>IF(B77&gt;30,"Check new supplier","Cost OK")</f>
        <v>Cost OK</v>
      </c>
      <c r="H77" s="52">
        <f>B77*E77</f>
        <v>17.5</v>
      </c>
    </row>
    <row r="78" spans="1:8" x14ac:dyDescent="0.25">
      <c r="A78" s="40" t="s">
        <v>115</v>
      </c>
      <c r="B78" s="53"/>
      <c r="C78" s="40"/>
      <c r="D78" s="40">
        <f>SUBTOTAL(103,'All Items'!$D$9:$D$77)</f>
        <v>69</v>
      </c>
      <c r="E78" s="40"/>
      <c r="F78" s="40"/>
      <c r="G78" s="40"/>
      <c r="H78" s="54">
        <f>SUBTOTAL(109,'All Items'!$H$9:$H$77)</f>
        <v>31225.53</v>
      </c>
    </row>
  </sheetData>
  <mergeCells count="3">
    <mergeCell ref="A1:H1"/>
    <mergeCell ref="A2:H2"/>
    <mergeCell ref="B4:C6"/>
  </mergeCells>
  <conditionalFormatting sqref="F9:F77">
    <cfRule type="containsText" dxfId="1" priority="3" operator="containsText" text="Order">
      <formula>NOT(ISERROR(SEARCH("Order",F9)))</formula>
    </cfRule>
  </conditionalFormatting>
  <conditionalFormatting sqref="G9:G77">
    <cfRule type="containsText" dxfId="0" priority="2" operator="containsText" text="Check new supplier">
      <formula>NOT(ISERROR(SEARCH("Check new supplier",G9)))</formula>
    </cfRule>
  </conditionalFormatting>
  <conditionalFormatting sqref="B9:G7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{DE22BB19-E451-44F1-9854-7A58FEC64478}</x14:id>
        </ext>
      </extLst>
    </cfRule>
  </conditionalFormatting>
  <pageMargins left="0.7" right="0.7" top="0.75" bottom="0.75" header="0.3" footer="0.3"/>
  <pageSetup scale="59" orientation="portrait" r:id="rId1"/>
  <headerFooter>
    <oddFooter>&amp;L&amp;F&amp;R&amp;A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22BB19-E451-44F1-9854-7A58FEC64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B9:G77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Inventory</vt:lpstr>
      <vt:lpstr>Donations</vt:lpstr>
      <vt:lpstr>Cost</vt:lpstr>
      <vt:lpstr>Sort by Cost</vt:lpstr>
      <vt:lpstr>Items to Reorder</vt:lpstr>
      <vt:lpstr>Bags</vt:lpstr>
      <vt:lpstr>All Items</vt:lpstr>
      <vt:lpstr>Inventory!Print_Titles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John Follis</cp:lastModifiedBy>
  <cp:lastPrinted>2020-11-24T05:15:29Z</cp:lastPrinted>
  <dcterms:created xsi:type="dcterms:W3CDTF">2015-08-09T17:48:05Z</dcterms:created>
  <dcterms:modified xsi:type="dcterms:W3CDTF">2020-11-24T05:18:28Z</dcterms:modified>
</cp:coreProperties>
</file>