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fortucci\Desktop\Rice Classwork\Weekly Challenges\C1 Due Date Feb 6th\"/>
    </mc:Choice>
  </mc:AlternateContent>
  <xr:revisionPtr revIDLastSave="0" documentId="13_ncr:1_{AC950E01-785C-44E3-A95F-06F2CCD3DECD}" xr6:coauthVersionLast="47" xr6:coauthVersionMax="47" xr10:uidLastSave="{00000000-0000-0000-0000-000000000000}"/>
  <bookViews>
    <workbookView xWindow="28680" yWindow="-120" windowWidth="29040" windowHeight="15840" tabRatio="906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8" l="1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U2" i="1"/>
  <c r="D13" i="18" l="1"/>
  <c r="C13" i="18"/>
  <c r="B13" i="18"/>
  <c r="D2" i="18"/>
  <c r="C2" i="18"/>
  <c r="B2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8" l="1"/>
  <c r="F2" i="18" s="1"/>
  <c r="E10" i="18"/>
  <c r="G10" i="18" s="1"/>
  <c r="E6" i="18"/>
  <c r="G6" i="18" s="1"/>
  <c r="E13" i="18"/>
  <c r="G13" i="18" s="1"/>
  <c r="E9" i="18"/>
  <c r="H9" i="18" s="1"/>
  <c r="E5" i="18"/>
  <c r="H5" i="18" s="1"/>
  <c r="E12" i="18"/>
  <c r="H12" i="18" s="1"/>
  <c r="E8" i="18"/>
  <c r="G8" i="18" s="1"/>
  <c r="E4" i="18"/>
  <c r="G4" i="18" s="1"/>
  <c r="E11" i="18"/>
  <c r="G11" i="18" s="1"/>
  <c r="E7" i="18"/>
  <c r="F7" i="18" s="1"/>
  <c r="E3" i="18"/>
  <c r="H3" i="18" s="1"/>
  <c r="F5" i="18" l="1"/>
  <c r="H4" i="18"/>
  <c r="H2" i="18"/>
  <c r="G9" i="18"/>
  <c r="F12" i="18"/>
  <c r="G7" i="18"/>
  <c r="G2" i="18"/>
  <c r="F3" i="18"/>
  <c r="H10" i="18"/>
  <c r="G5" i="18"/>
  <c r="G12" i="18"/>
  <c r="F8" i="18"/>
  <c r="H7" i="18"/>
  <c r="G3" i="18"/>
  <c r="H11" i="18"/>
  <c r="F10" i="18"/>
  <c r="H13" i="18"/>
  <c r="H8" i="18"/>
  <c r="F13" i="18"/>
  <c r="F4" i="18"/>
  <c r="F11" i="18"/>
  <c r="F6" i="18"/>
  <c r="F9" i="18"/>
  <c r="H6" i="1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<sst xmlns="http://schemas.openxmlformats.org/spreadsheetml/2006/main" count="32975" uniqueCount="8400">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</sst>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9" fontId="4" fillId="0" borderId="0" xfId="1" applyFont="1" applyAlignment="1">
      <alignment horizontal="center"/>
    </xf>
    <xf numFmtId="165" fontId="3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4" tint="0.59996337778862885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0-45C1-AD46-3E960C6B6A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9-47CE-A6A9-AD9E266D5B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9-47CE-A6A9-AD9E266D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815040"/>
        <c:axId val="492824608"/>
      </c:lineChart>
      <c:catAx>
        <c:axId val="4928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24608"/>
        <c:crosses val="autoZero"/>
        <c:auto val="1"/>
        <c:lblAlgn val="ctr"/>
        <c:lblOffset val="100"/>
        <c:noMultiLvlLbl val="0"/>
      </c:catAx>
      <c:valAx>
        <c:axId val="4928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1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C9-4329-BA68-59316DB605B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C9-4329-BA68-59316DB605B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C9-4329-BA68-59316DB60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61040"/>
        <c:axId val="710661456"/>
      </c:lineChart>
      <c:catAx>
        <c:axId val="7106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61456"/>
        <c:crosses val="autoZero"/>
        <c:auto val="1"/>
        <c:lblAlgn val="ctr"/>
        <c:lblOffset val="100"/>
        <c:noMultiLvlLbl val="0"/>
      </c:catAx>
      <c:valAx>
        <c:axId val="7106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14287</xdr:rowOff>
    </xdr:from>
    <xdr:to>
      <xdr:col>14</xdr:col>
      <xdr:colOff>600074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A5842-5C6E-44DA-9127-5B8F8624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14</xdr:row>
      <xdr:rowOff>14288</xdr:rowOff>
    </xdr:from>
    <xdr:to>
      <xdr:col>14</xdr:col>
      <xdr:colOff>0</xdr:colOff>
      <xdr:row>45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FB488-9AD0-4988-8E23-4B7AA88B6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rtucci" refreshedDate="44587.690851273146" createdVersion="7" refreshedVersion="7" minRefreshableVersion="3" recordCount="4114" xr:uid="{AE0D7E06-C1F3-4CC2-8DD8-9F045755F89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A571C-C84C-46ED-8EA4-7B096A07BEB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N1" zoomScale="87" zoomScaleNormal="87" workbookViewId="0">
      <selection activeCell="S1" sqref="S1:S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bestFit="1" customWidth="1"/>
    <col min="16" max="16" width="17.42578125" bestFit="1" customWidth="1"/>
    <col min="17" max="17" width="41.140625" customWidth="1"/>
    <col min="18" max="18" width="17.5703125" bestFit="1" customWidth="1"/>
    <col min="19" max="19" width="50.7109375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8379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3">
        <f t="shared" si="253"/>
        <v>42293.853541666671</v>
      </c>
      <c r="T3204" s="13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3">
        <f t="shared" si="253"/>
        <v>42242.988680555558</v>
      </c>
      <c r="T3205" s="13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3">
        <f t="shared" si="253"/>
        <v>42172.686099537037</v>
      </c>
      <c r="T3206" s="13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3">
        <f t="shared" si="253"/>
        <v>42095.374675925923</v>
      </c>
      <c r="T3207" s="13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3">
        <f t="shared" si="253"/>
        <v>42236.276053240741</v>
      </c>
      <c r="T3208" s="13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3">
        <f t="shared" si="253"/>
        <v>42057.277858796297</v>
      </c>
      <c r="T3209" s="13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3">
        <f t="shared" si="253"/>
        <v>41827.605057870373</v>
      </c>
      <c r="T3210" s="13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3">
        <f t="shared" si="253"/>
        <v>41778.637245370373</v>
      </c>
      <c r="T3211" s="13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3">
        <f t="shared" si="253"/>
        <v>41013.936562499999</v>
      </c>
      <c r="T3212" s="13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3">
        <f t="shared" si="253"/>
        <v>41834.586574074077</v>
      </c>
      <c r="T3213" s="13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3">
        <f t="shared" si="253"/>
        <v>41829.795729166668</v>
      </c>
      <c r="T3214" s="13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3">
        <f t="shared" si="253"/>
        <v>42171.763414351852</v>
      </c>
      <c r="T3215" s="13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3">
        <f t="shared" si="253"/>
        <v>42337.792511574073</v>
      </c>
      <c r="T3216" s="13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3">
        <f t="shared" si="253"/>
        <v>42219.665173611109</v>
      </c>
      <c r="T3217" s="13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3">
        <f t="shared" si="253"/>
        <v>42165.462627314817</v>
      </c>
      <c r="T3218" s="13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3">
        <f t="shared" si="253"/>
        <v>42648.546111111107</v>
      </c>
      <c r="T3219" s="13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3">
        <f t="shared" si="253"/>
        <v>41971.002152777779</v>
      </c>
      <c r="T3220" s="13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3">
        <f t="shared" si="253"/>
        <v>42050.983182870375</v>
      </c>
      <c r="T3221" s="13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3">
        <f t="shared" si="253"/>
        <v>42772.833379629628</v>
      </c>
      <c r="T3222" s="13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3">
        <f t="shared" si="253"/>
        <v>42155.696793981479</v>
      </c>
      <c r="T3223" s="13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3">
        <f t="shared" si="253"/>
        <v>42270.582141203704</v>
      </c>
      <c r="T3224" s="13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3">
        <f t="shared" si="253"/>
        <v>42206.835370370376</v>
      </c>
      <c r="T3225" s="13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3">
        <f t="shared" si="253"/>
        <v>42697.850844907407</v>
      </c>
      <c r="T3226" s="13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3">
        <f t="shared" si="253"/>
        <v>42503.559467592597</v>
      </c>
      <c r="T3227" s="13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3">
        <f t="shared" si="253"/>
        <v>42277.583472222221</v>
      </c>
      <c r="T3228" s="13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3">
        <f t="shared" si="253"/>
        <v>42722.882361111115</v>
      </c>
      <c r="T3229" s="13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3">
        <f t="shared" si="253"/>
        <v>42323.70930555556</v>
      </c>
      <c r="T3230" s="13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3">
        <f t="shared" si="253"/>
        <v>41933.291643518518</v>
      </c>
      <c r="T3231" s="13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3">
        <f t="shared" si="253"/>
        <v>41898.168125000004</v>
      </c>
      <c r="T3232" s="13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3">
        <f t="shared" si="253"/>
        <v>42446.943831018521</v>
      </c>
      <c r="T3233" s="13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3">
        <f t="shared" si="253"/>
        <v>42463.81385416667</v>
      </c>
      <c r="T3234" s="13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3">
        <f t="shared" si="253"/>
        <v>42766.805034722223</v>
      </c>
      <c r="T3235" s="13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3">
        <f t="shared" si="253"/>
        <v>42734.789444444439</v>
      </c>
      <c r="T3236" s="13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3">
        <f t="shared" si="253"/>
        <v>42522.347812499997</v>
      </c>
      <c r="T3237" s="13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3">
        <f t="shared" si="253"/>
        <v>42702.917048611111</v>
      </c>
      <c r="T3238" s="13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3">
        <f t="shared" si="253"/>
        <v>42252.474351851852</v>
      </c>
      <c r="T3239" s="13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3">
        <f t="shared" si="253"/>
        <v>42156.510393518518</v>
      </c>
      <c r="T3240" s="13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3">
        <f t="shared" si="253"/>
        <v>42278.089039351849</v>
      </c>
      <c r="T3241" s="13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3">
        <f t="shared" si="253"/>
        <v>42754.693842592591</v>
      </c>
      <c r="T3242" s="13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3">
        <f t="shared" si="253"/>
        <v>41893.324884259258</v>
      </c>
      <c r="T3243" s="13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3">
        <f t="shared" si="253"/>
        <v>41871.755694444444</v>
      </c>
      <c r="T3244" s="13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3">
        <f t="shared" si="253"/>
        <v>42262.096782407403</v>
      </c>
      <c r="T3245" s="13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3">
        <f t="shared" si="258"/>
        <v>42136.536134259266</v>
      </c>
      <c r="T3268" s="13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3">
        <f t="shared" si="258"/>
        <v>42172.757638888885</v>
      </c>
      <c r="T3269" s="13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3">
        <f t="shared" si="258"/>
        <v>42590.90425925926</v>
      </c>
      <c r="T3270" s="13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3">
        <f t="shared" si="258"/>
        <v>42137.395798611105</v>
      </c>
      <c r="T3271" s="13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3">
        <f t="shared" si="258"/>
        <v>42167.533159722225</v>
      </c>
      <c r="T3272" s="13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3">
        <f t="shared" si="258"/>
        <v>41915.437210648146</v>
      </c>
      <c r="T3273" s="13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3">
        <f t="shared" si="258"/>
        <v>42284.500104166669</v>
      </c>
      <c r="T3274" s="13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3">
        <f t="shared" si="258"/>
        <v>42611.801412037035</v>
      </c>
      <c r="T3275" s="13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3">
        <f t="shared" si="258"/>
        <v>42400.704537037032</v>
      </c>
      <c r="T3276" s="13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3">
        <f t="shared" si="258"/>
        <v>42017.88045138889</v>
      </c>
      <c r="T3277" s="13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3">
        <f t="shared" si="258"/>
        <v>42426.949988425928</v>
      </c>
      <c r="T3278" s="13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3">
        <f t="shared" si="258"/>
        <v>41931.682939814818</v>
      </c>
      <c r="T3279" s="13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3">
        <f t="shared" si="258"/>
        <v>42124.848414351851</v>
      </c>
      <c r="T3280" s="13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3">
        <f t="shared" si="258"/>
        <v>42431.102534722217</v>
      </c>
      <c r="T3281" s="13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3">
        <f t="shared" si="258"/>
        <v>42121.756921296299</v>
      </c>
      <c r="T3282" s="13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3">
        <f t="shared" si="258"/>
        <v>42219.019733796296</v>
      </c>
      <c r="T3283" s="13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3">
        <f t="shared" si="258"/>
        <v>42445.19430555556</v>
      </c>
      <c r="T3284" s="13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3">
        <f t="shared" si="258"/>
        <v>42379.74418981481</v>
      </c>
      <c r="T3285" s="13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3">
        <f t="shared" si="258"/>
        <v>42380.884872685187</v>
      </c>
      <c r="T3286" s="13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3">
        <f t="shared" si="258"/>
        <v>42762.942430555559</v>
      </c>
      <c r="T3287" s="13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3">
        <f t="shared" si="258"/>
        <v>42567.840069444443</v>
      </c>
      <c r="T3288" s="13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3">
        <f t="shared" si="258"/>
        <v>42311.750324074077</v>
      </c>
      <c r="T3289" s="13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3">
        <f t="shared" si="258"/>
        <v>42505.774479166663</v>
      </c>
      <c r="T3290" s="13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3">
        <f t="shared" si="258"/>
        <v>42758.368078703701</v>
      </c>
      <c r="T3291" s="13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3">
        <f t="shared" si="258"/>
        <v>42775.51494212963</v>
      </c>
      <c r="T3292" s="13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3">
        <f t="shared" si="258"/>
        <v>42232.702546296292</v>
      </c>
      <c r="T3293" s="13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3">
        <f t="shared" si="258"/>
        <v>42282.770231481481</v>
      </c>
      <c r="T3294" s="13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3">
        <f t="shared" si="258"/>
        <v>42768.425370370373</v>
      </c>
      <c r="T3295" s="13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3">
        <f t="shared" si="258"/>
        <v>42141.541134259256</v>
      </c>
      <c r="T3296" s="13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3">
        <f t="shared" si="258"/>
        <v>42609.442465277782</v>
      </c>
      <c r="T3297" s="13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3">
        <f t="shared" si="258"/>
        <v>42309.756620370375</v>
      </c>
      <c r="T3298" s="13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3">
        <f t="shared" si="258"/>
        <v>42193.771481481483</v>
      </c>
      <c r="T3299" s="13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3">
        <f t="shared" si="258"/>
        <v>42239.957962962959</v>
      </c>
      <c r="T3300" s="13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3">
        <f t="shared" si="258"/>
        <v>42261.917395833334</v>
      </c>
      <c r="T3301" s="13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3">
        <f t="shared" si="258"/>
        <v>42102.743773148148</v>
      </c>
      <c r="T3302" s="13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3">
        <f t="shared" si="258"/>
        <v>42538.73583333334</v>
      </c>
      <c r="T3303" s="13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3">
        <f t="shared" si="258"/>
        <v>42681.35157407407</v>
      </c>
      <c r="T3304" s="13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3">
        <f t="shared" si="258"/>
        <v>42056.65143518518</v>
      </c>
      <c r="T3305" s="13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3">
        <f t="shared" si="258"/>
        <v>42696.624444444446</v>
      </c>
      <c r="T3306" s="13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3">
        <f t="shared" si="258"/>
        <v>42186.855879629627</v>
      </c>
      <c r="T3307" s="13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3">
        <f t="shared" si="258"/>
        <v>42493.219236111108</v>
      </c>
      <c r="T3308" s="13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3">
        <f t="shared" si="258"/>
        <v>42475.057164351849</v>
      </c>
      <c r="T3309" s="13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3">
        <f t="shared" si="263"/>
        <v>42065.887361111112</v>
      </c>
      <c r="T3332" s="13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3">
        <f t="shared" si="263"/>
        <v>42248.697754629626</v>
      </c>
      <c r="T3333" s="13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3">
        <f t="shared" si="263"/>
        <v>41809.860300925924</v>
      </c>
      <c r="T3334" s="13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3">
        <f t="shared" si="263"/>
        <v>42148.676851851851</v>
      </c>
      <c r="T3335" s="13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3">
        <f t="shared" si="263"/>
        <v>42185.521087962959</v>
      </c>
      <c r="T3336" s="13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3">
        <f t="shared" si="263"/>
        <v>41827.674143518518</v>
      </c>
      <c r="T3337" s="13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3">
        <f t="shared" si="263"/>
        <v>42437.398680555561</v>
      </c>
      <c r="T3338" s="13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3">
        <f t="shared" si="263"/>
        <v>41901.282025462962</v>
      </c>
      <c r="T3339" s="13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3">
        <f t="shared" si="263"/>
        <v>42769.574999999997</v>
      </c>
      <c r="T3340" s="13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3">
        <f t="shared" si="263"/>
        <v>42549.665717592594</v>
      </c>
      <c r="T3341" s="13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3">
        <f t="shared" si="263"/>
        <v>42685.974004629628</v>
      </c>
      <c r="T3342" s="13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3">
        <f t="shared" si="263"/>
        <v>42510.798854166671</v>
      </c>
      <c r="T3343" s="13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3">
        <f t="shared" si="263"/>
        <v>42062.296412037031</v>
      </c>
      <c r="T3344" s="13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3">
        <f t="shared" si="263"/>
        <v>42452.916481481487</v>
      </c>
      <c r="T3345" s="13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3">
        <f t="shared" si="263"/>
        <v>41851.200150462959</v>
      </c>
      <c r="T3346" s="13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3">
        <f t="shared" si="263"/>
        <v>42053.106111111112</v>
      </c>
      <c r="T3347" s="13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3">
        <f t="shared" si="263"/>
        <v>42054.024421296301</v>
      </c>
      <c r="T3348" s="13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3">
        <f t="shared" si="263"/>
        <v>42484.551550925928</v>
      </c>
      <c r="T3349" s="13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3">
        <f t="shared" si="263"/>
        <v>42466.558796296296</v>
      </c>
      <c r="T3350" s="13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3">
        <f t="shared" si="263"/>
        <v>42513.110787037032</v>
      </c>
      <c r="T3351" s="13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3">
        <f t="shared" si="263"/>
        <v>42302.701516203699</v>
      </c>
      <c r="T3352" s="13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3">
        <f t="shared" si="263"/>
        <v>41806.395428240743</v>
      </c>
      <c r="T3353" s="13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3">
        <f t="shared" si="263"/>
        <v>42495.992800925931</v>
      </c>
      <c r="T3354" s="13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3">
        <f t="shared" si="263"/>
        <v>42479.432291666672</v>
      </c>
      <c r="T3355" s="13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3">
        <f t="shared" si="263"/>
        <v>42270.7269212963</v>
      </c>
      <c r="T3356" s="13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3">
        <f t="shared" si="263"/>
        <v>42489.619525462964</v>
      </c>
      <c r="T3357" s="13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3">
        <f t="shared" si="263"/>
        <v>42536.815648148149</v>
      </c>
      <c r="T3358" s="13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3">
        <f t="shared" si="263"/>
        <v>41822.417939814812</v>
      </c>
      <c r="T3359" s="13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3">
        <f t="shared" si="263"/>
        <v>41932.311099537037</v>
      </c>
      <c r="T3360" s="13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3">
        <f t="shared" si="263"/>
        <v>42746.057106481487</v>
      </c>
      <c r="T3361" s="13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3">
        <f t="shared" si="263"/>
        <v>42697.082673611112</v>
      </c>
      <c r="T3362" s="13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3">
        <f t="shared" si="263"/>
        <v>41866.025347222225</v>
      </c>
      <c r="T3363" s="13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3">
        <f t="shared" si="263"/>
        <v>42056.091631944444</v>
      </c>
      <c r="T3364" s="13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3">
        <f t="shared" si="263"/>
        <v>41851.771354166667</v>
      </c>
      <c r="T3365" s="13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3">
        <f t="shared" si="263"/>
        <v>42422.977418981478</v>
      </c>
      <c r="T3366" s="13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3">
        <f t="shared" si="263"/>
        <v>42321.101759259262</v>
      </c>
      <c r="T3367" s="13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3">
        <f t="shared" si="263"/>
        <v>42107.067557870367</v>
      </c>
      <c r="T3368" s="13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3">
        <f t="shared" si="263"/>
        <v>42192.933958333335</v>
      </c>
      <c r="T3369" s="13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3">
        <f t="shared" si="263"/>
        <v>41969.199756944443</v>
      </c>
      <c r="T3370" s="13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3">
        <f t="shared" si="263"/>
        <v>42690.041435185187</v>
      </c>
      <c r="T3371" s="13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3">
        <f t="shared" si="263"/>
        <v>42690.334317129629</v>
      </c>
      <c r="T3372" s="13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3">
        <f t="shared" si="263"/>
        <v>42312.874594907407</v>
      </c>
      <c r="T3373" s="13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3">
        <f t="shared" si="268"/>
        <v>41776.063136574077</v>
      </c>
      <c r="T3435" s="13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3">
        <f t="shared" si="268"/>
        <v>41800.380428240744</v>
      </c>
      <c r="T3436" s="13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3">
        <f t="shared" si="268"/>
        <v>42572.61681712963</v>
      </c>
      <c r="T3437" s="13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3">
        <f t="shared" si="273"/>
        <v>42011.202581018515</v>
      </c>
      <c r="T3460" s="13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3">
        <f t="shared" si="273"/>
        <v>42480.479861111111</v>
      </c>
      <c r="T3461" s="13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3">
        <f t="shared" si="273"/>
        <v>41852.527222222219</v>
      </c>
      <c r="T3462" s="13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3">
        <f t="shared" si="273"/>
        <v>42643.632858796293</v>
      </c>
      <c r="T3463" s="13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3">
        <f t="shared" si="273"/>
        <v>42179.898472222223</v>
      </c>
      <c r="T3464" s="13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3">
        <f t="shared" si="273"/>
        <v>42612.918807870374</v>
      </c>
      <c r="T3465" s="13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3">
        <f t="shared" si="273"/>
        <v>42575.130057870367</v>
      </c>
      <c r="T3466" s="13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3">
        <f t="shared" si="273"/>
        <v>42200.625833333332</v>
      </c>
      <c r="T3467" s="13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3">
        <f t="shared" si="273"/>
        <v>42420.019097222219</v>
      </c>
      <c r="T3468" s="13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3">
        <f t="shared" si="273"/>
        <v>42053.671666666662</v>
      </c>
      <c r="T3469" s="13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3">
        <f t="shared" si="273"/>
        <v>42605.765381944439</v>
      </c>
      <c r="T3470" s="13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3">
        <f t="shared" si="273"/>
        <v>42458.641724537039</v>
      </c>
      <c r="T3471" s="13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3">
        <f t="shared" si="273"/>
        <v>42529.022013888884</v>
      </c>
      <c r="T3472" s="13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3">
        <f t="shared" si="273"/>
        <v>41841.820486111108</v>
      </c>
      <c r="T3473" s="13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3">
        <f t="shared" si="273"/>
        <v>41928.170497685183</v>
      </c>
      <c r="T3474" s="13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3">
        <f t="shared" si="273"/>
        <v>42062.834444444445</v>
      </c>
      <c r="T3475" s="13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3">
        <f t="shared" si="273"/>
        <v>42541.501516203702</v>
      </c>
      <c r="T3476" s="13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3">
        <f t="shared" si="273"/>
        <v>41918.880833333329</v>
      </c>
      <c r="T3477" s="13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3">
        <f t="shared" si="273"/>
        <v>41921.279976851853</v>
      </c>
      <c r="T3478" s="13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3">
        <f t="shared" si="273"/>
        <v>42128.736608796295</v>
      </c>
      <c r="T3479" s="13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3">
        <f t="shared" si="273"/>
        <v>42053.916921296302</v>
      </c>
      <c r="T3480" s="13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3">
        <f t="shared" si="273"/>
        <v>41781.855092592588</v>
      </c>
      <c r="T3481" s="13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3">
        <f t="shared" si="273"/>
        <v>42171.317442129628</v>
      </c>
      <c r="T3482" s="13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3">
        <f t="shared" si="273"/>
        <v>41989.24754629629</v>
      </c>
      <c r="T3483" s="13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3">
        <f t="shared" si="273"/>
        <v>41796.771597222221</v>
      </c>
      <c r="T3484" s="13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3">
        <f t="shared" si="273"/>
        <v>41793.668761574074</v>
      </c>
      <c r="T3485" s="13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3">
        <f t="shared" si="273"/>
        <v>42506.760405092587</v>
      </c>
      <c r="T3486" s="13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3">
        <f t="shared" si="273"/>
        <v>42372.693055555559</v>
      </c>
      <c r="T3487" s="13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3">
        <f t="shared" si="273"/>
        <v>42126.87501157407</v>
      </c>
      <c r="T3488" s="13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3">
        <f t="shared" si="273"/>
        <v>42149.940416666665</v>
      </c>
      <c r="T3489" s="13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3">
        <f t="shared" si="273"/>
        <v>42087.768055555556</v>
      </c>
      <c r="T3490" s="13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3">
        <f t="shared" si="273"/>
        <v>41753.635775462964</v>
      </c>
      <c r="T3491" s="13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3">
        <f t="shared" si="273"/>
        <v>42443.802361111113</v>
      </c>
      <c r="T3492" s="13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3">
        <f t="shared" si="273"/>
        <v>42121.249814814815</v>
      </c>
      <c r="T3493" s="13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3">
        <f t="shared" si="273"/>
        <v>42268.009224537032</v>
      </c>
      <c r="T3494" s="13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3">
        <f t="shared" si="273"/>
        <v>41848.866157407407</v>
      </c>
      <c r="T3495" s="13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3">
        <f t="shared" si="273"/>
        <v>42689.214988425927</v>
      </c>
      <c r="T3496" s="13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3">
        <f t="shared" si="273"/>
        <v>41915.762835648151</v>
      </c>
      <c r="T3497" s="13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3">
        <f t="shared" si="273"/>
        <v>42584.846828703703</v>
      </c>
      <c r="T3498" s="13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3">
        <f t="shared" si="273"/>
        <v>42511.741944444439</v>
      </c>
      <c r="T3499" s="13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3">
        <f t="shared" si="273"/>
        <v>42459.15861111111</v>
      </c>
      <c r="T3500" s="13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3">
        <f t="shared" si="273"/>
        <v>42132.036168981482</v>
      </c>
      <c r="T3501" s="13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3">
        <f t="shared" si="278"/>
        <v>42234.789884259255</v>
      </c>
      <c r="T3524" s="13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3">
        <f t="shared" si="278"/>
        <v>42581.397546296299</v>
      </c>
      <c r="T3525" s="13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3">
        <f t="shared" si="278"/>
        <v>41880.76357638889</v>
      </c>
      <c r="T3526" s="13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3">
        <f t="shared" si="278"/>
        <v>42214.6956712963</v>
      </c>
      <c r="T3527" s="13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3">
        <f t="shared" si="278"/>
        <v>42460.335312499999</v>
      </c>
      <c r="T3528" s="13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3">
        <f t="shared" si="278"/>
        <v>42167.023206018523</v>
      </c>
      <c r="T3529" s="13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3">
        <f t="shared" si="278"/>
        <v>42733.50136574074</v>
      </c>
      <c r="T3530" s="13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3">
        <f t="shared" si="278"/>
        <v>42177.761782407411</v>
      </c>
      <c r="T3531" s="13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3">
        <f t="shared" si="278"/>
        <v>42442.623344907406</v>
      </c>
      <c r="T3532" s="13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3">
        <f t="shared" si="278"/>
        <v>42521.654328703706</v>
      </c>
      <c r="T3533" s="13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3">
        <f t="shared" si="278"/>
        <v>41884.599849537037</v>
      </c>
      <c r="T3534" s="13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3">
        <f t="shared" si="278"/>
        <v>42289.761192129634</v>
      </c>
      <c r="T3535" s="13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3">
        <f t="shared" si="278"/>
        <v>42243.6252662037</v>
      </c>
      <c r="T3536" s="13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3">
        <f t="shared" si="278"/>
        <v>42248.640162037031</v>
      </c>
      <c r="T3537" s="13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3">
        <f t="shared" si="278"/>
        <v>42328.727141203708</v>
      </c>
      <c r="T3538" s="13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3">
        <f t="shared" si="278"/>
        <v>41923.354351851849</v>
      </c>
      <c r="T3539" s="13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3">
        <f t="shared" si="278"/>
        <v>42571.420601851853</v>
      </c>
      <c r="T3540" s="13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3">
        <f t="shared" si="278"/>
        <v>42600.756041666667</v>
      </c>
      <c r="T3541" s="13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3">
        <f t="shared" si="278"/>
        <v>42517.003368055557</v>
      </c>
      <c r="T3542" s="13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3">
        <f t="shared" si="278"/>
        <v>42222.730034722219</v>
      </c>
      <c r="T3543" s="13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3">
        <f t="shared" si="278"/>
        <v>41829.599791666667</v>
      </c>
      <c r="T3544" s="13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3">
        <f t="shared" si="278"/>
        <v>42150.755312499998</v>
      </c>
      <c r="T3545" s="13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3">
        <f t="shared" si="278"/>
        <v>42040.831678240742</v>
      </c>
      <c r="T3546" s="13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3">
        <f t="shared" si="278"/>
        <v>42075.807395833333</v>
      </c>
      <c r="T3547" s="13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3">
        <f t="shared" si="278"/>
        <v>42073.660694444443</v>
      </c>
      <c r="T3548" s="13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3">
        <f t="shared" si="278"/>
        <v>42480.078715277778</v>
      </c>
      <c r="T3549" s="13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3">
        <f t="shared" si="278"/>
        <v>42411.942291666666</v>
      </c>
      <c r="T3550" s="13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3">
        <f t="shared" si="278"/>
        <v>42223.394363425927</v>
      </c>
      <c r="T3551" s="13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3">
        <f t="shared" si="278"/>
        <v>42462.893495370372</v>
      </c>
      <c r="T3552" s="13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3">
        <f t="shared" si="278"/>
        <v>41753.515856481477</v>
      </c>
      <c r="T3553" s="13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3">
        <f t="shared" si="278"/>
        <v>41788.587083333332</v>
      </c>
      <c r="T3554" s="13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3">
        <f t="shared" si="278"/>
        <v>42196.028703703705</v>
      </c>
      <c r="T3555" s="13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3">
        <f t="shared" si="278"/>
        <v>42016.050451388888</v>
      </c>
      <c r="T3556" s="13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3">
        <f t="shared" si="278"/>
        <v>42661.442060185189</v>
      </c>
      <c r="T3557" s="13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3">
        <f t="shared" si="278"/>
        <v>41808.649583333332</v>
      </c>
      <c r="T3558" s="13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3">
        <f t="shared" si="278"/>
        <v>41730.276747685188</v>
      </c>
      <c r="T3559" s="13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3">
        <f t="shared" si="278"/>
        <v>42139.816840277781</v>
      </c>
      <c r="T3560" s="13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3">
        <f t="shared" si="278"/>
        <v>42194.096157407403</v>
      </c>
      <c r="T3561" s="13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3">
        <f t="shared" si="278"/>
        <v>42115.889652777783</v>
      </c>
      <c r="T3562" s="13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3">
        <f t="shared" si="278"/>
        <v>42203.680300925931</v>
      </c>
      <c r="T3563" s="13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3">
        <f t="shared" si="278"/>
        <v>42433.761886574073</v>
      </c>
      <c r="T3564" s="13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3">
        <f t="shared" si="278"/>
        <v>42555.671944444446</v>
      </c>
      <c r="T3565" s="13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3">
        <f t="shared" si="283"/>
        <v>42576.697569444441</v>
      </c>
      <c r="T3588" s="13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3">
        <f t="shared" si="283"/>
        <v>42503.539976851855</v>
      </c>
      <c r="T3589" s="13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3">
        <f t="shared" si="283"/>
        <v>42101.828819444447</v>
      </c>
      <c r="T3590" s="13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3">
        <f t="shared" si="283"/>
        <v>42125.647534722222</v>
      </c>
      <c r="T3591" s="13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3">
        <f t="shared" si="283"/>
        <v>41902.333726851852</v>
      </c>
      <c r="T3592" s="13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3">
        <f t="shared" si="283"/>
        <v>42003.948425925926</v>
      </c>
      <c r="T3593" s="13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3">
        <f t="shared" si="283"/>
        <v>41988.829942129625</v>
      </c>
      <c r="T3594" s="13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3">
        <f t="shared" si="283"/>
        <v>41974.898599537039</v>
      </c>
      <c r="T3595" s="13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3">
        <f t="shared" si="283"/>
        <v>42592.066921296297</v>
      </c>
      <c r="T3596" s="13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3">
        <f t="shared" si="283"/>
        <v>42050.008368055554</v>
      </c>
      <c r="T3597" s="13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3">
        <f t="shared" si="283"/>
        <v>41856.715069444443</v>
      </c>
      <c r="T3598" s="13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3">
        <f t="shared" si="283"/>
        <v>42417.585532407407</v>
      </c>
      <c r="T3599" s="13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3">
        <f t="shared" si="283"/>
        <v>41866.79886574074</v>
      </c>
      <c r="T3600" s="13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3">
        <f t="shared" si="283"/>
        <v>42220.79487268519</v>
      </c>
      <c r="T3601" s="13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3">
        <f t="shared" si="283"/>
        <v>42628.849120370374</v>
      </c>
      <c r="T3602" s="13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3">
        <f t="shared" si="283"/>
        <v>41990.99863425926</v>
      </c>
      <c r="T3603" s="13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3">
        <f t="shared" si="283"/>
        <v>42447.894432870366</v>
      </c>
      <c r="T3604" s="13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3">
        <f t="shared" si="283"/>
        <v>42283.864351851851</v>
      </c>
      <c r="T3605" s="13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3">
        <f t="shared" si="283"/>
        <v>42483.015694444446</v>
      </c>
      <c r="T3606" s="13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3">
        <f t="shared" si="283"/>
        <v>42383.793124999997</v>
      </c>
      <c r="T3607" s="13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3">
        <f t="shared" si="283"/>
        <v>42566.604826388888</v>
      </c>
      <c r="T3608" s="13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3">
        <f t="shared" si="283"/>
        <v>42338.963912037041</v>
      </c>
      <c r="T3609" s="13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3">
        <f t="shared" si="283"/>
        <v>42506.709375000006</v>
      </c>
      <c r="T3610" s="13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3">
        <f t="shared" si="283"/>
        <v>42429.991724537031</v>
      </c>
      <c r="T3611" s="13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3">
        <f t="shared" si="283"/>
        <v>42203.432129629626</v>
      </c>
      <c r="T3612" s="13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3">
        <f t="shared" si="283"/>
        <v>42072.370381944449</v>
      </c>
      <c r="T3613" s="13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3">
        <f t="shared" si="283"/>
        <v>41789.726979166669</v>
      </c>
      <c r="T3614" s="13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3">
        <f t="shared" si="283"/>
        <v>41788.58997685185</v>
      </c>
      <c r="T3615" s="13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3">
        <f t="shared" si="283"/>
        <v>42144.041851851856</v>
      </c>
      <c r="T3616" s="13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3">
        <f t="shared" si="283"/>
        <v>42318.593703703707</v>
      </c>
      <c r="T3617" s="13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3">
        <f t="shared" si="283"/>
        <v>42052.949814814812</v>
      </c>
      <c r="T3618" s="13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3">
        <f t="shared" si="283"/>
        <v>42779.610289351855</v>
      </c>
      <c r="T3619" s="13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3">
        <f t="shared" si="283"/>
        <v>42128.627893518518</v>
      </c>
      <c r="T3620" s="13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3">
        <f t="shared" si="283"/>
        <v>42661.132245370376</v>
      </c>
      <c r="T3621" s="13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3">
        <f t="shared" si="283"/>
        <v>42037.938206018516</v>
      </c>
      <c r="T3622" s="13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3">
        <f t="shared" si="283"/>
        <v>42619.935694444444</v>
      </c>
      <c r="T3623" s="13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3">
        <f t="shared" si="283"/>
        <v>41877.221886574072</v>
      </c>
      <c r="T3624" s="13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3">
        <f t="shared" si="283"/>
        <v>41828.736921296295</v>
      </c>
      <c r="T3625" s="13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3">
        <f t="shared" si="283"/>
        <v>42545.774189814809</v>
      </c>
      <c r="T3626" s="13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3">
        <f t="shared" si="283"/>
        <v>42157.652511574073</v>
      </c>
      <c r="T3627" s="13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3">
        <f t="shared" si="283"/>
        <v>41846.667326388888</v>
      </c>
      <c r="T3628" s="13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3">
        <f t="shared" si="283"/>
        <v>42460.741747685184</v>
      </c>
      <c r="T3629" s="13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3">
        <f t="shared" si="293"/>
        <v>42395.706435185188</v>
      </c>
      <c r="T3750" s="13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3">
        <f t="shared" si="293"/>
        <v>42458.127175925925</v>
      </c>
      <c r="T3751" s="13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3">
        <f t="shared" si="293"/>
        <v>42016.981574074074</v>
      </c>
      <c r="T3752" s="13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3">
        <f t="shared" si="293"/>
        <v>42403.035567129627</v>
      </c>
      <c r="T3753" s="13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3">
        <f t="shared" si="293"/>
        <v>42619.802488425921</v>
      </c>
      <c r="T3754" s="13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3">
        <f t="shared" si="293"/>
        <v>42128.824074074073</v>
      </c>
      <c r="T3755" s="13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3">
        <f t="shared" si="293"/>
        <v>41808.881215277775</v>
      </c>
      <c r="T3756" s="13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3">
        <f t="shared" si="298"/>
        <v>41989.819212962961</v>
      </c>
      <c r="T3780" s="13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3">
        <f t="shared" si="298"/>
        <v>42425.735416666663</v>
      </c>
      <c r="T3781" s="13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3">
        <f t="shared" si="298"/>
        <v>42166.219733796301</v>
      </c>
      <c r="T3782" s="13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3">
        <f t="shared" si="298"/>
        <v>41865.882928240739</v>
      </c>
      <c r="T3783" s="13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3">
        <f t="shared" si="298"/>
        <v>42420.140277777777</v>
      </c>
      <c r="T3785" s="13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3">
        <f t="shared" si="298"/>
        <v>42531.980694444443</v>
      </c>
      <c r="T3786" s="13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3">
        <f t="shared" si="298"/>
        <v>42548.63853009259</v>
      </c>
      <c r="T3787" s="13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3">
        <f t="shared" si="298"/>
        <v>42487.037905092591</v>
      </c>
      <c r="T3788" s="13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3">
        <f t="shared" si="298"/>
        <v>42167.534791666665</v>
      </c>
      <c r="T3789" s="13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3">
        <f t="shared" si="298"/>
        <v>42333.695821759262</v>
      </c>
      <c r="T3790" s="13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3">
        <f t="shared" si="298"/>
        <v>42666.666932870372</v>
      </c>
      <c r="T3792" s="13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3">
        <f t="shared" si="298"/>
        <v>41766.692037037035</v>
      </c>
      <c r="T3793" s="13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3">
        <f t="shared" si="298"/>
        <v>42170.447013888886</v>
      </c>
      <c r="T3794" s="13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3">
        <f t="shared" si="298"/>
        <v>41968.938993055555</v>
      </c>
      <c r="T3795" s="13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3">
        <f t="shared" si="298"/>
        <v>42689.029583333337</v>
      </c>
      <c r="T3798" s="13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3">
        <f t="shared" si="298"/>
        <v>42084.881539351853</v>
      </c>
      <c r="T3799" s="13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3">
        <f t="shared" si="298"/>
        <v>41831.722777777781</v>
      </c>
      <c r="T3800" s="13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3">
        <f t="shared" si="298"/>
        <v>42410.93105324074</v>
      </c>
      <c r="T3801" s="13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3">
        <f t="shared" si="298"/>
        <v>41982.737071759257</v>
      </c>
      <c r="T3802" s="13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3">
        <f t="shared" si="298"/>
        <v>41975.676111111112</v>
      </c>
      <c r="T3803" s="13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3">
        <f t="shared" si="298"/>
        <v>42269.126226851848</v>
      </c>
      <c r="T3804" s="13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3">
        <f t="shared" si="298"/>
        <v>42403.971851851849</v>
      </c>
      <c r="T3805" s="13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3">
        <f t="shared" si="298"/>
        <v>42527.00953703704</v>
      </c>
      <c r="T3806" s="13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3">
        <f t="shared" si="298"/>
        <v>41849.887037037035</v>
      </c>
      <c r="T3807" s="13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3">
        <f t="shared" si="298"/>
        <v>41799.259039351848</v>
      </c>
      <c r="T3808" s="13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3">
        <f t="shared" si="298"/>
        <v>42090.909016203703</v>
      </c>
      <c r="T3809" s="13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3">
        <f t="shared" si="298"/>
        <v>42059.453923611116</v>
      </c>
      <c r="T3810" s="13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3">
        <f t="shared" si="298"/>
        <v>41800.526701388888</v>
      </c>
      <c r="T3811" s="13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3">
        <f t="shared" si="298"/>
        <v>42054.849050925928</v>
      </c>
      <c r="T3812" s="13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3">
        <f t="shared" si="298"/>
        <v>42487.62700231481</v>
      </c>
      <c r="T3813" s="13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3">
        <f t="shared" si="298"/>
        <v>42109.751250000001</v>
      </c>
      <c r="T3814" s="13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3">
        <f t="shared" si="298"/>
        <v>42497.275706018518</v>
      </c>
      <c r="T3815" s="13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3">
        <f t="shared" si="298"/>
        <v>42058.904074074075</v>
      </c>
      <c r="T3816" s="13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3">
        <f t="shared" si="298"/>
        <v>42207.259918981479</v>
      </c>
      <c r="T3817" s="13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3">
        <f t="shared" si="298"/>
        <v>41807.690081018518</v>
      </c>
      <c r="T3818" s="13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3">
        <f t="shared" si="298"/>
        <v>42284.69694444444</v>
      </c>
      <c r="T3819" s="13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3">
        <f t="shared" si="303"/>
        <v>41740.493657407409</v>
      </c>
      <c r="T3844" s="13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3">
        <f t="shared" si="303"/>
        <v>41766.072500000002</v>
      </c>
      <c r="T3845" s="13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3">
        <f t="shared" si="303"/>
        <v>41766.617291666669</v>
      </c>
      <c r="T3846" s="13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3">
        <f t="shared" si="303"/>
        <v>42248.627013888887</v>
      </c>
      <c r="T3847" s="13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3">
        <f t="shared" si="303"/>
        <v>41885.221550925926</v>
      </c>
      <c r="T3848" s="13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3">
        <f t="shared" si="303"/>
        <v>42159.224432870367</v>
      </c>
      <c r="T3849" s="13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3">
        <f t="shared" si="303"/>
        <v>42265.817002314812</v>
      </c>
      <c r="T3850" s="13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3">
        <f t="shared" si="303"/>
        <v>42136.767175925925</v>
      </c>
      <c r="T3851" s="13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3">
        <f t="shared" si="303"/>
        <v>41975.124340277776</v>
      </c>
      <c r="T3852" s="13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3">
        <f t="shared" si="303"/>
        <v>42172.439571759256</v>
      </c>
      <c r="T3853" s="13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3">
        <f t="shared" si="303"/>
        <v>42065.190694444449</v>
      </c>
      <c r="T3854" s="13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3">
        <f t="shared" si="303"/>
        <v>41848.84002314815</v>
      </c>
      <c r="T3855" s="13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3">
        <f t="shared" si="303"/>
        <v>42103.884930555556</v>
      </c>
      <c r="T3856" s="13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3">
        <f t="shared" si="303"/>
        <v>42059.970729166671</v>
      </c>
      <c r="T3857" s="13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3">
        <f t="shared" si="303"/>
        <v>42041.743090277778</v>
      </c>
      <c r="T3858" s="13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3">
        <f t="shared" si="303"/>
        <v>41829.73715277778</v>
      </c>
      <c r="T3859" s="13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3">
        <f t="shared" si="303"/>
        <v>42128.431064814817</v>
      </c>
      <c r="T3860" s="13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3">
        <f t="shared" si="303"/>
        <v>41789.893599537041</v>
      </c>
      <c r="T3861" s="13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3">
        <f t="shared" si="303"/>
        <v>41833.660995370366</v>
      </c>
      <c r="T3862" s="13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3">
        <f t="shared" si="303"/>
        <v>41914.590011574073</v>
      </c>
      <c r="T3863" s="13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3">
        <f t="shared" si="303"/>
        <v>42611.261064814811</v>
      </c>
      <c r="T3864" s="13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3">
        <f t="shared" si="303"/>
        <v>42253.633159722223</v>
      </c>
      <c r="T3865" s="13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3">
        <f t="shared" si="303"/>
        <v>42295.891828703709</v>
      </c>
      <c r="T3866" s="13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3">
        <f t="shared" si="303"/>
        <v>41841.651597222226</v>
      </c>
      <c r="T3867" s="13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3">
        <f t="shared" si="303"/>
        <v>42402.947002314817</v>
      </c>
      <c r="T3868" s="13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3">
        <f t="shared" si="303"/>
        <v>42509.814108796301</v>
      </c>
      <c r="T3869" s="13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3">
        <f t="shared" si="303"/>
        <v>42047.724444444444</v>
      </c>
      <c r="T3871" s="13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3">
        <f t="shared" si="303"/>
        <v>41793.17219907407</v>
      </c>
      <c r="T3872" s="13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3">
        <f t="shared" si="303"/>
        <v>42763.780671296292</v>
      </c>
      <c r="T3873" s="13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3">
        <f t="shared" si="303"/>
        <v>42180.145787037036</v>
      </c>
      <c r="T3874" s="13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3">
        <f t="shared" si="303"/>
        <v>42255.696006944447</v>
      </c>
      <c r="T3875" s="13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3">
        <f t="shared" si="303"/>
        <v>42007.016458333332</v>
      </c>
      <c r="T3876" s="13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3">
        <f t="shared" si="303"/>
        <v>42615.346817129626</v>
      </c>
      <c r="T3877" s="13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3">
        <f t="shared" si="303"/>
        <v>42682.67768518519</v>
      </c>
      <c r="T3879" s="13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3">
        <f t="shared" si="303"/>
        <v>42154.818819444445</v>
      </c>
      <c r="T3880" s="13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3">
        <f t="shared" si="303"/>
        <v>42756.018506944441</v>
      </c>
      <c r="T3883" s="13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3">
        <f t="shared" si="308"/>
        <v>42143.917743055557</v>
      </c>
      <c r="T3908" s="13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3">
        <f t="shared" si="308"/>
        <v>41906.819513888891</v>
      </c>
      <c r="T3909" s="13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3">
        <f t="shared" si="308"/>
        <v>41834.135370370372</v>
      </c>
      <c r="T3910" s="13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3">
        <f t="shared" si="308"/>
        <v>41863.359282407408</v>
      </c>
      <c r="T3911" s="13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3">
        <f t="shared" si="308"/>
        <v>42224.756909722222</v>
      </c>
      <c r="T3912" s="13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3">
        <f t="shared" si="308"/>
        <v>41939.8122337963</v>
      </c>
      <c r="T3913" s="13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3">
        <f t="shared" si="308"/>
        <v>42059.270023148143</v>
      </c>
      <c r="T3914" s="13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3">
        <f t="shared" si="308"/>
        <v>42308.211215277777</v>
      </c>
      <c r="T3915" s="13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3">
        <f t="shared" si="308"/>
        <v>42114.818935185183</v>
      </c>
      <c r="T3916" s="13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3">
        <f t="shared" si="308"/>
        <v>42492.98505787037</v>
      </c>
      <c r="T3917" s="13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3">
        <f t="shared" si="308"/>
        <v>42494.471666666665</v>
      </c>
      <c r="T3918" s="13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3">
        <f t="shared" si="308"/>
        <v>41863.527326388888</v>
      </c>
      <c r="T3919" s="13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3">
        <f t="shared" si="308"/>
        <v>41843.664618055554</v>
      </c>
      <c r="T3920" s="13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3">
        <f t="shared" si="308"/>
        <v>42358.684872685189</v>
      </c>
      <c r="T3921" s="13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3">
        <f t="shared" si="308"/>
        <v>42657.38726851852</v>
      </c>
      <c r="T3922" s="13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3">
        <f t="shared" si="308"/>
        <v>41926.542303240742</v>
      </c>
      <c r="T3923" s="13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3">
        <f t="shared" si="308"/>
        <v>42020.768634259264</v>
      </c>
      <c r="T3924" s="13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3">
        <f t="shared" si="308"/>
        <v>42075.979988425926</v>
      </c>
      <c r="T3925" s="13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3">
        <f t="shared" si="308"/>
        <v>41786.959745370368</v>
      </c>
      <c r="T3926" s="13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3">
        <f t="shared" si="308"/>
        <v>41820.870821759258</v>
      </c>
      <c r="T3927" s="13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3">
        <f t="shared" si="308"/>
        <v>41970.085046296299</v>
      </c>
      <c r="T3928" s="13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3">
        <f t="shared" si="308"/>
        <v>41830.267407407409</v>
      </c>
      <c r="T3929" s="13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3">
        <f t="shared" si="308"/>
        <v>42265.683182870373</v>
      </c>
      <c r="T3930" s="13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3">
        <f t="shared" si="308"/>
        <v>42601.827141203699</v>
      </c>
      <c r="T3931" s="13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3">
        <f t="shared" si="308"/>
        <v>42433.338749999995</v>
      </c>
      <c r="T3932" s="13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3">
        <f t="shared" si="308"/>
        <v>42228.151701388888</v>
      </c>
      <c r="T3933" s="13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3">
        <f t="shared" si="308"/>
        <v>42415.168564814812</v>
      </c>
      <c r="T3934" s="13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3">
        <f t="shared" si="308"/>
        <v>42538.968310185184</v>
      </c>
      <c r="T3935" s="13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3">
        <f t="shared" si="308"/>
        <v>42233.671747685185</v>
      </c>
      <c r="T3936" s="13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3">
        <f t="shared" si="308"/>
        <v>42221.656782407401</v>
      </c>
      <c r="T3937" s="13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3">
        <f t="shared" si="308"/>
        <v>42675.262962962966</v>
      </c>
      <c r="T3938" s="13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3">
        <f t="shared" si="308"/>
        <v>42534.631481481483</v>
      </c>
      <c r="T3939" s="13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3">
        <f t="shared" si="308"/>
        <v>42151.905717592599</v>
      </c>
      <c r="T3940" s="13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3">
        <f t="shared" si="308"/>
        <v>41915.400219907409</v>
      </c>
      <c r="T3941" s="13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3">
        <f t="shared" si="308"/>
        <v>41961.492488425924</v>
      </c>
      <c r="T3942" s="13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3">
        <f t="shared" si="308"/>
        <v>41940.587233796294</v>
      </c>
      <c r="T3943" s="13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3">
        <f t="shared" si="308"/>
        <v>42111.904097222221</v>
      </c>
      <c r="T3944" s="13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3">
        <f t="shared" si="308"/>
        <v>42279.778564814813</v>
      </c>
      <c r="T3945" s="13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3">
        <f t="shared" si="308"/>
        <v>42213.662905092591</v>
      </c>
      <c r="T3946" s="13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3">
        <f t="shared" si="308"/>
        <v>42109.801712962959</v>
      </c>
      <c r="T3947" s="13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3">
        <f t="shared" si="308"/>
        <v>42031.833587962959</v>
      </c>
      <c r="T3948" s="13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3">
        <f t="shared" si="308"/>
        <v>42615.142870370371</v>
      </c>
      <c r="T3949" s="13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3">
        <f t="shared" si="313"/>
        <v>42447.863553240735</v>
      </c>
      <c r="T3972" s="13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3">
        <f t="shared" si="313"/>
        <v>41811.536180555559</v>
      </c>
      <c r="T3973" s="13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3">
        <f t="shared" si="313"/>
        <v>41981.067523148144</v>
      </c>
      <c r="T3974" s="13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3">
        <f t="shared" si="313"/>
        <v>42469.68414351852</v>
      </c>
      <c r="T3975" s="13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3">
        <f t="shared" si="313"/>
        <v>42493.546851851846</v>
      </c>
      <c r="T3976" s="13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3">
        <f t="shared" si="313"/>
        <v>42534.866875</v>
      </c>
      <c r="T3977" s="13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3">
        <f t="shared" si="313"/>
        <v>41830.858344907407</v>
      </c>
      <c r="T3978" s="13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3">
        <f t="shared" si="313"/>
        <v>42543.788564814815</v>
      </c>
      <c r="T3979" s="13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3">
        <f t="shared" si="313"/>
        <v>41975.642974537041</v>
      </c>
      <c r="T3980" s="13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3">
        <f t="shared" si="313"/>
        <v>42069.903437500005</v>
      </c>
      <c r="T3981" s="13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3">
        <f t="shared" si="313"/>
        <v>41795.598923611113</v>
      </c>
      <c r="T3982" s="13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3">
        <f t="shared" si="313"/>
        <v>42508.179965277777</v>
      </c>
      <c r="T3983" s="13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3">
        <f t="shared" si="313"/>
        <v>42132.809953703705</v>
      </c>
      <c r="T3984" s="13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3">
        <f t="shared" si="313"/>
        <v>41747.86986111111</v>
      </c>
      <c r="T3985" s="13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3">
        <f t="shared" si="313"/>
        <v>41920.963472222218</v>
      </c>
      <c r="T3986" s="13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3">
        <f t="shared" si="313"/>
        <v>42399.707407407404</v>
      </c>
      <c r="T3987" s="13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3">
        <f t="shared" si="313"/>
        <v>42467.548541666663</v>
      </c>
      <c r="T3988" s="13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3">
        <f t="shared" si="313"/>
        <v>41765.92465277778</v>
      </c>
      <c r="T3989" s="13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3">
        <f t="shared" si="313"/>
        <v>42230.08116898148</v>
      </c>
      <c r="T3990" s="13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3">
        <f t="shared" si="313"/>
        <v>42286.749780092592</v>
      </c>
      <c r="T3991" s="13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3">
        <f t="shared" si="313"/>
        <v>42401.672372685185</v>
      </c>
      <c r="T3992" s="13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3">
        <f t="shared" si="313"/>
        <v>42125.644467592589</v>
      </c>
      <c r="T3993" s="13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3">
        <f t="shared" si="313"/>
        <v>42289.94049768518</v>
      </c>
      <c r="T3994" s="13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3">
        <f t="shared" si="313"/>
        <v>42107.864722222221</v>
      </c>
      <c r="T3995" s="13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3">
        <f t="shared" si="313"/>
        <v>41809.389930555553</v>
      </c>
      <c r="T3996" s="13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3">
        <f t="shared" si="313"/>
        <v>42019.683761574073</v>
      </c>
      <c r="T3997" s="13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3">
        <f t="shared" si="313"/>
        <v>41950.26694444444</v>
      </c>
      <c r="T3998" s="13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3">
        <f t="shared" si="313"/>
        <v>42069.391446759255</v>
      </c>
      <c r="T3999" s="13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3">
        <f t="shared" si="313"/>
        <v>42061.963263888887</v>
      </c>
      <c r="T4000" s="13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3">
        <f t="shared" si="313"/>
        <v>41842.828680555554</v>
      </c>
      <c r="T4001" s="13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3">
        <f t="shared" si="313"/>
        <v>42437.64534722222</v>
      </c>
      <c r="T4002" s="13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3">
        <f t="shared" si="313"/>
        <v>42775.964212962965</v>
      </c>
      <c r="T4003" s="13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3">
        <f t="shared" si="313"/>
        <v>41879.043530092589</v>
      </c>
      <c r="T4004" s="13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3">
        <f t="shared" si="313"/>
        <v>42020.587349537032</v>
      </c>
      <c r="T4005" s="13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3">
        <f t="shared" si="313"/>
        <v>41890.16269675926</v>
      </c>
      <c r="T4006" s="13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3">
        <f t="shared" si="313"/>
        <v>41872.807696759257</v>
      </c>
      <c r="T4007" s="13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3">
        <f t="shared" si="313"/>
        <v>42391.772997685184</v>
      </c>
      <c r="T4008" s="13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3">
        <f t="shared" si="313"/>
        <v>41848.772928240738</v>
      </c>
      <c r="T4009" s="13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3">
        <f t="shared" si="313"/>
        <v>42177.964201388888</v>
      </c>
      <c r="T4010" s="13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3">
        <f t="shared" si="313"/>
        <v>41851.700925925928</v>
      </c>
      <c r="T4011" s="13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3">
        <f t="shared" si="313"/>
        <v>41921.770439814813</v>
      </c>
      <c r="T4012" s="13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3">
        <f t="shared" si="313"/>
        <v>42002.54488425926</v>
      </c>
      <c r="T4013" s="13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3">
        <f t="shared" si="318"/>
        <v>42067.947337962964</v>
      </c>
      <c r="T4036" s="13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3">
        <f t="shared" si="318"/>
        <v>41903.882951388885</v>
      </c>
      <c r="T4037" s="13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3">
        <f t="shared" si="318"/>
        <v>41804.937083333331</v>
      </c>
      <c r="T4038" s="13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3">
        <f t="shared" si="318"/>
        <v>42497.070775462969</v>
      </c>
      <c r="T4039" s="13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3">
        <f t="shared" si="318"/>
        <v>41869.798726851855</v>
      </c>
      <c r="T4040" s="13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3">
        <f t="shared" si="318"/>
        <v>42305.670914351853</v>
      </c>
      <c r="T4041" s="13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3">
        <f t="shared" si="318"/>
        <v>42144.231527777782</v>
      </c>
      <c r="T4042" s="13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3">
        <f t="shared" si="318"/>
        <v>42559.474004629628</v>
      </c>
      <c r="T4043" s="13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3">
        <f t="shared" si="318"/>
        <v>41995.084074074075</v>
      </c>
      <c r="T4044" s="13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3">
        <f t="shared" si="318"/>
        <v>41948.957465277781</v>
      </c>
      <c r="T4045" s="13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3">
        <f t="shared" si="318"/>
        <v>42074.219699074078</v>
      </c>
      <c r="T4046" s="13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3">
        <f t="shared" si="318"/>
        <v>41842.201261574075</v>
      </c>
      <c r="T4047" s="13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3">
        <f t="shared" si="318"/>
        <v>41904.650578703702</v>
      </c>
      <c r="T4048" s="13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3">
        <f t="shared" si="318"/>
        <v>41991.022488425922</v>
      </c>
      <c r="T4049" s="13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3">
        <f t="shared" si="318"/>
        <v>42436.509108796294</v>
      </c>
      <c r="T4050" s="13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3">
        <f t="shared" si="318"/>
        <v>42169.958506944444</v>
      </c>
      <c r="T4051" s="13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3">
        <f t="shared" si="318"/>
        <v>41905.636469907404</v>
      </c>
      <c r="T4052" s="13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3">
        <f t="shared" si="318"/>
        <v>41761.810150462967</v>
      </c>
      <c r="T4053" s="13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3">
        <f t="shared" si="318"/>
        <v>41865.878657407404</v>
      </c>
      <c r="T4054" s="13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3">
        <f t="shared" si="318"/>
        <v>41928.690138888887</v>
      </c>
      <c r="T4055" s="13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3">
        <f t="shared" si="318"/>
        <v>42613.841261574074</v>
      </c>
      <c r="T4056" s="13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3">
        <f t="shared" si="318"/>
        <v>41779.648506944446</v>
      </c>
      <c r="T4057" s="13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3">
        <f t="shared" si="318"/>
        <v>42534.933321759265</v>
      </c>
      <c r="T4058" s="13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3">
        <f t="shared" si="318"/>
        <v>42310.968518518523</v>
      </c>
      <c r="T4059" s="13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3">
        <f t="shared" si="318"/>
        <v>42446.060694444444</v>
      </c>
      <c r="T4060" s="13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3">
        <f t="shared" si="318"/>
        <v>41866.640648148146</v>
      </c>
      <c r="T4061" s="13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3">
        <f t="shared" si="318"/>
        <v>41779.695092592592</v>
      </c>
      <c r="T4062" s="13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3">
        <f t="shared" si="318"/>
        <v>42421.141469907408</v>
      </c>
      <c r="T4063" s="13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3">
        <f t="shared" si="318"/>
        <v>42523.739212962959</v>
      </c>
      <c r="T4064" s="13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3">
        <f t="shared" si="318"/>
        <v>41787.681527777779</v>
      </c>
      <c r="T4065" s="13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3">
        <f t="shared" si="318"/>
        <v>42093.588263888887</v>
      </c>
      <c r="T4066" s="13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3">
        <f t="shared" si="318"/>
        <v>41833.951516203706</v>
      </c>
      <c r="T4067" s="13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3">
        <f t="shared" si="318"/>
        <v>42479.039212962962</v>
      </c>
      <c r="T4068" s="13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3">
        <f t="shared" si="318"/>
        <v>42235.117476851854</v>
      </c>
      <c r="T4069" s="13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3">
        <f t="shared" si="318"/>
        <v>42718.963599537034</v>
      </c>
      <c r="T4070" s="13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3">
        <f t="shared" si="318"/>
        <v>42022.661527777775</v>
      </c>
      <c r="T4071" s="13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3">
        <f t="shared" si="318"/>
        <v>42031.666898148149</v>
      </c>
      <c r="T4072" s="13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3">
        <f t="shared" si="318"/>
        <v>42700.804756944446</v>
      </c>
      <c r="T4073" s="13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3">
        <f t="shared" si="318"/>
        <v>41812.77443287037</v>
      </c>
      <c r="T4074" s="13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3">
        <f t="shared" si="318"/>
        <v>42078.34520833334</v>
      </c>
      <c r="T4075" s="13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3">
        <f t="shared" si="318"/>
        <v>42283.552951388891</v>
      </c>
      <c r="T4076" s="13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3">
        <f t="shared" si="318"/>
        <v>41779.045937499999</v>
      </c>
      <c r="T4077" s="13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1303-D686-4B29-B01C-35EAE835685D}">
  <sheetPr codeName="Sheet4"/>
  <dimension ref="A1:E18"/>
  <sheetViews>
    <sheetView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8379</v>
      </c>
      <c r="B1" t="s">
        <v>8315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C7F7-C237-4676-A749-193FC09DFFCE}">
  <sheetPr codeName="Sheet5"/>
  <dimension ref="A1:H13"/>
  <sheetViews>
    <sheetView tabSelected="1" workbookViewId="0">
      <selection activeCell="K1" sqref="K1:V13"/>
    </sheetView>
  </sheetViews>
  <sheetFormatPr defaultRowHeight="12.75" x14ac:dyDescent="0.2"/>
  <cols>
    <col min="1" max="1" width="16.42578125" style="15" bestFit="1" customWidth="1"/>
    <col min="2" max="2" width="17.28515625" style="15" bestFit="1" customWidth="1"/>
    <col min="3" max="3" width="14.28515625" style="15" bestFit="1" customWidth="1"/>
    <col min="4" max="4" width="17.7109375" style="15" bestFit="1" customWidth="1"/>
    <col min="5" max="5" width="13.140625" style="1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  <col min="9" max="10" width="9.140625" style="15"/>
    <col min="11" max="11" width="13.5703125" style="15" bestFit="1" customWidth="1"/>
    <col min="12" max="16384" width="9.140625" style="15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s="16" t="s">
        <v>8388</v>
      </c>
      <c r="B2" s="15">
        <f>COUNTIFS(Kickstarter!$F:$F,"=successful",Kickstarter!$R:$R,"=plays",Kickstarter!$D:$D,"&lt;1000")</f>
        <v>141</v>
      </c>
      <c r="C2" s="15">
        <f>COUNTIFS(Kickstarter!$F:$F,"=failed",Kickstarter!$R:$R,"=plays",Kickstarter!$D:$D,"&lt;1000")</f>
        <v>45</v>
      </c>
      <c r="D2" s="15">
        <f>COUNTIFS(Kickstarter!$F:$F,"=canceled",Kickstarter!$R:$R,"=plays",Kickstarter!$D:$D,"&lt;1000")</f>
        <v>0</v>
      </c>
      <c r="E2" s="15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6" t="s">
        <v>8389</v>
      </c>
      <c r="B3" s="15">
        <f>COUNTIFS(Kickstarter!$F:$F,"=successful",Kickstarter!$R:$R,"=plays",Kickstarter!$D:$D,"&gt;=1000",Kickstarter!$D:$D,"&lt;=4999.99")</f>
        <v>388</v>
      </c>
      <c r="C3" s="15">
        <f>COUNTIFS(Kickstarter!$F:$F,"=failed",Kickstarter!$R:$R,"=plays",Kickstarter!$D:$D,"&gt;=1000",Kickstarter!$D:$D,"&lt;=4999.99")</f>
        <v>146</v>
      </c>
      <c r="D3" s="15">
        <f>COUNTIFS(Kickstarter!$F:$F,"=canceled",Kickstarter!$R:$R,"=plays",Kickstarter!$D:$D,"&gt;=1000",Kickstarter!$D:$D,"&lt;=4999.99")</f>
        <v>0</v>
      </c>
      <c r="E3" s="15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6" t="s">
        <v>8390</v>
      </c>
      <c r="B4" s="15">
        <f>COUNTIFS(Kickstarter!$F:$F,"=successful",Kickstarter!$R:$R,"=plays",Kickstarter!$D:$D,"&gt;=5000",Kickstarter!$D:$D,"&lt;=9999.99")</f>
        <v>93</v>
      </c>
      <c r="C4" s="15">
        <f>COUNTIFS(Kickstarter!$F:$F,"=failed",Kickstarter!$R:$R,"=plays",Kickstarter!$D:$D,"&gt;=5000",Kickstarter!$D:$D,"&lt;=9999.99")</f>
        <v>76</v>
      </c>
      <c r="D4" s="15">
        <f>COUNTIFS(Kickstarter!$F:$F,"=canceled",Kickstarter!$R:$R,"=plays",Kickstarter!$D:$D,"&gt;=5000",Kickstarter!$D:$D,"&lt;=9999.99")</f>
        <v>0</v>
      </c>
      <c r="E4" s="15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6" t="s">
        <v>8391</v>
      </c>
      <c r="B5" s="15">
        <f>COUNTIFS(Kickstarter!$F:$F,"=successful",Kickstarter!$R:$R,"=plays",Kickstarter!$D:$D,"&gt;=10000",Kickstarter!$D:$D,"&lt;=14999.99")</f>
        <v>39</v>
      </c>
      <c r="C5" s="15">
        <f>COUNTIFS(Kickstarter!$F:$F,"=failed",Kickstarter!$R:$R,"=plays",Kickstarter!$D:$D,"&gt;=10000",Kickstarter!$D:$D,"&lt;=14999.99")</f>
        <v>33</v>
      </c>
      <c r="D5" s="15">
        <f>COUNTIFS(Kickstarter!$F:$F,"=canceled",Kickstarter!$R:$R,"=plays",Kickstarter!$D:$D,"&gt;=10000",Kickstarter!$D:$D,"&lt;=14999.99")</f>
        <v>0</v>
      </c>
      <c r="E5" s="1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6" t="s">
        <v>8392</v>
      </c>
      <c r="B6" s="15">
        <f>COUNTIFS(Kickstarter!$F:$F,"=successful",Kickstarter!$R:$R,"=plays",Kickstarter!$D:$D,"&gt;=15000",Kickstarter!$D:$D,"&lt;=19999.99")</f>
        <v>12</v>
      </c>
      <c r="C6" s="15">
        <f>COUNTIFS(Kickstarter!$F:$F,"=failed",Kickstarter!$R:$R,"=plays",Kickstarter!$D:$D,"&gt;=15000",Kickstarter!$D:$D,"&lt;=19999.99")</f>
        <v>12</v>
      </c>
      <c r="D6" s="15">
        <f>COUNTIFS(Kickstarter!$F:$F,"=canceled",Kickstarter!$R:$R,"=plays",Kickstarter!$D:$D,"&gt;=15000",Kickstarter!$D:$D,"&lt;=19999.99")</f>
        <v>0</v>
      </c>
      <c r="E6" s="15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6" t="s">
        <v>8393</v>
      </c>
      <c r="B7" s="15">
        <f>COUNTIFS(Kickstarter!$F:$F,"=successful",Kickstarter!$R:$R,"=plays",Kickstarter!$D:$D,"&gt;=20000",Kickstarter!$D:$D,"&lt;=24999.99")</f>
        <v>9</v>
      </c>
      <c r="C7" s="15">
        <f>COUNTIFS(Kickstarter!$F:$F,"=failed",Kickstarter!$R:$R,"=plays",Kickstarter!$D:$D,"&gt;=20000",Kickstarter!$D:$D,"&lt;=24999.99")</f>
        <v>11</v>
      </c>
      <c r="D7" s="15">
        <f>COUNTIFS(Kickstarter!$F:$F,"=canceled",Kickstarter!$R:$R,"=plays",Kickstarter!$D:$D,"&gt;=20000",Kickstarter!$D:$D,"&lt;=24999.99")</f>
        <v>0</v>
      </c>
      <c r="E7" s="15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6" t="s">
        <v>8394</v>
      </c>
      <c r="B8" s="15">
        <f>COUNTIFS(Kickstarter!$F:$F,"=successful",Kickstarter!$R:$R,"=plays",Kickstarter!$D:$D,"&gt;=25000",Kickstarter!$D:$D,"&lt;=29999.99")</f>
        <v>1</v>
      </c>
      <c r="C8" s="15">
        <f>COUNTIFS(Kickstarter!$F:$F,"=failed",Kickstarter!$R:$R,"=plays",Kickstarter!$D:$D,"&gt;=25000",Kickstarter!$D:$D,"&lt;=29999.99")</f>
        <v>4</v>
      </c>
      <c r="D8" s="15">
        <f>COUNTIFS(Kickstarter!$F:$F,"=canceled",Kickstarter!$R:$R,"=plays",Kickstarter!$D:$D,"&gt;=25000",Kickstarter!$D:$D,"&lt;=29999.99")</f>
        <v>0</v>
      </c>
      <c r="E8" s="15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6" t="s">
        <v>8395</v>
      </c>
      <c r="B9" s="15">
        <f>COUNTIFS(Kickstarter!$F:$F,"=successful",Kickstarter!$R:$R,"=plays",Kickstarter!$D:$D,"&gt;=30000",Kickstarter!$D:$D,"&lt;=34999.99")</f>
        <v>3</v>
      </c>
      <c r="C9" s="15">
        <f>COUNTIFS(Kickstarter!$F:$F,"=failed",Kickstarter!$R:$R,"=plays",Kickstarter!$D:$D,"&gt;=30000",Kickstarter!$D:$D,"&lt;=34999.99")</f>
        <v>8</v>
      </c>
      <c r="D9" s="15">
        <f>COUNTIFS(Kickstarter!$F:$F,"=canceled",Kickstarter!$R:$R,"=plays",Kickstarter!$D:$D,"&gt;=30000",Kickstarter!$D:$D,"&lt;=34999.99")</f>
        <v>0</v>
      </c>
      <c r="E9" s="15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6" t="s">
        <v>8396</v>
      </c>
      <c r="B10" s="15">
        <f>COUNTIFS(Kickstarter!$F:$F,"=successful",Kickstarter!$R:$R,"=plays",Kickstarter!$D:$D,"&gt;=35000",Kickstarter!$D:$D,"&lt;=39999.99")</f>
        <v>4</v>
      </c>
      <c r="C10" s="15">
        <f>COUNTIFS(Kickstarter!$F:$F,"=failed",Kickstarter!$R:$R,"=plays",Kickstarter!$D:$D,"&gt;=35000",Kickstarter!$D:$D,"&lt;=39999.99")</f>
        <v>2</v>
      </c>
      <c r="D10" s="15">
        <f>COUNTIFS(Kickstarter!$F:$F,"=canceled",Kickstarter!$R:$R,"=plays",Kickstarter!$D:$D,"&gt;=35000",Kickstarter!$D:$D,"&lt;=39999.99")</f>
        <v>0</v>
      </c>
      <c r="E10" s="15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6" t="s">
        <v>8397</v>
      </c>
      <c r="B11" s="15">
        <f>COUNTIFS(Kickstarter!$F:$F,"=successful",Kickstarter!$R:$R,"=plays",Kickstarter!$D:$D,"&gt;=40000",Kickstarter!$D:$D,"&lt;=44999.99")</f>
        <v>2</v>
      </c>
      <c r="C11" s="15">
        <f>COUNTIFS(Kickstarter!$F:$F,"=failed",Kickstarter!$R:$R,"=plays",Kickstarter!$D:$D,"&gt;=40000",Kickstarter!$D:$D,"&lt;=44999.99")</f>
        <v>1</v>
      </c>
      <c r="D11" s="15">
        <f>COUNTIFS(Kickstarter!$F:$F,"=canceled",Kickstarter!$R:$R,"=plays",Kickstarter!$D:$D,"&gt;=40000",Kickstarter!$D:$D,"&lt;=44999.99")</f>
        <v>0</v>
      </c>
      <c r="E11" s="15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6" t="s">
        <v>8398</v>
      </c>
      <c r="B12" s="15">
        <f>COUNTIFS(Kickstarter!$F:$F,"=successful",Kickstarter!$R:$R,"=plays",Kickstarter!$D:$D,"&gt;=45000",Kickstarter!$D:$D,"&lt;=49999.99")</f>
        <v>0</v>
      </c>
      <c r="C12" s="15">
        <f>COUNTIFS(Kickstarter!$F:$F,"=failed",Kickstarter!$R:$R,"=plays",Kickstarter!$D:$D,"&gt;=45000",Kickstarter!$D:$D,"&lt;=49999.99")</f>
        <v>1</v>
      </c>
      <c r="D12" s="15">
        <f>COUNTIFS(Kickstarter!$F:$F,"=canceled",Kickstarter!$R:$R,"=plays",Kickstarter!$D:$D,"&gt;=45000",Kickstarter!$D:$D,"&lt;=49999.99")</f>
        <v>0</v>
      </c>
      <c r="E12" s="15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s="16" t="s">
        <v>8399</v>
      </c>
      <c r="B13" s="15">
        <f>COUNTIFS(Kickstarter!$F:$F,"=successful",Kickstarter!$R:$R,"=plays",Kickstarter!$D:$D,"&gt;=50000")</f>
        <v>2</v>
      </c>
      <c r="C13" s="15">
        <f>COUNTIFS(Kickstarter!$F:$F,"=failed",Kickstarter!$R:$R,"=plays",Kickstarter!$D:$D,"&gt;=50000")</f>
        <v>14</v>
      </c>
      <c r="D13" s="15">
        <f>COUNTIFS(Kickstarter!$F:$F,"=canceled",Kickstarter!$R:$R,"=plays",Kickstarter!$D:$D,"&gt;=50000")</f>
        <v>0</v>
      </c>
      <c r="E13" s="15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Fortucci</cp:lastModifiedBy>
  <dcterms:created xsi:type="dcterms:W3CDTF">2017-04-20T15:17:24Z</dcterms:created>
  <dcterms:modified xsi:type="dcterms:W3CDTF">2022-02-06T06:56:09Z</dcterms:modified>
</cp:coreProperties>
</file>