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41235" windowHeight="25605"/>
  </bookViews>
  <sheets>
    <sheet name="Sheet1" sheetId="1" r:id="rId1"/>
    <sheet name="Sheet2" sheetId="2" r:id="rId2"/>
    <sheet name="Sheet3" sheetId="3" r:id="rId3"/>
  </sheets>
  <definedNames>
    <definedName name="RawHigh">Sheet1!$D$13</definedName>
    <definedName name="RawLow">Sheet1!$D$12</definedName>
    <definedName name="RawRange">Sheet1!$D$14</definedName>
    <definedName name="RefHi">Sheet1!$E$13</definedName>
    <definedName name="RefLow">Sheet1!$E$12</definedName>
    <definedName name="RefRange">Sheet1!$E$14</definedName>
  </definedNames>
  <calcPr calcId="145621"/>
</workbook>
</file>

<file path=xl/calcChain.xml><?xml version="1.0" encoding="utf-8"?>
<calcChain xmlns="http://schemas.openxmlformats.org/spreadsheetml/2006/main">
  <c r="E114" i="1" l="1"/>
  <c r="I114" i="1"/>
  <c r="J114" i="1" s="1"/>
  <c r="J113" i="1"/>
  <c r="E113" i="1"/>
  <c r="I113" i="1"/>
  <c r="J112" i="1"/>
  <c r="E112" i="1"/>
  <c r="I112" i="1"/>
  <c r="J111" i="1"/>
  <c r="E111" i="1"/>
  <c r="I111" i="1"/>
  <c r="J110" i="1"/>
  <c r="E110" i="1"/>
  <c r="I110" i="1"/>
  <c r="E109" i="1"/>
  <c r="I109" i="1"/>
  <c r="J109" i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I96" i="1"/>
  <c r="I95" i="1"/>
  <c r="J95" i="1" s="1"/>
  <c r="I94" i="1"/>
  <c r="J94" i="1" s="1"/>
  <c r="I93" i="1"/>
  <c r="J93" i="1" s="1"/>
  <c r="I92" i="1"/>
  <c r="J92" i="1" s="1"/>
  <c r="I91" i="1"/>
  <c r="I90" i="1"/>
  <c r="I89" i="1"/>
  <c r="J89" i="1" s="1"/>
  <c r="I88" i="1"/>
  <c r="J88" i="1" s="1"/>
  <c r="I87" i="1"/>
  <c r="J87" i="1" s="1"/>
  <c r="I86" i="1"/>
  <c r="I85" i="1"/>
  <c r="I84" i="1"/>
  <c r="I83" i="1"/>
  <c r="J83" i="1" s="1"/>
  <c r="I82" i="1"/>
  <c r="J82" i="1" s="1"/>
  <c r="I81" i="1"/>
  <c r="J81" i="1" s="1"/>
  <c r="I80" i="1"/>
  <c r="J80" i="1" s="1"/>
  <c r="I79" i="1"/>
  <c r="I78" i="1"/>
  <c r="J78" i="1" s="1"/>
  <c r="I77" i="1"/>
  <c r="J77" i="1" s="1"/>
  <c r="I76" i="1"/>
  <c r="I75" i="1"/>
  <c r="J75" i="1" s="1"/>
  <c r="I74" i="1"/>
  <c r="J74" i="1" s="1"/>
  <c r="I73" i="1"/>
  <c r="I72" i="1"/>
  <c r="I71" i="1"/>
  <c r="J71" i="1" s="1"/>
  <c r="I70" i="1"/>
  <c r="J70" i="1" s="1"/>
  <c r="I69" i="1"/>
  <c r="J69" i="1" s="1"/>
  <c r="E103" i="1"/>
  <c r="E108" i="1"/>
  <c r="E107" i="1"/>
  <c r="E106" i="1"/>
  <c r="E105" i="1"/>
  <c r="E104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J72" i="1" l="1"/>
  <c r="J84" i="1"/>
  <c r="J73" i="1"/>
  <c r="J85" i="1"/>
  <c r="J97" i="1"/>
  <c r="J86" i="1"/>
  <c r="J76" i="1"/>
  <c r="J90" i="1"/>
  <c r="J79" i="1"/>
  <c r="J91" i="1"/>
  <c r="J103" i="1"/>
  <c r="J96" i="1"/>
  <c r="E74" i="1"/>
  <c r="E72" i="1"/>
  <c r="E73" i="1" l="1"/>
  <c r="E71" i="1"/>
  <c r="E70" i="1"/>
  <c r="E69" i="1"/>
  <c r="C17" i="1" l="1"/>
  <c r="D18" i="1"/>
  <c r="E18" i="1" s="1"/>
  <c r="E14" i="1"/>
  <c r="D14" i="1"/>
  <c r="C18" i="1" l="1"/>
  <c r="D19" i="1"/>
  <c r="E17" i="1"/>
  <c r="D20" i="1" l="1"/>
  <c r="E19" i="1"/>
  <c r="C19" i="1"/>
  <c r="D21" i="1" l="1"/>
  <c r="E20" i="1"/>
  <c r="C20" i="1"/>
  <c r="D22" i="1" l="1"/>
  <c r="E21" i="1"/>
  <c r="C21" i="1"/>
  <c r="D23" i="1" l="1"/>
  <c r="E22" i="1"/>
  <c r="C22" i="1"/>
  <c r="D24" i="1" l="1"/>
  <c r="E23" i="1"/>
  <c r="C23" i="1"/>
  <c r="D25" i="1" l="1"/>
  <c r="C24" i="1"/>
  <c r="E24" i="1"/>
  <c r="D26" i="1" l="1"/>
  <c r="C25" i="1"/>
  <c r="E25" i="1"/>
  <c r="D27" i="1" l="1"/>
  <c r="E26" i="1"/>
  <c r="C26" i="1"/>
  <c r="D28" i="1" l="1"/>
  <c r="E27" i="1"/>
  <c r="C27" i="1"/>
  <c r="D29" i="1" l="1"/>
  <c r="E28" i="1"/>
  <c r="C28" i="1"/>
  <c r="D30" i="1" l="1"/>
  <c r="E29" i="1"/>
  <c r="C29" i="1"/>
  <c r="D31" i="1" l="1"/>
  <c r="E30" i="1"/>
  <c r="C30" i="1"/>
  <c r="D32" i="1" l="1"/>
  <c r="E31" i="1"/>
  <c r="C31" i="1"/>
  <c r="D33" i="1" l="1"/>
  <c r="E32" i="1"/>
  <c r="C32" i="1"/>
  <c r="D34" i="1" l="1"/>
  <c r="E33" i="1"/>
  <c r="C33" i="1"/>
  <c r="D35" i="1" l="1"/>
  <c r="E34" i="1"/>
  <c r="C34" i="1"/>
  <c r="D36" i="1" l="1"/>
  <c r="E35" i="1"/>
  <c r="C35" i="1"/>
  <c r="D37" i="1" l="1"/>
  <c r="C36" i="1"/>
  <c r="E36" i="1"/>
  <c r="D38" i="1" l="1"/>
  <c r="C37" i="1"/>
  <c r="E37" i="1"/>
  <c r="D39" i="1" l="1"/>
  <c r="E38" i="1"/>
  <c r="C38" i="1"/>
  <c r="D40" i="1" l="1"/>
  <c r="E39" i="1"/>
  <c r="C39" i="1"/>
  <c r="D41" i="1" l="1"/>
  <c r="E40" i="1"/>
  <c r="C40" i="1"/>
  <c r="D42" i="1" l="1"/>
  <c r="E41" i="1"/>
  <c r="C41" i="1"/>
  <c r="D43" i="1" l="1"/>
  <c r="E42" i="1"/>
  <c r="C42" i="1"/>
  <c r="D44" i="1" l="1"/>
  <c r="E43" i="1"/>
  <c r="C43" i="1"/>
  <c r="D45" i="1" l="1"/>
  <c r="E44" i="1"/>
  <c r="C44" i="1"/>
  <c r="D46" i="1" l="1"/>
  <c r="E45" i="1"/>
  <c r="C45" i="1"/>
  <c r="D47" i="1" l="1"/>
  <c r="E46" i="1"/>
  <c r="C46" i="1"/>
  <c r="D48" i="1" l="1"/>
  <c r="E47" i="1"/>
  <c r="C47" i="1"/>
  <c r="D49" i="1" l="1"/>
  <c r="C48" i="1"/>
  <c r="E48" i="1"/>
  <c r="D50" i="1" l="1"/>
  <c r="C49" i="1"/>
  <c r="E49" i="1"/>
  <c r="D51" i="1" l="1"/>
  <c r="E50" i="1"/>
  <c r="C50" i="1"/>
  <c r="D52" i="1" l="1"/>
  <c r="E51" i="1"/>
  <c r="C51" i="1"/>
  <c r="D53" i="1" l="1"/>
  <c r="E52" i="1"/>
  <c r="C52" i="1"/>
  <c r="D54" i="1" l="1"/>
  <c r="E53" i="1"/>
  <c r="C53" i="1"/>
  <c r="D55" i="1" l="1"/>
  <c r="E54" i="1"/>
  <c r="C54" i="1"/>
  <c r="D56" i="1" l="1"/>
  <c r="E55" i="1"/>
  <c r="C55" i="1"/>
  <c r="D57" i="1" l="1"/>
  <c r="E56" i="1"/>
  <c r="C56" i="1"/>
  <c r="D58" i="1" l="1"/>
  <c r="E57" i="1"/>
  <c r="C57" i="1"/>
  <c r="D59" i="1" l="1"/>
  <c r="E58" i="1"/>
  <c r="C58" i="1"/>
  <c r="D60" i="1" l="1"/>
  <c r="E59" i="1"/>
  <c r="C59" i="1"/>
  <c r="D61" i="1" l="1"/>
  <c r="C60" i="1"/>
  <c r="E60" i="1"/>
  <c r="D62" i="1" l="1"/>
  <c r="C61" i="1"/>
  <c r="E61" i="1"/>
  <c r="E62" i="1" l="1"/>
  <c r="C62" i="1"/>
</calcChain>
</file>

<file path=xl/sharedStrings.xml><?xml version="1.0" encoding="utf-8"?>
<sst xmlns="http://schemas.openxmlformats.org/spreadsheetml/2006/main" count="71" uniqueCount="70">
  <si>
    <t>Pi Temp</t>
  </si>
  <si>
    <t>Real Temp</t>
  </si>
  <si>
    <t>Delta</t>
  </si>
  <si>
    <t>Raw</t>
  </si>
  <si>
    <t>Low</t>
  </si>
  <si>
    <t>High</t>
  </si>
  <si>
    <t>Reference</t>
  </si>
  <si>
    <t>Range</t>
  </si>
  <si>
    <t>Reading</t>
  </si>
  <si>
    <t>Real</t>
  </si>
  <si>
    <t>Dec 19, 2023 observations (freezer and fridge test)</t>
  </si>
  <si>
    <t>PiTemp</t>
  </si>
  <si>
    <t>Pi Sensor</t>
  </si>
  <si>
    <t>Remote Themomoeter</t>
  </si>
  <si>
    <t>Red Themomoeter</t>
  </si>
  <si>
    <t>Grey Themomoeter</t>
  </si>
  <si>
    <t>Date</t>
  </si>
  <si>
    <t>Time</t>
  </si>
  <si>
    <t>9:00pm</t>
  </si>
  <si>
    <t>3:00pm</t>
  </si>
  <si>
    <t>C to F Conversion</t>
  </si>
  <si>
    <t>New Formula</t>
  </si>
  <si>
    <t>9:50m</t>
  </si>
  <si>
    <t>10:30pm</t>
  </si>
  <si>
    <t>8:12am</t>
  </si>
  <si>
    <t>8:20am</t>
  </si>
  <si>
    <t>8:30am</t>
  </si>
  <si>
    <t>8:34am</t>
  </si>
  <si>
    <t>8:42am</t>
  </si>
  <si>
    <t>8:45am</t>
  </si>
  <si>
    <t>8:52am</t>
  </si>
  <si>
    <t>8:48am</t>
  </si>
  <si>
    <t>9:03am</t>
  </si>
  <si>
    <t>8:55am</t>
  </si>
  <si>
    <t>8:58am</t>
  </si>
  <si>
    <t>9:08am</t>
  </si>
  <si>
    <t>9:19am</t>
  </si>
  <si>
    <t>9:14am</t>
  </si>
  <si>
    <t>Variance</t>
  </si>
  <si>
    <t>9:31am</t>
  </si>
  <si>
    <t>9:25am</t>
  </si>
  <si>
    <t>9:36am</t>
  </si>
  <si>
    <t>9:40am</t>
  </si>
  <si>
    <t>10:08am</t>
  </si>
  <si>
    <t>9:45am</t>
  </si>
  <si>
    <t>10:10am</t>
  </si>
  <si>
    <t>10:25am</t>
  </si>
  <si>
    <t>10:37am</t>
  </si>
  <si>
    <t>12:06am</t>
  </si>
  <si>
    <t>1:54pm</t>
  </si>
  <si>
    <t>7:55am</t>
  </si>
  <si>
    <t>8:02am</t>
  </si>
  <si>
    <t>8:14am</t>
  </si>
  <si>
    <t>"=(D70*1.9)+16.5</t>
  </si>
  <si>
    <t>Factor</t>
  </si>
  <si>
    <t>Adjustment</t>
  </si>
  <si>
    <t>8:21am</t>
  </si>
  <si>
    <t>8:54am</t>
  </si>
  <si>
    <t>8:57am</t>
  </si>
  <si>
    <t>11:28am</t>
  </si>
  <si>
    <t>10:35am</t>
  </si>
  <si>
    <t>12:34am</t>
  </si>
  <si>
    <t>1:40pm</t>
  </si>
  <si>
    <t>2:06pm</t>
  </si>
  <si>
    <t>2:50pm</t>
  </si>
  <si>
    <t>1:45pm</t>
  </si>
  <si>
    <t>12/24/223</t>
  </si>
  <si>
    <t>3:05pm</t>
  </si>
  <si>
    <t>Alarm  If the sensor reads 9.33 or lower - that is dangerously close to freezing in real life.</t>
  </si>
  <si>
    <t>If the remote themometer hits 40 it's actually 30 in the real world!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</si>
</sst>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6" applyNumberFormat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2" fillId="2" borderId="0" xfId="1" applyBorder="1" applyAlignment="1">
      <alignment wrapText="1"/>
    </xf>
    <xf numFmtId="0" fontId="2" fillId="2" borderId="0" xfId="1" applyBorder="1" applyAlignment="1">
      <alignment horizontal="right" wrapText="1"/>
    </xf>
    <xf numFmtId="0" fontId="2" fillId="2" borderId="0" xfId="1" applyBorder="1"/>
    <xf numFmtId="14" fontId="0" fillId="0" borderId="4" xfId="0" applyNumberFormat="1" applyBorder="1"/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20" fontId="0" fillId="0" borderId="0" xfId="0" applyNumberFormat="1" applyBorder="1"/>
    <xf numFmtId="20" fontId="0" fillId="0" borderId="0" xfId="0" applyNumberFormat="1" applyFill="1" applyBorder="1"/>
    <xf numFmtId="20" fontId="0" fillId="0" borderId="0" xfId="0" applyNumberFormat="1"/>
    <xf numFmtId="0" fontId="1" fillId="0" borderId="0" xfId="0" applyFont="1" applyFill="1" applyBorder="1" applyAlignment="1">
      <alignment wrapText="1"/>
    </xf>
    <xf numFmtId="14" fontId="0" fillId="0" borderId="0" xfId="0" applyNumberFormat="1" applyBorder="1"/>
    <xf numFmtId="14" fontId="5" fillId="0" borderId="0" xfId="0" applyNumberFormat="1" applyFont="1" applyBorder="1"/>
    <xf numFmtId="20" fontId="5" fillId="0" borderId="0" xfId="0" applyNumberFormat="1" applyFont="1"/>
    <xf numFmtId="0" fontId="5" fillId="0" borderId="0" xfId="0" applyFont="1"/>
    <xf numFmtId="0" fontId="5" fillId="2" borderId="0" xfId="1" applyFont="1" applyBorder="1"/>
    <xf numFmtId="0" fontId="5" fillId="0" borderId="0" xfId="0" applyFont="1" applyFill="1" applyBorder="1"/>
    <xf numFmtId="0" fontId="4" fillId="0" borderId="0" xfId="0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Pi Temp</c:v>
                </c:pt>
              </c:strCache>
            </c:strRef>
          </c:tx>
          <c:marker>
            <c:symbol val="none"/>
          </c:marker>
          <c:val>
            <c:numRef>
              <c:f>Sheet1!$D$3:$D$4</c:f>
              <c:numCache>
                <c:formatCode>General</c:formatCode>
                <c:ptCount val="2"/>
                <c:pt idx="0">
                  <c:v>45</c:v>
                </c:pt>
                <c:pt idx="1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Real Temp</c:v>
                </c:pt>
              </c:strCache>
            </c:strRef>
          </c:tx>
          <c:marker>
            <c:symbol val="none"/>
          </c:marker>
          <c:val>
            <c:numRef>
              <c:f>Sheet1!$E$3:$E$4</c:f>
              <c:numCache>
                <c:formatCode>General</c:formatCode>
                <c:ptCount val="2"/>
                <c:pt idx="0">
                  <c:v>47</c:v>
                </c:pt>
                <c:pt idx="1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val>
            <c:numRef>
              <c:f>Sheet1!$F$3:$F$4</c:f>
              <c:numCache>
                <c:formatCode>General</c:formatCode>
                <c:ptCount val="2"/>
                <c:pt idx="0">
                  <c:v>1.0444443999999999</c:v>
                </c:pt>
                <c:pt idx="1">
                  <c:v>0.82474226799999995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73824"/>
        <c:axId val="180180864"/>
      </c:lineChart>
      <c:catAx>
        <c:axId val="1801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80864"/>
        <c:crosses val="autoZero"/>
        <c:auto val="1"/>
        <c:lblAlgn val="ctr"/>
        <c:lblOffset val="100"/>
        <c:noMultiLvlLbl val="0"/>
      </c:catAx>
      <c:valAx>
        <c:axId val="1801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7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Reading</c:v>
                </c:pt>
              </c:strCache>
            </c:strRef>
          </c:tx>
          <c:marker>
            <c:symbol val="none"/>
          </c:marker>
          <c:val>
            <c:numRef>
              <c:f>Sheet1!$D$17:$D$31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Sheet1!$E$16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val>
            <c:numRef>
              <c:f>Sheet1!$E$17:$E$31</c:f>
              <c:numCache>
                <c:formatCode>General</c:formatCode>
                <c:ptCount val="15"/>
                <c:pt idx="0">
                  <c:v>38.752855659397717</c:v>
                </c:pt>
                <c:pt idx="1">
                  <c:v>39.895119418483901</c:v>
                </c:pt>
                <c:pt idx="2">
                  <c:v>41.037383177570092</c:v>
                </c:pt>
                <c:pt idx="3">
                  <c:v>42.179646936656283</c:v>
                </c:pt>
                <c:pt idx="4">
                  <c:v>43.321910695742474</c:v>
                </c:pt>
                <c:pt idx="5">
                  <c:v>44.464174454828658</c:v>
                </c:pt>
                <c:pt idx="6">
                  <c:v>45.606438213914849</c:v>
                </c:pt>
                <c:pt idx="7">
                  <c:v>46.74870197300104</c:v>
                </c:pt>
                <c:pt idx="8">
                  <c:v>47.890965732087224</c:v>
                </c:pt>
                <c:pt idx="9">
                  <c:v>49.033229491173415</c:v>
                </c:pt>
                <c:pt idx="10">
                  <c:v>50.175493250259606</c:v>
                </c:pt>
                <c:pt idx="11">
                  <c:v>51.317757009345797</c:v>
                </c:pt>
                <c:pt idx="12">
                  <c:v>52.460020768431981</c:v>
                </c:pt>
                <c:pt idx="13">
                  <c:v>53.602284527518172</c:v>
                </c:pt>
                <c:pt idx="14">
                  <c:v>54.744548286604363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19168"/>
        <c:axId val="302002176"/>
      </c:lineChart>
      <c:catAx>
        <c:axId val="3021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002176"/>
        <c:crosses val="autoZero"/>
        <c:auto val="1"/>
        <c:lblAlgn val="ctr"/>
        <c:lblOffset val="100"/>
        <c:noMultiLvlLbl val="0"/>
      </c:catAx>
      <c:valAx>
        <c:axId val="3020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11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PiTemp</c:v>
                </c:pt>
              </c:strCache>
            </c:strRef>
          </c:tx>
          <c:marker>
            <c:symbol val="none"/>
          </c:marker>
          <c:val>
            <c:numRef>
              <c:f>Sheet1!$C$69:$C$112</c:f>
              <c:numCache>
                <c:formatCode>General</c:formatCode>
                <c:ptCount val="44"/>
                <c:pt idx="0">
                  <c:v>28</c:v>
                </c:pt>
                <c:pt idx="1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Sheet1!$D$68</c:f>
              <c:strCache>
                <c:ptCount val="1"/>
                <c:pt idx="0">
                  <c:v>Pi Sensor</c:v>
                </c:pt>
              </c:strCache>
            </c:strRef>
          </c:tx>
          <c:marker>
            <c:symbol val="none"/>
          </c:marker>
          <c:val>
            <c:numRef>
              <c:f>Sheet1!$D$69:$D$112</c:f>
              <c:numCache>
                <c:formatCode>General</c:formatCode>
                <c:ptCount val="44"/>
                <c:pt idx="0">
                  <c:v>-9</c:v>
                </c:pt>
                <c:pt idx="1">
                  <c:v>5.6</c:v>
                </c:pt>
                <c:pt idx="2">
                  <c:v>25.31</c:v>
                </c:pt>
                <c:pt idx="3">
                  <c:v>9.8478999999999992</c:v>
                </c:pt>
                <c:pt idx="4">
                  <c:v>10.08</c:v>
                </c:pt>
                <c:pt idx="5">
                  <c:v>8.6370000000000005</c:v>
                </c:pt>
                <c:pt idx="6">
                  <c:v>14.8734</c:v>
                </c:pt>
                <c:pt idx="7">
                  <c:v>15.1111</c:v>
                </c:pt>
                <c:pt idx="8">
                  <c:v>16.757100000000001</c:v>
                </c:pt>
                <c:pt idx="9">
                  <c:v>17.616599999999998</c:v>
                </c:pt>
                <c:pt idx="10">
                  <c:v>19.024799999999999</c:v>
                </c:pt>
                <c:pt idx="11">
                  <c:v>19.481999999999999</c:v>
                </c:pt>
                <c:pt idx="12">
                  <c:v>20.1587</c:v>
                </c:pt>
                <c:pt idx="13">
                  <c:v>20.7439</c:v>
                </c:pt>
                <c:pt idx="14">
                  <c:v>20.160299999999999</c:v>
                </c:pt>
                <c:pt idx="15">
                  <c:v>21.7681</c:v>
                </c:pt>
                <c:pt idx="16">
                  <c:v>22.389900000000001</c:v>
                </c:pt>
                <c:pt idx="17">
                  <c:v>22.956800000000001</c:v>
                </c:pt>
                <c:pt idx="18">
                  <c:v>23.340900000000001</c:v>
                </c:pt>
                <c:pt idx="19">
                  <c:v>23.889500000000002</c:v>
                </c:pt>
                <c:pt idx="20">
                  <c:v>24.346699999999998</c:v>
                </c:pt>
                <c:pt idx="21">
                  <c:v>24.803899999999999</c:v>
                </c:pt>
                <c:pt idx="22">
                  <c:v>25.242799999999999</c:v>
                </c:pt>
                <c:pt idx="23">
                  <c:v>25.809799999999999</c:v>
                </c:pt>
                <c:pt idx="24">
                  <c:v>26.285299999999999</c:v>
                </c:pt>
                <c:pt idx="25">
                  <c:v>26.8705</c:v>
                </c:pt>
                <c:pt idx="26">
                  <c:v>28.333600000000001</c:v>
                </c:pt>
                <c:pt idx="27">
                  <c:v>28.553000000000001</c:v>
                </c:pt>
                <c:pt idx="28">
                  <c:v>29.211400000000001</c:v>
                </c:pt>
                <c:pt idx="29">
                  <c:v>29.430900000000001</c:v>
                </c:pt>
                <c:pt idx="30">
                  <c:v>32.667900000000003</c:v>
                </c:pt>
                <c:pt idx="31">
                  <c:v>28.882200000000001</c:v>
                </c:pt>
                <c:pt idx="32">
                  <c:v>8.3627000000000002</c:v>
                </c:pt>
                <c:pt idx="33">
                  <c:v>9.5513999999999992</c:v>
                </c:pt>
                <c:pt idx="34">
                  <c:v>9.4050999999999991</c:v>
                </c:pt>
                <c:pt idx="35">
                  <c:v>8.4541000000000004</c:v>
                </c:pt>
                <c:pt idx="36">
                  <c:v>9.6611999999999991</c:v>
                </c:pt>
                <c:pt idx="37">
                  <c:v>9.5879999999999992</c:v>
                </c:pt>
                <c:pt idx="38">
                  <c:v>10.411</c:v>
                </c:pt>
                <c:pt idx="39">
                  <c:v>10.91</c:v>
                </c:pt>
                <c:pt idx="40">
                  <c:v>10.7768</c:v>
                </c:pt>
                <c:pt idx="41">
                  <c:v>10.9779</c:v>
                </c:pt>
                <c:pt idx="42">
                  <c:v>9.33</c:v>
                </c:pt>
                <c:pt idx="43">
                  <c:v>1.37659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Sheet1!$E$68</c:f>
              <c:strCache>
                <c:ptCount val="1"/>
                <c:pt idx="0">
                  <c:v>C to F Conversion</c:v>
                </c:pt>
              </c:strCache>
            </c:strRef>
          </c:tx>
          <c:marker>
            <c:symbol val="none"/>
          </c:marker>
          <c:val>
            <c:numRef>
              <c:f>Sheet1!$E$69:$E$112</c:f>
              <c:numCache>
                <c:formatCode>General</c:formatCode>
                <c:ptCount val="44"/>
                <c:pt idx="0">
                  <c:v>15.8</c:v>
                </c:pt>
                <c:pt idx="1">
                  <c:v>42.08</c:v>
                </c:pt>
                <c:pt idx="2">
                  <c:v>77.557999999999993</c:v>
                </c:pt>
                <c:pt idx="3">
                  <c:v>49.726219999999998</c:v>
                </c:pt>
                <c:pt idx="4">
                  <c:v>50.143999999999998</c:v>
                </c:pt>
                <c:pt idx="5">
                  <c:v>47.546599999999998</c:v>
                </c:pt>
                <c:pt idx="6">
                  <c:v>58.772120000000001</c:v>
                </c:pt>
                <c:pt idx="7">
                  <c:v>59.199979999999996</c:v>
                </c:pt>
                <c:pt idx="8">
                  <c:v>62.162780000000005</c:v>
                </c:pt>
                <c:pt idx="9">
                  <c:v>63.709879999999998</c:v>
                </c:pt>
                <c:pt idx="10">
                  <c:v>66.244640000000004</c:v>
                </c:pt>
                <c:pt idx="11">
                  <c:v>67.067599999999999</c:v>
                </c:pt>
                <c:pt idx="12">
                  <c:v>68.285660000000007</c:v>
                </c:pt>
                <c:pt idx="13">
                  <c:v>69.339020000000005</c:v>
                </c:pt>
                <c:pt idx="14">
                  <c:v>68.288539999999998</c:v>
                </c:pt>
                <c:pt idx="15">
                  <c:v>71.182580000000002</c:v>
                </c:pt>
                <c:pt idx="16">
                  <c:v>72.301820000000006</c:v>
                </c:pt>
                <c:pt idx="17">
                  <c:v>73.322239999999994</c:v>
                </c:pt>
                <c:pt idx="18">
                  <c:v>74.013620000000003</c:v>
                </c:pt>
                <c:pt idx="19">
                  <c:v>75.001100000000008</c:v>
                </c:pt>
                <c:pt idx="20">
                  <c:v>75.824060000000003</c:v>
                </c:pt>
                <c:pt idx="21">
                  <c:v>76.647019999999998</c:v>
                </c:pt>
                <c:pt idx="22">
                  <c:v>77.437039999999996</c:v>
                </c:pt>
                <c:pt idx="23">
                  <c:v>78.457639999999998</c:v>
                </c:pt>
                <c:pt idx="24">
                  <c:v>79.313540000000003</c:v>
                </c:pt>
                <c:pt idx="25">
                  <c:v>80.366900000000001</c:v>
                </c:pt>
                <c:pt idx="26">
                  <c:v>83.000479999999996</c:v>
                </c:pt>
                <c:pt idx="27">
                  <c:v>83.395400000000009</c:v>
                </c:pt>
                <c:pt idx="28">
                  <c:v>84.580520000000007</c:v>
                </c:pt>
                <c:pt idx="29">
                  <c:v>84.975620000000006</c:v>
                </c:pt>
                <c:pt idx="30">
                  <c:v>90.802220000000005</c:v>
                </c:pt>
                <c:pt idx="31">
                  <c:v>83.987960000000001</c:v>
                </c:pt>
                <c:pt idx="32">
                  <c:v>47.052860000000003</c:v>
                </c:pt>
                <c:pt idx="33">
                  <c:v>49.192520000000002</c:v>
                </c:pt>
                <c:pt idx="34">
                  <c:v>48.929180000000002</c:v>
                </c:pt>
                <c:pt idx="35">
                  <c:v>47.217379999999999</c:v>
                </c:pt>
                <c:pt idx="36">
                  <c:v>49.390159999999995</c:v>
                </c:pt>
                <c:pt idx="37">
                  <c:v>49.258399999999995</c:v>
                </c:pt>
                <c:pt idx="38">
                  <c:v>50.739800000000002</c:v>
                </c:pt>
                <c:pt idx="39">
                  <c:v>51.637999999999998</c:v>
                </c:pt>
                <c:pt idx="40">
                  <c:v>51.398240000000001</c:v>
                </c:pt>
                <c:pt idx="41">
                  <c:v>51.760220000000004</c:v>
                </c:pt>
                <c:pt idx="42">
                  <c:v>48.793999999999997</c:v>
                </c:pt>
                <c:pt idx="43">
                  <c:v>34.477862000000002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Sheet1!$F$68</c:f>
              <c:strCache>
                <c:ptCount val="1"/>
                <c:pt idx="0">
                  <c:v>Remote Themomoeter</c:v>
                </c:pt>
              </c:strCache>
            </c:strRef>
          </c:tx>
          <c:marker>
            <c:symbol val="none"/>
          </c:marker>
          <c:val>
            <c:numRef>
              <c:f>Sheet1!$F$69:$F$112</c:f>
              <c:numCache>
                <c:formatCode>General</c:formatCode>
                <c:ptCount val="44"/>
                <c:pt idx="0">
                  <c:v>-3</c:v>
                </c:pt>
                <c:pt idx="1">
                  <c:v>20</c:v>
                </c:pt>
                <c:pt idx="2">
                  <c:v>70.7</c:v>
                </c:pt>
                <c:pt idx="3">
                  <c:v>41.5</c:v>
                </c:pt>
                <c:pt idx="4">
                  <c:v>43</c:v>
                </c:pt>
                <c:pt idx="5">
                  <c:v>40.799999999999997</c:v>
                </c:pt>
                <c:pt idx="6">
                  <c:v>45.9</c:v>
                </c:pt>
                <c:pt idx="7">
                  <c:v>46.8</c:v>
                </c:pt>
                <c:pt idx="8">
                  <c:v>49.6</c:v>
                </c:pt>
                <c:pt idx="9">
                  <c:v>50</c:v>
                </c:pt>
                <c:pt idx="10">
                  <c:v>52.3</c:v>
                </c:pt>
                <c:pt idx="11">
                  <c:v>53.22</c:v>
                </c:pt>
                <c:pt idx="12">
                  <c:v>54</c:v>
                </c:pt>
                <c:pt idx="13">
                  <c:v>55</c:v>
                </c:pt>
                <c:pt idx="14">
                  <c:v>56.8</c:v>
                </c:pt>
                <c:pt idx="15">
                  <c:v>57</c:v>
                </c:pt>
                <c:pt idx="16">
                  <c:v>58.1</c:v>
                </c:pt>
                <c:pt idx="17">
                  <c:v>59.4</c:v>
                </c:pt>
                <c:pt idx="18">
                  <c:v>60.3</c:v>
                </c:pt>
                <c:pt idx="19">
                  <c:v>61</c:v>
                </c:pt>
                <c:pt idx="20">
                  <c:v>62.2</c:v>
                </c:pt>
                <c:pt idx="21">
                  <c:v>63</c:v>
                </c:pt>
                <c:pt idx="22">
                  <c:v>64.599999999999994</c:v>
                </c:pt>
                <c:pt idx="23">
                  <c:v>65.3</c:v>
                </c:pt>
                <c:pt idx="24">
                  <c:v>66.2</c:v>
                </c:pt>
                <c:pt idx="25">
                  <c:v>67.099999999999994</c:v>
                </c:pt>
                <c:pt idx="26">
                  <c:v>70.7</c:v>
                </c:pt>
                <c:pt idx="27">
                  <c:v>71</c:v>
                </c:pt>
                <c:pt idx="28">
                  <c:v>72.099999999999994</c:v>
                </c:pt>
                <c:pt idx="29">
                  <c:v>73</c:v>
                </c:pt>
                <c:pt idx="30">
                  <c:v>77.7</c:v>
                </c:pt>
                <c:pt idx="31">
                  <c:v>76.3</c:v>
                </c:pt>
                <c:pt idx="32">
                  <c:v>38.5</c:v>
                </c:pt>
                <c:pt idx="33">
                  <c:v>39.200000000000003</c:v>
                </c:pt>
                <c:pt idx="34">
                  <c:v>39.700000000000003</c:v>
                </c:pt>
                <c:pt idx="35">
                  <c:v>38.799999999999997</c:v>
                </c:pt>
                <c:pt idx="36">
                  <c:v>40.1</c:v>
                </c:pt>
                <c:pt idx="37">
                  <c:v>39.700000000000003</c:v>
                </c:pt>
                <c:pt idx="38">
                  <c:v>41.2</c:v>
                </c:pt>
                <c:pt idx="39">
                  <c:v>41.5</c:v>
                </c:pt>
                <c:pt idx="40">
                  <c:v>41.7</c:v>
                </c:pt>
                <c:pt idx="41">
                  <c:v>41.7</c:v>
                </c:pt>
                <c:pt idx="42">
                  <c:v>40.5</c:v>
                </c:pt>
                <c:pt idx="43">
                  <c:v>30.5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Sheet1!$G$68</c:f>
              <c:strCache>
                <c:ptCount val="1"/>
                <c:pt idx="0">
                  <c:v>Red Themomoeter</c:v>
                </c:pt>
              </c:strCache>
            </c:strRef>
          </c:tx>
          <c:marker>
            <c:symbol val="none"/>
          </c:marker>
          <c:val>
            <c:numRef>
              <c:f>Sheet1!$G$69:$G$112</c:f>
              <c:numCache>
                <c:formatCode>General</c:formatCode>
                <c:ptCount val="44"/>
                <c:pt idx="0">
                  <c:v>-12</c:v>
                </c:pt>
                <c:pt idx="1">
                  <c:v>28</c:v>
                </c:pt>
                <c:pt idx="41">
                  <c:v>38</c:v>
                </c:pt>
                <c:pt idx="42">
                  <c:v>31</c:v>
                </c:pt>
                <c:pt idx="43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Sheet1!$H$68</c:f>
              <c:strCache>
                <c:ptCount val="1"/>
                <c:pt idx="0">
                  <c:v>Grey Themomoeter</c:v>
                </c:pt>
              </c:strCache>
            </c:strRef>
          </c:tx>
          <c:marker>
            <c:symbol val="none"/>
          </c:marker>
          <c:val>
            <c:numRef>
              <c:f>Sheet1!$H$69:$H$112</c:f>
              <c:numCache>
                <c:formatCode>General</c:formatCode>
                <c:ptCount val="44"/>
                <c:pt idx="0">
                  <c:v>-4</c:v>
                </c:pt>
                <c:pt idx="1">
                  <c:v>22</c:v>
                </c:pt>
                <c:pt idx="41">
                  <c:v>38</c:v>
                </c:pt>
                <c:pt idx="42">
                  <c:v>34</c:v>
                </c:pt>
                <c:pt idx="43">
                  <c:v>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Sheet1!$I$68</c:f>
              <c:strCache>
                <c:ptCount val="1"/>
                <c:pt idx="0">
                  <c:v>New Formula</c:v>
                </c:pt>
              </c:strCache>
            </c:strRef>
          </c:tx>
          <c:marker>
            <c:symbol val="none"/>
          </c:marker>
          <c:val>
            <c:numRef>
              <c:f>Sheet1!$I$69:$I$112</c:f>
              <c:numCache>
                <c:formatCode>General</c:formatCode>
                <c:ptCount val="44"/>
                <c:pt idx="0">
                  <c:v>-0.59999999999999787</c:v>
                </c:pt>
                <c:pt idx="1">
                  <c:v>27.14</c:v>
                </c:pt>
                <c:pt idx="2">
                  <c:v>64.588999999999999</c:v>
                </c:pt>
                <c:pt idx="3">
                  <c:v>35.211010000000002</c:v>
                </c:pt>
                <c:pt idx="4">
                  <c:v>35.652000000000001</c:v>
                </c:pt>
                <c:pt idx="5">
                  <c:v>32.910299999999999</c:v>
                </c:pt>
                <c:pt idx="6">
                  <c:v>44.759460000000004</c:v>
                </c:pt>
                <c:pt idx="7">
                  <c:v>45.211089999999999</c:v>
                </c:pt>
                <c:pt idx="8">
                  <c:v>48.33849</c:v>
                </c:pt>
                <c:pt idx="9">
                  <c:v>49.971539999999997</c:v>
                </c:pt>
                <c:pt idx="10">
                  <c:v>52.647119999999994</c:v>
                </c:pt>
                <c:pt idx="11">
                  <c:v>53.515799999999999</c:v>
                </c:pt>
                <c:pt idx="12">
                  <c:v>54.80153</c:v>
                </c:pt>
                <c:pt idx="13">
                  <c:v>55.913409999999999</c:v>
                </c:pt>
                <c:pt idx="14">
                  <c:v>54.804569999999998</c:v>
                </c:pt>
                <c:pt idx="15">
                  <c:v>57.859389999999998</c:v>
                </c:pt>
                <c:pt idx="16">
                  <c:v>59.04081</c:v>
                </c:pt>
                <c:pt idx="17">
                  <c:v>60.117919999999998</c:v>
                </c:pt>
                <c:pt idx="18">
                  <c:v>60.847709999999999</c:v>
                </c:pt>
                <c:pt idx="19">
                  <c:v>61.890050000000002</c:v>
                </c:pt>
                <c:pt idx="20">
                  <c:v>62.758729999999993</c:v>
                </c:pt>
                <c:pt idx="21">
                  <c:v>63.627409999999998</c:v>
                </c:pt>
                <c:pt idx="22">
                  <c:v>64.461320000000001</c:v>
                </c:pt>
                <c:pt idx="23">
                  <c:v>65.538619999999995</c:v>
                </c:pt>
                <c:pt idx="24">
                  <c:v>66.442070000000001</c:v>
                </c:pt>
                <c:pt idx="25">
                  <c:v>67.55395</c:v>
                </c:pt>
                <c:pt idx="26">
                  <c:v>70.333839999999995</c:v>
                </c:pt>
                <c:pt idx="27">
                  <c:v>70.750699999999995</c:v>
                </c:pt>
                <c:pt idx="28">
                  <c:v>72.001660000000001</c:v>
                </c:pt>
                <c:pt idx="29">
                  <c:v>72.418710000000004</c:v>
                </c:pt>
                <c:pt idx="30">
                  <c:v>78.569010000000006</c:v>
                </c:pt>
                <c:pt idx="31">
                  <c:v>71.376180000000005</c:v>
                </c:pt>
                <c:pt idx="32">
                  <c:v>32.389130000000002</c:v>
                </c:pt>
                <c:pt idx="33">
                  <c:v>34.647660000000002</c:v>
                </c:pt>
                <c:pt idx="34">
                  <c:v>34.369689999999999</c:v>
                </c:pt>
                <c:pt idx="35">
                  <c:v>32.56279</c:v>
                </c:pt>
                <c:pt idx="36">
                  <c:v>34.856279999999998</c:v>
                </c:pt>
                <c:pt idx="37">
                  <c:v>34.717199999999998</c:v>
                </c:pt>
                <c:pt idx="38">
                  <c:v>36.280900000000003</c:v>
                </c:pt>
                <c:pt idx="39">
                  <c:v>37.228999999999999</c:v>
                </c:pt>
                <c:pt idx="40">
                  <c:v>36.975920000000002</c:v>
                </c:pt>
                <c:pt idx="41">
                  <c:v>37.35801</c:v>
                </c:pt>
                <c:pt idx="42">
                  <c:v>34.227000000000004</c:v>
                </c:pt>
                <c:pt idx="43">
                  <c:v>19.115521000000001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014848"/>
        <c:axId val="302016384"/>
      </c:lineChart>
      <c:catAx>
        <c:axId val="30201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016384"/>
        <c:crosses val="autoZero"/>
        <c:auto val="1"/>
        <c:lblAlgn val="ctr"/>
        <c:lblOffset val="100"/>
        <c:noMultiLvlLbl val="0"/>
      </c:catAx>
      <c:valAx>
        <c:axId val="30201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1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271462</xdr:colOff>
      <xdr:row>34</xdr:row>
      <xdr:rowOff>0</xdr:rowOff>
    </xdr:from>
    <xdr:to>
      <xdr:col>26</xdr:col>
      <xdr:colOff>576262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166687</xdr:colOff>
      <xdr:row>44</xdr:row>
      <xdr:rowOff>57150</xdr:rowOff>
    </xdr:from>
    <xdr:to>
      <xdr:col>17</xdr:col>
      <xdr:colOff>471487</xdr:colOff>
      <xdr:row>58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233362</xdr:colOff>
      <xdr:row>68</xdr:row>
      <xdr:rowOff>28575</xdr:rowOff>
    </xdr:from>
    <xdr:to>
      <xdr:col>17</xdr:col>
      <xdr:colOff>538162</xdr:colOff>
      <xdr:row>82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4"/>
  <sheetViews>
    <sheetView tabSelected="1" topLeftCell="A46" workbookViewId="0">
      <selection activeCell="K108" sqref="K108"/>
    </sheetView>
  </sheetViews>
  <sheetFormatPr defaultRowHeight="15" x14ac:dyDescent="0.25"/>
  <cols>
    <col min="1" max="1" width="10.7109375" bestFit="1" customWidth="1"/>
  </cols>
  <sheetData>
    <row r="2" spans="3:6" x14ac:dyDescent="0.25">
      <c r="D2" t="s">
        <v>0</v>
      </c>
      <c r="E2" t="s">
        <v>1</v>
      </c>
      <c r="F2" t="s">
        <v>2</v>
      </c>
    </row>
    <row r="3" spans="3:6" x14ac:dyDescent="0.25">
      <c r="D3">
        <v>45</v>
      </c>
      <c r="E3">
        <v>47</v>
      </c>
      <c r="F3">
        <v>1.0444443999999999</v>
      </c>
    </row>
    <row r="4" spans="3:6" x14ac:dyDescent="0.25">
      <c r="D4">
        <v>97</v>
      </c>
      <c r="E4">
        <v>80</v>
      </c>
      <c r="F4">
        <v>0.82474226799999995</v>
      </c>
    </row>
    <row r="11" spans="3:6" x14ac:dyDescent="0.25">
      <c r="D11" t="s">
        <v>3</v>
      </c>
      <c r="E11" t="s">
        <v>6</v>
      </c>
    </row>
    <row r="12" spans="3:6" x14ac:dyDescent="0.25">
      <c r="C12" t="s">
        <v>4</v>
      </c>
      <c r="D12">
        <v>7.22</v>
      </c>
      <c r="E12">
        <v>47</v>
      </c>
    </row>
    <row r="13" spans="3:6" x14ac:dyDescent="0.25">
      <c r="C13" t="s">
        <v>5</v>
      </c>
      <c r="D13">
        <v>36.11</v>
      </c>
      <c r="E13">
        <v>80</v>
      </c>
    </row>
    <row r="14" spans="3:6" x14ac:dyDescent="0.25">
      <c r="C14" t="s">
        <v>7</v>
      </c>
      <c r="D14">
        <f>D13-D12</f>
        <v>28.89</v>
      </c>
      <c r="E14">
        <f>E13-E12</f>
        <v>33</v>
      </c>
    </row>
    <row r="16" spans="3:6" x14ac:dyDescent="0.25">
      <c r="D16" t="s">
        <v>8</v>
      </c>
      <c r="E16" t="s">
        <v>9</v>
      </c>
    </row>
    <row r="17" spans="3:5" x14ac:dyDescent="0.25">
      <c r="C17">
        <f>(D17*9/5)+32</f>
        <v>32</v>
      </c>
      <c r="D17">
        <v>0</v>
      </c>
      <c r="E17">
        <f t="shared" ref="E17:E62" si="0">(((D17-RawLow)*RefRange)/RawRange)+RefLow</f>
        <v>38.752855659397717</v>
      </c>
    </row>
    <row r="18" spans="3:5" x14ac:dyDescent="0.25">
      <c r="C18">
        <f t="shared" ref="C18:C62" si="1">(D18*9/5)+32</f>
        <v>33.799999999999997</v>
      </c>
      <c r="D18">
        <f>D17+1</f>
        <v>1</v>
      </c>
      <c r="E18">
        <f t="shared" si="0"/>
        <v>39.895119418483901</v>
      </c>
    </row>
    <row r="19" spans="3:5" x14ac:dyDescent="0.25">
      <c r="C19">
        <f t="shared" si="1"/>
        <v>35.6</v>
      </c>
      <c r="D19">
        <f t="shared" ref="D19:D62" si="2">D18+1</f>
        <v>2</v>
      </c>
      <c r="E19">
        <f t="shared" si="0"/>
        <v>41.037383177570092</v>
      </c>
    </row>
    <row r="20" spans="3:5" x14ac:dyDescent="0.25">
      <c r="C20">
        <f t="shared" si="1"/>
        <v>37.4</v>
      </c>
      <c r="D20">
        <f t="shared" si="2"/>
        <v>3</v>
      </c>
      <c r="E20">
        <f t="shared" si="0"/>
        <v>42.179646936656283</v>
      </c>
    </row>
    <row r="21" spans="3:5" x14ac:dyDescent="0.25">
      <c r="C21">
        <f t="shared" si="1"/>
        <v>39.200000000000003</v>
      </c>
      <c r="D21">
        <f t="shared" si="2"/>
        <v>4</v>
      </c>
      <c r="E21">
        <f t="shared" si="0"/>
        <v>43.321910695742474</v>
      </c>
    </row>
    <row r="22" spans="3:5" x14ac:dyDescent="0.25">
      <c r="C22">
        <f t="shared" si="1"/>
        <v>41</v>
      </c>
      <c r="D22">
        <f t="shared" si="2"/>
        <v>5</v>
      </c>
      <c r="E22">
        <f t="shared" si="0"/>
        <v>44.464174454828658</v>
      </c>
    </row>
    <row r="23" spans="3:5" x14ac:dyDescent="0.25">
      <c r="C23">
        <f t="shared" si="1"/>
        <v>42.8</v>
      </c>
      <c r="D23">
        <f t="shared" si="2"/>
        <v>6</v>
      </c>
      <c r="E23">
        <f t="shared" si="0"/>
        <v>45.606438213914849</v>
      </c>
    </row>
    <row r="24" spans="3:5" x14ac:dyDescent="0.25">
      <c r="C24">
        <f t="shared" si="1"/>
        <v>44.6</v>
      </c>
      <c r="D24">
        <f t="shared" si="2"/>
        <v>7</v>
      </c>
      <c r="E24">
        <f t="shared" si="0"/>
        <v>46.74870197300104</v>
      </c>
    </row>
    <row r="25" spans="3:5" x14ac:dyDescent="0.25">
      <c r="C25">
        <f t="shared" si="1"/>
        <v>46.4</v>
      </c>
      <c r="D25">
        <f t="shared" si="2"/>
        <v>8</v>
      </c>
      <c r="E25">
        <f t="shared" si="0"/>
        <v>47.890965732087224</v>
      </c>
    </row>
    <row r="26" spans="3:5" x14ac:dyDescent="0.25">
      <c r="C26">
        <f t="shared" si="1"/>
        <v>48.2</v>
      </c>
      <c r="D26">
        <f t="shared" si="2"/>
        <v>9</v>
      </c>
      <c r="E26">
        <f t="shared" si="0"/>
        <v>49.033229491173415</v>
      </c>
    </row>
    <row r="27" spans="3:5" x14ac:dyDescent="0.25">
      <c r="C27">
        <f t="shared" si="1"/>
        <v>50</v>
      </c>
      <c r="D27">
        <f t="shared" si="2"/>
        <v>10</v>
      </c>
      <c r="E27">
        <f t="shared" si="0"/>
        <v>50.175493250259606</v>
      </c>
    </row>
    <row r="28" spans="3:5" x14ac:dyDescent="0.25">
      <c r="C28">
        <f t="shared" si="1"/>
        <v>51.8</v>
      </c>
      <c r="D28">
        <f t="shared" si="2"/>
        <v>11</v>
      </c>
      <c r="E28">
        <f t="shared" si="0"/>
        <v>51.317757009345797</v>
      </c>
    </row>
    <row r="29" spans="3:5" x14ac:dyDescent="0.25">
      <c r="C29">
        <f t="shared" si="1"/>
        <v>53.6</v>
      </c>
      <c r="D29">
        <f t="shared" si="2"/>
        <v>12</v>
      </c>
      <c r="E29">
        <f t="shared" si="0"/>
        <v>52.460020768431981</v>
      </c>
    </row>
    <row r="30" spans="3:5" x14ac:dyDescent="0.25">
      <c r="C30">
        <f t="shared" si="1"/>
        <v>55.4</v>
      </c>
      <c r="D30">
        <f t="shared" si="2"/>
        <v>13</v>
      </c>
      <c r="E30">
        <f t="shared" si="0"/>
        <v>53.602284527518172</v>
      </c>
    </row>
    <row r="31" spans="3:5" x14ac:dyDescent="0.25">
      <c r="C31">
        <f t="shared" si="1"/>
        <v>57.2</v>
      </c>
      <c r="D31">
        <f t="shared" si="2"/>
        <v>14</v>
      </c>
      <c r="E31">
        <f t="shared" si="0"/>
        <v>54.744548286604363</v>
      </c>
    </row>
    <row r="32" spans="3:5" x14ac:dyDescent="0.25">
      <c r="C32">
        <f t="shared" si="1"/>
        <v>59</v>
      </c>
      <c r="D32">
        <f t="shared" si="2"/>
        <v>15</v>
      </c>
      <c r="E32">
        <f t="shared" si="0"/>
        <v>55.886812045690547</v>
      </c>
    </row>
    <row r="33" spans="3:5" x14ac:dyDescent="0.25">
      <c r="C33">
        <f t="shared" si="1"/>
        <v>60.8</v>
      </c>
      <c r="D33">
        <f t="shared" si="2"/>
        <v>16</v>
      </c>
      <c r="E33">
        <f t="shared" si="0"/>
        <v>57.029075804776738</v>
      </c>
    </row>
    <row r="34" spans="3:5" x14ac:dyDescent="0.25">
      <c r="C34">
        <f t="shared" si="1"/>
        <v>62.6</v>
      </c>
      <c r="D34">
        <f t="shared" si="2"/>
        <v>17</v>
      </c>
      <c r="E34">
        <f t="shared" si="0"/>
        <v>58.171339563862929</v>
      </c>
    </row>
    <row r="35" spans="3:5" x14ac:dyDescent="0.25">
      <c r="C35">
        <f t="shared" si="1"/>
        <v>64.400000000000006</v>
      </c>
      <c r="D35">
        <f t="shared" si="2"/>
        <v>18</v>
      </c>
      <c r="E35">
        <f t="shared" si="0"/>
        <v>59.31360332294912</v>
      </c>
    </row>
    <row r="36" spans="3:5" x14ac:dyDescent="0.25">
      <c r="C36">
        <f t="shared" si="1"/>
        <v>66.2</v>
      </c>
      <c r="D36">
        <f t="shared" si="2"/>
        <v>19</v>
      </c>
      <c r="E36">
        <f t="shared" si="0"/>
        <v>60.455867082035304</v>
      </c>
    </row>
    <row r="37" spans="3:5" x14ac:dyDescent="0.25">
      <c r="C37">
        <f t="shared" si="1"/>
        <v>68</v>
      </c>
      <c r="D37">
        <f t="shared" si="2"/>
        <v>20</v>
      </c>
      <c r="E37">
        <f t="shared" si="0"/>
        <v>61.598130841121495</v>
      </c>
    </row>
    <row r="38" spans="3:5" x14ac:dyDescent="0.25">
      <c r="C38">
        <f t="shared" si="1"/>
        <v>69.8</v>
      </c>
      <c r="D38">
        <f t="shared" si="2"/>
        <v>21</v>
      </c>
      <c r="E38">
        <f t="shared" si="0"/>
        <v>62.740394600207686</v>
      </c>
    </row>
    <row r="39" spans="3:5" x14ac:dyDescent="0.25">
      <c r="C39">
        <f t="shared" si="1"/>
        <v>71.599999999999994</v>
      </c>
      <c r="D39">
        <f t="shared" si="2"/>
        <v>22</v>
      </c>
      <c r="E39">
        <f t="shared" si="0"/>
        <v>63.88265835929387</v>
      </c>
    </row>
    <row r="40" spans="3:5" x14ac:dyDescent="0.25">
      <c r="C40">
        <f t="shared" si="1"/>
        <v>73.400000000000006</v>
      </c>
      <c r="D40">
        <f t="shared" si="2"/>
        <v>23</v>
      </c>
      <c r="E40">
        <f t="shared" si="0"/>
        <v>65.024922118380061</v>
      </c>
    </row>
    <row r="41" spans="3:5" x14ac:dyDescent="0.25">
      <c r="C41">
        <f t="shared" si="1"/>
        <v>75.2</v>
      </c>
      <c r="D41">
        <f t="shared" si="2"/>
        <v>24</v>
      </c>
      <c r="E41">
        <f t="shared" si="0"/>
        <v>66.167185877466252</v>
      </c>
    </row>
    <row r="42" spans="3:5" x14ac:dyDescent="0.25">
      <c r="C42">
        <f t="shared" si="1"/>
        <v>77</v>
      </c>
      <c r="D42">
        <f t="shared" si="2"/>
        <v>25</v>
      </c>
      <c r="E42">
        <f t="shared" si="0"/>
        <v>67.309449636552444</v>
      </c>
    </row>
    <row r="43" spans="3:5" x14ac:dyDescent="0.25">
      <c r="C43">
        <f t="shared" si="1"/>
        <v>78.8</v>
      </c>
      <c r="D43">
        <f t="shared" si="2"/>
        <v>26</v>
      </c>
      <c r="E43">
        <f t="shared" si="0"/>
        <v>68.45171339563862</v>
      </c>
    </row>
    <row r="44" spans="3:5" x14ac:dyDescent="0.25">
      <c r="C44">
        <f t="shared" si="1"/>
        <v>80.599999999999994</v>
      </c>
      <c r="D44">
        <f t="shared" si="2"/>
        <v>27</v>
      </c>
      <c r="E44">
        <f t="shared" si="0"/>
        <v>69.593977154724826</v>
      </c>
    </row>
    <row r="45" spans="3:5" x14ac:dyDescent="0.25">
      <c r="C45">
        <f t="shared" si="1"/>
        <v>82.4</v>
      </c>
      <c r="D45">
        <f t="shared" si="2"/>
        <v>28</v>
      </c>
      <c r="E45">
        <f t="shared" si="0"/>
        <v>70.736240913811002</v>
      </c>
    </row>
    <row r="46" spans="3:5" x14ac:dyDescent="0.25">
      <c r="C46">
        <f t="shared" si="1"/>
        <v>84.2</v>
      </c>
      <c r="D46">
        <f t="shared" si="2"/>
        <v>29</v>
      </c>
      <c r="E46">
        <f t="shared" si="0"/>
        <v>71.878504672897193</v>
      </c>
    </row>
    <row r="47" spans="3:5" x14ac:dyDescent="0.25">
      <c r="C47">
        <f t="shared" si="1"/>
        <v>86</v>
      </c>
      <c r="D47">
        <f t="shared" si="2"/>
        <v>30</v>
      </c>
      <c r="E47">
        <f t="shared" si="0"/>
        <v>73.020768431983385</v>
      </c>
    </row>
    <row r="48" spans="3:5" x14ac:dyDescent="0.25">
      <c r="C48">
        <f t="shared" si="1"/>
        <v>87.8</v>
      </c>
      <c r="D48">
        <f t="shared" si="2"/>
        <v>31</v>
      </c>
      <c r="E48">
        <f t="shared" si="0"/>
        <v>74.163032191069576</v>
      </c>
    </row>
    <row r="49" spans="3:5" x14ac:dyDescent="0.25">
      <c r="C49">
        <f t="shared" si="1"/>
        <v>89.6</v>
      </c>
      <c r="D49">
        <f t="shared" si="2"/>
        <v>32</v>
      </c>
      <c r="E49">
        <f t="shared" si="0"/>
        <v>75.305295950155767</v>
      </c>
    </row>
    <row r="50" spans="3:5" x14ac:dyDescent="0.25">
      <c r="C50">
        <f t="shared" si="1"/>
        <v>91.4</v>
      </c>
      <c r="D50">
        <f t="shared" si="2"/>
        <v>33</v>
      </c>
      <c r="E50">
        <f t="shared" si="0"/>
        <v>76.447559709241943</v>
      </c>
    </row>
    <row r="51" spans="3:5" x14ac:dyDescent="0.25">
      <c r="C51">
        <f t="shared" si="1"/>
        <v>93.2</v>
      </c>
      <c r="D51">
        <f t="shared" si="2"/>
        <v>34</v>
      </c>
      <c r="E51">
        <f t="shared" si="0"/>
        <v>77.589823468328149</v>
      </c>
    </row>
    <row r="52" spans="3:5" x14ac:dyDescent="0.25">
      <c r="C52">
        <f t="shared" si="1"/>
        <v>95</v>
      </c>
      <c r="D52">
        <f t="shared" si="2"/>
        <v>35</v>
      </c>
      <c r="E52">
        <f t="shared" si="0"/>
        <v>78.732087227414326</v>
      </c>
    </row>
    <row r="53" spans="3:5" x14ac:dyDescent="0.25">
      <c r="C53">
        <f t="shared" si="1"/>
        <v>96.8</v>
      </c>
      <c r="D53">
        <f t="shared" si="2"/>
        <v>36</v>
      </c>
      <c r="E53">
        <f t="shared" si="0"/>
        <v>79.874350986500517</v>
      </c>
    </row>
    <row r="54" spans="3:5" x14ac:dyDescent="0.25">
      <c r="C54">
        <f t="shared" si="1"/>
        <v>98.6</v>
      </c>
      <c r="D54">
        <f t="shared" si="2"/>
        <v>37</v>
      </c>
      <c r="E54">
        <f t="shared" si="0"/>
        <v>81.016614745586708</v>
      </c>
    </row>
    <row r="55" spans="3:5" x14ac:dyDescent="0.25">
      <c r="C55">
        <f t="shared" si="1"/>
        <v>100.4</v>
      </c>
      <c r="D55">
        <f t="shared" si="2"/>
        <v>38</v>
      </c>
      <c r="E55">
        <f t="shared" si="0"/>
        <v>82.158878504672899</v>
      </c>
    </row>
    <row r="56" spans="3:5" x14ac:dyDescent="0.25">
      <c r="C56">
        <f t="shared" si="1"/>
        <v>102.2</v>
      </c>
      <c r="D56">
        <f t="shared" si="2"/>
        <v>39</v>
      </c>
      <c r="E56">
        <f t="shared" si="0"/>
        <v>83.30114226375909</v>
      </c>
    </row>
    <row r="57" spans="3:5" x14ac:dyDescent="0.25">
      <c r="C57">
        <f t="shared" si="1"/>
        <v>104</v>
      </c>
      <c r="D57">
        <f t="shared" si="2"/>
        <v>40</v>
      </c>
      <c r="E57">
        <f t="shared" si="0"/>
        <v>84.443406022845267</v>
      </c>
    </row>
    <row r="58" spans="3:5" x14ac:dyDescent="0.25">
      <c r="C58">
        <f t="shared" si="1"/>
        <v>105.8</v>
      </c>
      <c r="D58">
        <f t="shared" si="2"/>
        <v>41</v>
      </c>
      <c r="E58">
        <f t="shared" si="0"/>
        <v>85.585669781931472</v>
      </c>
    </row>
    <row r="59" spans="3:5" x14ac:dyDescent="0.25">
      <c r="C59">
        <f t="shared" si="1"/>
        <v>107.6</v>
      </c>
      <c r="D59">
        <f t="shared" si="2"/>
        <v>42</v>
      </c>
      <c r="E59">
        <f t="shared" si="0"/>
        <v>86.727933541017649</v>
      </c>
    </row>
    <row r="60" spans="3:5" x14ac:dyDescent="0.25">
      <c r="C60">
        <f t="shared" si="1"/>
        <v>109.4</v>
      </c>
      <c r="D60">
        <f t="shared" si="2"/>
        <v>43</v>
      </c>
      <c r="E60">
        <f t="shared" si="0"/>
        <v>87.87019730010384</v>
      </c>
    </row>
    <row r="61" spans="3:5" x14ac:dyDescent="0.25">
      <c r="C61">
        <f t="shared" si="1"/>
        <v>111.2</v>
      </c>
      <c r="D61">
        <f t="shared" si="2"/>
        <v>44</v>
      </c>
      <c r="E61">
        <f t="shared" si="0"/>
        <v>89.012461059190031</v>
      </c>
    </row>
    <row r="62" spans="3:5" x14ac:dyDescent="0.25">
      <c r="C62">
        <f t="shared" si="1"/>
        <v>113</v>
      </c>
      <c r="D62">
        <f t="shared" si="2"/>
        <v>45</v>
      </c>
      <c r="E62">
        <f t="shared" si="0"/>
        <v>90.154724818276222</v>
      </c>
    </row>
    <row r="65" spans="1:21" ht="15.75" thickBot="1" x14ac:dyDescent="0.3"/>
    <row r="66" spans="1:21" x14ac:dyDescent="0.25">
      <c r="A66" s="1"/>
      <c r="B66" s="2"/>
      <c r="C66" s="2" t="s">
        <v>10</v>
      </c>
      <c r="D66" s="2"/>
      <c r="E66" s="2"/>
      <c r="F66" s="2"/>
      <c r="G66" s="2"/>
      <c r="H66" s="2"/>
      <c r="I66" s="2" t="s">
        <v>54</v>
      </c>
      <c r="J66" s="2" t="s">
        <v>55</v>
      </c>
      <c r="K66" s="2"/>
      <c r="L66" s="2"/>
      <c r="M66" s="2"/>
      <c r="N66" s="2"/>
      <c r="O66" s="2"/>
      <c r="P66" s="2"/>
      <c r="Q66" s="2"/>
      <c r="R66" s="3"/>
    </row>
    <row r="67" spans="1:21" x14ac:dyDescent="0.25">
      <c r="A67" s="4"/>
      <c r="B67" s="5"/>
      <c r="C67" s="5"/>
      <c r="D67" s="5"/>
      <c r="E67" s="5"/>
      <c r="F67" s="5"/>
      <c r="G67" s="5"/>
      <c r="H67" s="5"/>
      <c r="I67" s="5">
        <v>1.9</v>
      </c>
      <c r="J67" s="5">
        <v>16.5</v>
      </c>
      <c r="K67" s="5"/>
      <c r="L67" s="5"/>
      <c r="M67" s="5"/>
      <c r="N67" s="5"/>
      <c r="O67" s="5"/>
      <c r="P67" s="5"/>
      <c r="Q67" s="5"/>
      <c r="R67" s="6"/>
    </row>
    <row r="68" spans="1:21" ht="45" x14ac:dyDescent="0.25">
      <c r="A68" s="4" t="s">
        <v>16</v>
      </c>
      <c r="B68" s="5" t="s">
        <v>17</v>
      </c>
      <c r="C68" s="7" t="s">
        <v>11</v>
      </c>
      <c r="D68" s="9" t="s">
        <v>12</v>
      </c>
      <c r="E68" s="7" t="s">
        <v>20</v>
      </c>
      <c r="F68" s="9" t="s">
        <v>13</v>
      </c>
      <c r="G68" s="7" t="s">
        <v>14</v>
      </c>
      <c r="H68" s="7" t="s">
        <v>15</v>
      </c>
      <c r="I68" s="14" t="s">
        <v>21</v>
      </c>
      <c r="J68" s="18" t="s">
        <v>38</v>
      </c>
      <c r="K68" s="5"/>
      <c r="L68" s="5"/>
      <c r="M68" s="5"/>
      <c r="N68" s="5"/>
      <c r="O68" s="5"/>
      <c r="P68" s="5"/>
      <c r="Q68" s="5"/>
      <c r="R68" s="6"/>
    </row>
    <row r="69" spans="1:21" x14ac:dyDescent="0.25">
      <c r="A69" s="12">
        <v>45279</v>
      </c>
      <c r="B69" s="8"/>
      <c r="C69" s="8">
        <v>28</v>
      </c>
      <c r="D69" s="10">
        <v>-9</v>
      </c>
      <c r="E69" s="5">
        <f>(D69*9/5)+32</f>
        <v>15.8</v>
      </c>
      <c r="F69" s="10">
        <v>-3</v>
      </c>
      <c r="G69" s="8">
        <v>-12</v>
      </c>
      <c r="H69" s="8">
        <v>-4</v>
      </c>
      <c r="I69" s="5">
        <f>(D69*$I$67)+$J$67</f>
        <v>-0.59999999999999787</v>
      </c>
      <c r="J69" s="5">
        <f>I69-F69</f>
        <v>2.4000000000000021</v>
      </c>
      <c r="K69" s="5"/>
      <c r="L69" s="5"/>
      <c r="M69" s="5"/>
      <c r="N69" s="5"/>
      <c r="O69" s="5"/>
      <c r="P69" s="5"/>
      <c r="Q69" s="5"/>
      <c r="R69" s="6"/>
    </row>
    <row r="70" spans="1:21" x14ac:dyDescent="0.25">
      <c r="A70" s="12">
        <v>45279</v>
      </c>
      <c r="B70" s="8"/>
      <c r="C70" s="8">
        <v>45</v>
      </c>
      <c r="D70" s="10">
        <v>5.6</v>
      </c>
      <c r="E70" s="5">
        <f>(D70*9/5)+32</f>
        <v>42.08</v>
      </c>
      <c r="F70" s="10">
        <v>20</v>
      </c>
      <c r="G70" s="8">
        <v>28</v>
      </c>
      <c r="H70" s="8">
        <v>22</v>
      </c>
      <c r="I70" s="5">
        <f>(D70*$I$67)+$J$67</f>
        <v>27.14</v>
      </c>
      <c r="J70" s="5">
        <f>I70-F70</f>
        <v>7.1400000000000006</v>
      </c>
      <c r="K70" s="5"/>
      <c r="L70" s="5"/>
      <c r="M70" s="5"/>
      <c r="N70" s="5"/>
      <c r="O70" s="5"/>
      <c r="P70" s="5"/>
      <c r="Q70" s="5"/>
      <c r="R70" s="6"/>
      <c r="U70" t="s">
        <v>53</v>
      </c>
    </row>
    <row r="71" spans="1:21" x14ac:dyDescent="0.25">
      <c r="A71" s="12">
        <v>45280</v>
      </c>
      <c r="B71" s="13" t="s">
        <v>19</v>
      </c>
      <c r="C71" s="5"/>
      <c r="D71" s="11">
        <v>25.31</v>
      </c>
      <c r="E71" s="5">
        <f>(D71*9/5)+32</f>
        <v>77.557999999999993</v>
      </c>
      <c r="F71" s="11">
        <v>70.7</v>
      </c>
      <c r="G71" s="5"/>
      <c r="H71" s="5"/>
      <c r="I71" s="5">
        <f>(D71*$I$67)+$J$67</f>
        <v>64.588999999999999</v>
      </c>
      <c r="J71" s="5">
        <f>I71-F71</f>
        <v>-6.1110000000000042</v>
      </c>
      <c r="K71" s="5"/>
      <c r="L71" s="5"/>
      <c r="M71" s="5"/>
      <c r="N71" s="5"/>
      <c r="O71" s="5"/>
      <c r="P71" s="5"/>
      <c r="Q71" s="5"/>
      <c r="R71" s="6"/>
    </row>
    <row r="72" spans="1:21" x14ac:dyDescent="0.25">
      <c r="A72" s="12">
        <v>45281</v>
      </c>
      <c r="B72" s="13" t="s">
        <v>22</v>
      </c>
      <c r="C72" s="5"/>
      <c r="D72" s="11">
        <v>9.8478999999999992</v>
      </c>
      <c r="E72" s="5">
        <f>(D72*9/5)+32</f>
        <v>49.726219999999998</v>
      </c>
      <c r="F72" s="11">
        <v>41.5</v>
      </c>
      <c r="G72" s="5"/>
      <c r="H72" s="5"/>
      <c r="I72" s="5">
        <f>(D72*$I$67)+$J$67</f>
        <v>35.211010000000002</v>
      </c>
      <c r="J72" s="5">
        <f>I72-F72</f>
        <v>-6.2889899999999983</v>
      </c>
      <c r="K72" s="5"/>
      <c r="L72" s="5"/>
      <c r="M72" s="5"/>
      <c r="N72" s="5"/>
      <c r="O72" s="5"/>
      <c r="P72" s="5"/>
      <c r="Q72" s="5"/>
      <c r="R72" s="6"/>
    </row>
    <row r="73" spans="1:21" x14ac:dyDescent="0.25">
      <c r="A73" s="12">
        <v>45281</v>
      </c>
      <c r="B73" s="5" t="s">
        <v>18</v>
      </c>
      <c r="C73" s="5"/>
      <c r="D73" s="11">
        <v>10.08</v>
      </c>
      <c r="E73" s="5">
        <f>(D73*9/5)+32</f>
        <v>50.143999999999998</v>
      </c>
      <c r="F73" s="11">
        <v>43</v>
      </c>
      <c r="G73" s="5"/>
      <c r="H73" s="5"/>
      <c r="I73" s="5">
        <f>(D73*$I$67)+$J$67</f>
        <v>35.652000000000001</v>
      </c>
      <c r="J73" s="5">
        <f>I73-F73</f>
        <v>-7.347999999999999</v>
      </c>
      <c r="K73" s="5"/>
      <c r="L73" s="5"/>
      <c r="M73" s="5"/>
      <c r="N73" s="5"/>
      <c r="O73" s="5"/>
      <c r="P73" s="5"/>
      <c r="Q73" s="5"/>
      <c r="R73" s="6"/>
    </row>
    <row r="74" spans="1:21" x14ac:dyDescent="0.25">
      <c r="A74" s="12">
        <v>45281</v>
      </c>
      <c r="B74" s="15" t="s">
        <v>23</v>
      </c>
      <c r="C74" s="5"/>
      <c r="D74" s="11">
        <v>8.6370000000000005</v>
      </c>
      <c r="E74" s="13">
        <f>(D74*9/5)+32</f>
        <v>47.546599999999998</v>
      </c>
      <c r="F74" s="11">
        <v>40.799999999999997</v>
      </c>
      <c r="G74" s="5"/>
      <c r="H74" s="5"/>
      <c r="I74" s="5">
        <f>(D74*$I$67)+$J$67</f>
        <v>32.910299999999999</v>
      </c>
      <c r="J74" s="5">
        <f>I74-F74</f>
        <v>-7.8896999999999977</v>
      </c>
      <c r="K74" s="5"/>
      <c r="L74" s="5"/>
      <c r="M74" s="5"/>
      <c r="N74" s="5"/>
      <c r="O74" s="5"/>
      <c r="P74" s="5"/>
      <c r="Q74" s="5"/>
      <c r="R74" s="6"/>
    </row>
    <row r="75" spans="1:21" x14ac:dyDescent="0.25">
      <c r="A75" s="12">
        <v>45282</v>
      </c>
      <c r="B75" s="15" t="s">
        <v>24</v>
      </c>
      <c r="C75" s="5"/>
      <c r="D75" s="11">
        <v>14.8734</v>
      </c>
      <c r="E75" s="13">
        <f>(D75*9/5)+32</f>
        <v>58.772120000000001</v>
      </c>
      <c r="F75" s="11">
        <v>45.9</v>
      </c>
      <c r="G75" s="5"/>
      <c r="H75" s="5"/>
      <c r="I75" s="5">
        <f>(D75*$I$67)+$J$67</f>
        <v>44.759460000000004</v>
      </c>
      <c r="J75" s="5">
        <f>I75-F75</f>
        <v>-1.1405399999999943</v>
      </c>
      <c r="K75" s="5"/>
      <c r="L75" s="5"/>
      <c r="M75" s="5"/>
      <c r="N75" s="5"/>
      <c r="O75" s="5"/>
      <c r="P75" s="5"/>
      <c r="Q75" s="5"/>
      <c r="R75" s="6"/>
    </row>
    <row r="76" spans="1:21" x14ac:dyDescent="0.25">
      <c r="A76" s="12">
        <v>45282</v>
      </c>
      <c r="B76" s="15" t="s">
        <v>25</v>
      </c>
      <c r="C76" s="5"/>
      <c r="D76" s="11">
        <v>15.1111</v>
      </c>
      <c r="E76" s="13">
        <f>(D76*9/5)+32</f>
        <v>59.199979999999996</v>
      </c>
      <c r="F76" s="11">
        <v>46.8</v>
      </c>
      <c r="G76" s="5"/>
      <c r="H76" s="5"/>
      <c r="I76" s="5">
        <f>(D76*$I$67)+$J$67</f>
        <v>45.211089999999999</v>
      </c>
      <c r="J76" s="5">
        <f>I76-F76</f>
        <v>-1.5889099999999985</v>
      </c>
      <c r="K76" s="5"/>
      <c r="L76" s="5"/>
      <c r="M76" s="5"/>
      <c r="N76" s="5"/>
      <c r="O76" s="5"/>
      <c r="P76" s="5"/>
      <c r="Q76" s="5"/>
      <c r="R76" s="6"/>
    </row>
    <row r="77" spans="1:21" x14ac:dyDescent="0.25">
      <c r="A77" s="12">
        <v>45282</v>
      </c>
      <c r="B77" s="15" t="s">
        <v>26</v>
      </c>
      <c r="C77" s="5"/>
      <c r="D77" s="11">
        <v>16.757100000000001</v>
      </c>
      <c r="E77" s="13">
        <f>(D77*9/5)+32</f>
        <v>62.162780000000005</v>
      </c>
      <c r="F77" s="11">
        <v>49.6</v>
      </c>
      <c r="G77" s="5"/>
      <c r="H77" s="5"/>
      <c r="I77" s="5">
        <f>(D77*$I$67)+$J$67</f>
        <v>48.33849</v>
      </c>
      <c r="J77" s="5">
        <f>I77-F77</f>
        <v>-1.2615100000000012</v>
      </c>
      <c r="K77" s="5"/>
      <c r="L77" s="5"/>
      <c r="M77" s="5"/>
      <c r="N77" s="5"/>
      <c r="O77" s="5"/>
      <c r="P77" s="5"/>
      <c r="Q77" s="5"/>
      <c r="R77" s="6"/>
    </row>
    <row r="78" spans="1:21" x14ac:dyDescent="0.25">
      <c r="A78" s="12">
        <v>45282</v>
      </c>
      <c r="B78" s="16" t="s">
        <v>27</v>
      </c>
      <c r="C78" s="5"/>
      <c r="D78" s="11">
        <v>17.616599999999998</v>
      </c>
      <c r="E78" s="13">
        <f>(D78*9/5)+32</f>
        <v>63.709879999999998</v>
      </c>
      <c r="F78" s="11">
        <v>50</v>
      </c>
      <c r="G78" s="5"/>
      <c r="H78" s="5"/>
      <c r="I78" s="5">
        <f>(D78*$I$67)+$J$67</f>
        <v>49.971539999999997</v>
      </c>
      <c r="J78" s="5">
        <f>I78-F78</f>
        <v>-2.8460000000002594E-2</v>
      </c>
      <c r="K78" s="5"/>
      <c r="L78" s="5"/>
      <c r="M78" s="5"/>
      <c r="N78" s="5"/>
      <c r="O78" s="5"/>
      <c r="P78" s="5"/>
      <c r="Q78" s="5"/>
      <c r="R78" s="6"/>
    </row>
    <row r="79" spans="1:21" x14ac:dyDescent="0.25">
      <c r="A79" s="12">
        <v>45282</v>
      </c>
      <c r="B79" s="15" t="s">
        <v>28</v>
      </c>
      <c r="C79" s="5"/>
      <c r="D79" s="11">
        <v>19.024799999999999</v>
      </c>
      <c r="E79" s="13">
        <f>(D79*9/5)+32</f>
        <v>66.244640000000004</v>
      </c>
      <c r="F79" s="11">
        <v>52.3</v>
      </c>
      <c r="G79" s="5"/>
      <c r="H79" s="5"/>
      <c r="I79" s="5">
        <f>(D79*$I$67)+$J$67</f>
        <v>52.647119999999994</v>
      </c>
      <c r="J79" s="5">
        <f>I79-F79</f>
        <v>0.34711999999999676</v>
      </c>
      <c r="K79" s="5"/>
      <c r="L79" s="5"/>
      <c r="M79" s="5"/>
      <c r="N79" s="5"/>
      <c r="O79" s="5"/>
      <c r="P79" s="5"/>
      <c r="Q79" s="5"/>
      <c r="R79" s="6"/>
    </row>
    <row r="80" spans="1:21" x14ac:dyDescent="0.25">
      <c r="A80" s="12">
        <v>45282</v>
      </c>
      <c r="B80" s="16" t="s">
        <v>29</v>
      </c>
      <c r="C80" s="5"/>
      <c r="D80" s="11">
        <v>19.481999999999999</v>
      </c>
      <c r="E80" s="13">
        <f>(D80*9/5)+32</f>
        <v>67.067599999999999</v>
      </c>
      <c r="F80" s="11">
        <v>53.22</v>
      </c>
      <c r="G80" s="5"/>
      <c r="H80" s="5"/>
      <c r="I80" s="5">
        <f>(D80*$I$67)+$J$67</f>
        <v>53.515799999999999</v>
      </c>
      <c r="J80" s="5">
        <f>I80-F80</f>
        <v>0.29579999999999984</v>
      </c>
      <c r="K80" s="5"/>
      <c r="L80" s="5"/>
      <c r="M80" s="5"/>
      <c r="N80" s="5"/>
      <c r="O80" s="5"/>
      <c r="P80" s="5"/>
      <c r="Q80" s="5"/>
      <c r="R80" s="6"/>
    </row>
    <row r="81" spans="1:18" x14ac:dyDescent="0.25">
      <c r="A81" s="12">
        <v>45282</v>
      </c>
      <c r="B81" s="16" t="s">
        <v>31</v>
      </c>
      <c r="C81" s="5"/>
      <c r="D81" s="11">
        <v>20.1587</v>
      </c>
      <c r="E81" s="13">
        <f>(D81*9/5)+32</f>
        <v>68.285660000000007</v>
      </c>
      <c r="F81" s="11">
        <v>54</v>
      </c>
      <c r="G81" s="5"/>
      <c r="H81" s="5"/>
      <c r="I81" s="5">
        <f>(D81*$I$67)+$J$67</f>
        <v>54.80153</v>
      </c>
      <c r="J81" s="5">
        <f>I81-F81</f>
        <v>0.80152999999999963</v>
      </c>
      <c r="K81" s="5"/>
      <c r="L81" s="5"/>
      <c r="M81" s="5"/>
      <c r="N81" s="5"/>
      <c r="O81" s="5"/>
      <c r="P81" s="5"/>
      <c r="Q81" s="5"/>
      <c r="R81" s="6"/>
    </row>
    <row r="82" spans="1:18" s="5" customFormat="1" x14ac:dyDescent="0.25">
      <c r="A82" s="19">
        <v>45282</v>
      </c>
      <c r="B82" s="15" t="s">
        <v>30</v>
      </c>
      <c r="D82" s="11">
        <v>20.7439</v>
      </c>
      <c r="E82" s="13">
        <f>(D82*9/5)+32</f>
        <v>69.339020000000005</v>
      </c>
      <c r="F82" s="11">
        <v>55</v>
      </c>
      <c r="I82" s="5">
        <f>(D82*$I$67)+$J$67</f>
        <v>55.913409999999999</v>
      </c>
      <c r="J82" s="5">
        <f>I82-F82</f>
        <v>0.91340999999999894</v>
      </c>
    </row>
    <row r="83" spans="1:18" x14ac:dyDescent="0.25">
      <c r="A83" s="12">
        <v>45282</v>
      </c>
      <c r="B83" s="17" t="s">
        <v>33</v>
      </c>
      <c r="D83" s="11">
        <v>20.160299999999999</v>
      </c>
      <c r="E83" s="13">
        <f>(D83*9/5)+32</f>
        <v>68.288539999999998</v>
      </c>
      <c r="F83" s="11">
        <v>56.8</v>
      </c>
      <c r="I83" s="5">
        <f>(D83*$I$67)+$J$67</f>
        <v>54.804569999999998</v>
      </c>
      <c r="J83" s="5">
        <f>I83-F83</f>
        <v>-1.9954299999999989</v>
      </c>
    </row>
    <row r="84" spans="1:18" x14ac:dyDescent="0.25">
      <c r="A84" s="12">
        <v>45282</v>
      </c>
      <c r="B84" s="17" t="s">
        <v>34</v>
      </c>
      <c r="D84" s="11">
        <v>21.7681</v>
      </c>
      <c r="E84" s="13">
        <f>(D84*9/5)+32</f>
        <v>71.182580000000002</v>
      </c>
      <c r="F84" s="11">
        <v>57</v>
      </c>
      <c r="I84" s="5">
        <f>(D84*$I$67)+$J$67</f>
        <v>57.859389999999998</v>
      </c>
      <c r="J84" s="5">
        <f>I84-F84</f>
        <v>0.85938999999999766</v>
      </c>
    </row>
    <row r="85" spans="1:18" x14ac:dyDescent="0.25">
      <c r="A85" s="12">
        <v>45282</v>
      </c>
      <c r="B85" s="16" t="s">
        <v>32</v>
      </c>
      <c r="D85" s="11">
        <v>22.389900000000001</v>
      </c>
      <c r="E85" s="13">
        <f>(D85*9/5)+32</f>
        <v>72.301820000000006</v>
      </c>
      <c r="F85" s="11">
        <v>58.1</v>
      </c>
      <c r="I85" s="5">
        <f>(D85*$I$67)+$J$67</f>
        <v>59.04081</v>
      </c>
      <c r="J85" s="5">
        <f>I85-F85</f>
        <v>0.94080999999999904</v>
      </c>
    </row>
    <row r="86" spans="1:18" x14ac:dyDescent="0.25">
      <c r="A86" s="12">
        <v>45282</v>
      </c>
      <c r="B86" s="16" t="s">
        <v>35</v>
      </c>
      <c r="D86" s="11">
        <v>22.956800000000001</v>
      </c>
      <c r="E86" s="13">
        <f>(D86*9/5)+32</f>
        <v>73.322239999999994</v>
      </c>
      <c r="F86" s="11">
        <v>59.4</v>
      </c>
      <c r="I86" s="5">
        <f>(D86*$I$67)+$J$67</f>
        <v>60.117919999999998</v>
      </c>
      <c r="J86" s="5">
        <f>I86-F86</f>
        <v>0.71791999999999945</v>
      </c>
    </row>
    <row r="87" spans="1:18" x14ac:dyDescent="0.25">
      <c r="A87" s="12">
        <v>45282</v>
      </c>
      <c r="B87" s="16" t="s">
        <v>32</v>
      </c>
      <c r="D87" s="11">
        <v>23.340900000000001</v>
      </c>
      <c r="E87" s="13">
        <f>(D87*9/5)+32</f>
        <v>74.013620000000003</v>
      </c>
      <c r="F87" s="11">
        <v>60.3</v>
      </c>
      <c r="I87" s="5">
        <f>(D87*$I$67)+$J$67</f>
        <v>60.847709999999999</v>
      </c>
      <c r="J87" s="5">
        <f>I87-F87</f>
        <v>0.54771000000000214</v>
      </c>
    </row>
    <row r="88" spans="1:18" x14ac:dyDescent="0.25">
      <c r="A88" s="12">
        <v>45282</v>
      </c>
      <c r="B88" s="16" t="s">
        <v>37</v>
      </c>
      <c r="D88" s="11">
        <v>23.889500000000002</v>
      </c>
      <c r="E88" s="13">
        <f>(D88*9/5)+32</f>
        <v>75.001100000000008</v>
      </c>
      <c r="F88" s="11">
        <v>61</v>
      </c>
      <c r="I88" s="5">
        <f>(D88*$I$67)+$J$67</f>
        <v>61.890050000000002</v>
      </c>
      <c r="J88" s="5">
        <f>I88-F88</f>
        <v>0.89005000000000223</v>
      </c>
    </row>
    <row r="89" spans="1:18" x14ac:dyDescent="0.25">
      <c r="A89" s="12">
        <v>45282</v>
      </c>
      <c r="B89" s="16" t="s">
        <v>36</v>
      </c>
      <c r="D89" s="11">
        <v>24.346699999999998</v>
      </c>
      <c r="E89" s="13">
        <f>(D89*9/5)+32</f>
        <v>75.824060000000003</v>
      </c>
      <c r="F89" s="11">
        <v>62.2</v>
      </c>
      <c r="I89" s="5">
        <f>(D89*$I$67)+$J$67</f>
        <v>62.758729999999993</v>
      </c>
      <c r="J89" s="5">
        <f>I89-F89</f>
        <v>0.55872999999998996</v>
      </c>
    </row>
    <row r="90" spans="1:18" x14ac:dyDescent="0.25">
      <c r="A90" s="12">
        <v>45282</v>
      </c>
      <c r="B90" s="16" t="s">
        <v>40</v>
      </c>
      <c r="D90" s="11">
        <v>24.803899999999999</v>
      </c>
      <c r="E90" s="13">
        <f>(D90*9/5)+32</f>
        <v>76.647019999999998</v>
      </c>
      <c r="F90" s="11">
        <v>63</v>
      </c>
      <c r="I90" s="5">
        <f>(D90*$I$67)+$J$67</f>
        <v>63.627409999999998</v>
      </c>
      <c r="J90" s="5">
        <f>I90-F90</f>
        <v>0.62740999999999758</v>
      </c>
    </row>
    <row r="91" spans="1:18" x14ac:dyDescent="0.25">
      <c r="A91" s="12">
        <v>45282</v>
      </c>
      <c r="B91" s="16" t="s">
        <v>39</v>
      </c>
      <c r="D91" s="11">
        <v>25.242799999999999</v>
      </c>
      <c r="E91" s="13">
        <f>(D91*9/5)+32</f>
        <v>77.437039999999996</v>
      </c>
      <c r="F91" s="11">
        <v>64.599999999999994</v>
      </c>
      <c r="I91" s="5">
        <f>(D91*$I$67)+$J$67</f>
        <v>64.461320000000001</v>
      </c>
      <c r="J91" s="5">
        <f>I91-F91</f>
        <v>-0.1386799999999937</v>
      </c>
    </row>
    <row r="92" spans="1:18" x14ac:dyDescent="0.25">
      <c r="A92" s="12">
        <v>45282</v>
      </c>
      <c r="B92" s="16" t="s">
        <v>41</v>
      </c>
      <c r="D92" s="11">
        <v>25.809799999999999</v>
      </c>
      <c r="E92" s="13">
        <f>(D92*9/5)+32</f>
        <v>78.457639999999998</v>
      </c>
      <c r="F92" s="11">
        <v>65.3</v>
      </c>
      <c r="I92" s="5">
        <f>(D92*$I$67)+$J$67</f>
        <v>65.538619999999995</v>
      </c>
      <c r="J92" s="5">
        <f>I92-F92</f>
        <v>0.23861999999999739</v>
      </c>
    </row>
    <row r="93" spans="1:18" x14ac:dyDescent="0.25">
      <c r="A93" s="12">
        <v>45282</v>
      </c>
      <c r="B93" s="16" t="s">
        <v>42</v>
      </c>
      <c r="D93" s="11">
        <v>26.285299999999999</v>
      </c>
      <c r="E93" s="13">
        <f>(D93*9/5)+32</f>
        <v>79.313540000000003</v>
      </c>
      <c r="F93" s="11">
        <v>66.2</v>
      </c>
      <c r="I93" s="5">
        <f>(D93*$I$67)+$J$67</f>
        <v>66.442070000000001</v>
      </c>
      <c r="J93" s="5">
        <f>I93-F93</f>
        <v>0.24206999999999823</v>
      </c>
    </row>
    <row r="94" spans="1:18" x14ac:dyDescent="0.25">
      <c r="A94" s="12">
        <v>45282</v>
      </c>
      <c r="B94" s="16" t="s">
        <v>44</v>
      </c>
      <c r="D94" s="11">
        <v>26.8705</v>
      </c>
      <c r="E94" s="13">
        <f>(D94*9/5)+32</f>
        <v>80.366900000000001</v>
      </c>
      <c r="F94" s="11">
        <v>67.099999999999994</v>
      </c>
      <c r="I94" s="5">
        <f>(D94*$I$67)+$J$67</f>
        <v>67.55395</v>
      </c>
      <c r="J94" s="5">
        <f>I94-F94</f>
        <v>0.45395000000000607</v>
      </c>
    </row>
    <row r="95" spans="1:18" x14ac:dyDescent="0.25">
      <c r="A95" s="12">
        <v>45282</v>
      </c>
      <c r="B95" t="s">
        <v>43</v>
      </c>
      <c r="D95" s="11">
        <v>28.333600000000001</v>
      </c>
      <c r="E95" s="13">
        <f>(D95*9/5)+32</f>
        <v>83.000479999999996</v>
      </c>
      <c r="F95" s="11">
        <v>70.7</v>
      </c>
      <c r="I95" s="5">
        <f>(D95*$I$67)+$J$67</f>
        <v>70.333839999999995</v>
      </c>
      <c r="J95" s="5">
        <f>I95-F95</f>
        <v>-0.36616000000000781</v>
      </c>
    </row>
    <row r="96" spans="1:18" x14ac:dyDescent="0.25">
      <c r="A96" s="12">
        <v>45282</v>
      </c>
      <c r="B96" t="s">
        <v>45</v>
      </c>
      <c r="D96" s="11">
        <v>28.553000000000001</v>
      </c>
      <c r="E96" s="13">
        <f>(D96*9/5)+32</f>
        <v>83.395400000000009</v>
      </c>
      <c r="F96" s="11">
        <v>71</v>
      </c>
      <c r="I96" s="5">
        <f>(D96*$I$67)+$J$67</f>
        <v>70.750699999999995</v>
      </c>
      <c r="J96" s="13">
        <f>I96-F96</f>
        <v>-0.24930000000000518</v>
      </c>
    </row>
    <row r="97" spans="1:11" x14ac:dyDescent="0.25">
      <c r="A97" s="12">
        <v>45282</v>
      </c>
      <c r="B97" s="17" t="s">
        <v>46</v>
      </c>
      <c r="D97" s="11">
        <v>29.211400000000001</v>
      </c>
      <c r="E97" s="13">
        <f>(D97*9/5)+32</f>
        <v>84.580520000000007</v>
      </c>
      <c r="F97" s="11">
        <v>72.099999999999994</v>
      </c>
      <c r="I97" s="5">
        <f>(D97*$I$67)+$J$67</f>
        <v>72.001660000000001</v>
      </c>
      <c r="J97" s="13">
        <f>I97-F97</f>
        <v>-9.8339999999993211E-2</v>
      </c>
    </row>
    <row r="98" spans="1:11" x14ac:dyDescent="0.25">
      <c r="A98" s="12">
        <v>45282</v>
      </c>
      <c r="B98" s="17" t="s">
        <v>47</v>
      </c>
      <c r="D98" s="11">
        <v>29.430900000000001</v>
      </c>
      <c r="E98" s="13">
        <f>(D98*9/5)+32</f>
        <v>84.975620000000006</v>
      </c>
      <c r="F98" s="11">
        <v>73</v>
      </c>
      <c r="I98" s="5">
        <f>(D98*$I$67)+$J$67</f>
        <v>72.418710000000004</v>
      </c>
      <c r="J98" s="13">
        <f>I98-F98</f>
        <v>-0.58128999999999564</v>
      </c>
    </row>
    <row r="99" spans="1:11" x14ac:dyDescent="0.25">
      <c r="A99" s="12">
        <v>45282</v>
      </c>
      <c r="B99" s="17" t="s">
        <v>48</v>
      </c>
      <c r="D99" s="11">
        <v>32.667900000000003</v>
      </c>
      <c r="E99" s="13">
        <f>(D99*9/5)+32</f>
        <v>90.802220000000005</v>
      </c>
      <c r="F99" s="11">
        <v>77.7</v>
      </c>
      <c r="I99" s="5">
        <f>(D99*$I$67)+$J$67</f>
        <v>78.569010000000006</v>
      </c>
      <c r="J99" s="13">
        <f>I99-F99</f>
        <v>0.86901000000000295</v>
      </c>
    </row>
    <row r="100" spans="1:11" x14ac:dyDescent="0.25">
      <c r="A100" s="12">
        <v>45282</v>
      </c>
      <c r="B100" s="17" t="s">
        <v>49</v>
      </c>
      <c r="D100" s="11">
        <v>28.882200000000001</v>
      </c>
      <c r="E100" s="13">
        <f>(D100*9/5)+32</f>
        <v>83.987960000000001</v>
      </c>
      <c r="F100" s="11">
        <v>76.3</v>
      </c>
      <c r="I100" s="5">
        <f>(D100*$I$67)+$J$67</f>
        <v>71.376180000000005</v>
      </c>
      <c r="J100" s="13">
        <f>I100-F100</f>
        <v>-4.9238199999999921</v>
      </c>
    </row>
    <row r="101" spans="1:11" x14ac:dyDescent="0.25">
      <c r="A101" s="19">
        <v>45284</v>
      </c>
      <c r="B101" s="17" t="s">
        <v>50</v>
      </c>
      <c r="D101" s="11">
        <v>8.3627000000000002</v>
      </c>
      <c r="E101" s="13">
        <f>(D101*9/5)+32</f>
        <v>47.052860000000003</v>
      </c>
      <c r="F101" s="11">
        <v>38.5</v>
      </c>
      <c r="I101" s="5">
        <f>(D101*$I$67)+$J$67</f>
        <v>32.389130000000002</v>
      </c>
      <c r="J101" s="13">
        <f>I101-F101</f>
        <v>-6.1108699999999985</v>
      </c>
    </row>
    <row r="102" spans="1:11" x14ac:dyDescent="0.25">
      <c r="A102" s="19">
        <v>45284</v>
      </c>
      <c r="B102" s="17" t="s">
        <v>51</v>
      </c>
      <c r="D102" s="11">
        <v>9.5513999999999992</v>
      </c>
      <c r="E102" s="13">
        <f>(D102*9/5)+32</f>
        <v>49.192520000000002</v>
      </c>
      <c r="F102" s="11">
        <v>39.200000000000003</v>
      </c>
      <c r="I102" s="5">
        <f>(D102*$I$67)+$J$67</f>
        <v>34.647660000000002</v>
      </c>
      <c r="J102" s="13">
        <f>I102-F102</f>
        <v>-4.5523400000000009</v>
      </c>
    </row>
    <row r="103" spans="1:11" x14ac:dyDescent="0.25">
      <c r="A103" s="19">
        <v>45284</v>
      </c>
      <c r="B103" s="17" t="s">
        <v>52</v>
      </c>
      <c r="D103" s="11">
        <v>9.4050999999999991</v>
      </c>
      <c r="E103" s="13">
        <f>(D103*9/5)+32</f>
        <v>48.929180000000002</v>
      </c>
      <c r="F103" s="11">
        <v>39.700000000000003</v>
      </c>
      <c r="I103" s="5">
        <f>(D103*$I$67)+$J$67</f>
        <v>34.369689999999999</v>
      </c>
      <c r="J103" s="13">
        <f>I103-F103</f>
        <v>-5.3303100000000043</v>
      </c>
    </row>
    <row r="104" spans="1:11" x14ac:dyDescent="0.25">
      <c r="A104" s="19">
        <v>45284</v>
      </c>
      <c r="B104" s="17" t="s">
        <v>56</v>
      </c>
      <c r="D104" s="11">
        <v>8.4541000000000004</v>
      </c>
      <c r="E104" s="13">
        <f>(D104*9/5)+32</f>
        <v>47.217379999999999</v>
      </c>
      <c r="F104" s="11">
        <v>38.799999999999997</v>
      </c>
      <c r="I104" s="5">
        <f>(D104*$I$67)+$J$67</f>
        <v>32.56279</v>
      </c>
      <c r="J104" s="13">
        <f>I104-F104</f>
        <v>-6.2372099999999975</v>
      </c>
    </row>
    <row r="105" spans="1:11" x14ac:dyDescent="0.25">
      <c r="A105" s="19">
        <v>45284</v>
      </c>
      <c r="B105" s="17" t="s">
        <v>57</v>
      </c>
      <c r="D105" s="11">
        <v>9.6611999999999991</v>
      </c>
      <c r="E105" s="13">
        <f>(D105*9/5)+32</f>
        <v>49.390159999999995</v>
      </c>
      <c r="F105" s="11">
        <v>40.1</v>
      </c>
      <c r="I105" s="5">
        <f>(D105*$I$67)+$J$67</f>
        <v>34.856279999999998</v>
      </c>
      <c r="J105" s="13">
        <f>I105-F105</f>
        <v>-5.2437200000000033</v>
      </c>
      <c r="K105" s="25" t="s">
        <v>69</v>
      </c>
    </row>
    <row r="106" spans="1:11" x14ac:dyDescent="0.25">
      <c r="A106" s="19">
        <v>45284</v>
      </c>
      <c r="B106" s="17" t="s">
        <v>58</v>
      </c>
      <c r="D106" s="11">
        <v>9.5879999999999992</v>
      </c>
      <c r="E106" s="13">
        <f>(D106*9/5)+32</f>
        <v>49.258399999999995</v>
      </c>
      <c r="F106" s="11">
        <v>39.700000000000003</v>
      </c>
      <c r="I106" s="5">
        <f>(D106*$I$67)+$J$67</f>
        <v>34.717199999999998</v>
      </c>
      <c r="J106" s="13">
        <f>I106-F106</f>
        <v>-4.9828000000000046</v>
      </c>
    </row>
    <row r="107" spans="1:11" x14ac:dyDescent="0.25">
      <c r="A107" s="19">
        <v>45284</v>
      </c>
      <c r="B107" s="17" t="s">
        <v>60</v>
      </c>
      <c r="D107" s="11">
        <v>10.411</v>
      </c>
      <c r="E107" s="13">
        <f t="shared" ref="E69:E114" si="3">(D107*9/5)+32</f>
        <v>50.739800000000002</v>
      </c>
      <c r="F107" s="11">
        <v>41.2</v>
      </c>
      <c r="I107" s="5">
        <f t="shared" ref="I70:I114" si="4">(D107*$I$67)+$J$67</f>
        <v>36.280900000000003</v>
      </c>
      <c r="J107" s="13">
        <f t="shared" ref="J99:J114" si="5">I107-F107</f>
        <v>-4.9191000000000003</v>
      </c>
    </row>
    <row r="108" spans="1:11" x14ac:dyDescent="0.25">
      <c r="A108" s="19">
        <v>45284</v>
      </c>
      <c r="B108" s="17" t="s">
        <v>59</v>
      </c>
      <c r="D108" s="11">
        <v>10.91</v>
      </c>
      <c r="E108" s="13">
        <f t="shared" si="3"/>
        <v>51.637999999999998</v>
      </c>
      <c r="F108" s="11">
        <v>41.5</v>
      </c>
      <c r="I108" s="5">
        <f t="shared" si="4"/>
        <v>37.228999999999999</v>
      </c>
      <c r="J108" s="13">
        <f t="shared" si="5"/>
        <v>-4.2710000000000008</v>
      </c>
    </row>
    <row r="109" spans="1:11" x14ac:dyDescent="0.25">
      <c r="A109" s="19">
        <v>45284</v>
      </c>
      <c r="B109" s="17" t="s">
        <v>61</v>
      </c>
      <c r="D109" s="11">
        <v>10.7768</v>
      </c>
      <c r="E109" s="13">
        <f t="shared" si="3"/>
        <v>51.398240000000001</v>
      </c>
      <c r="F109" s="11">
        <v>41.7</v>
      </c>
      <c r="I109" s="13">
        <f t="shared" si="4"/>
        <v>36.975920000000002</v>
      </c>
      <c r="J109" s="13">
        <f t="shared" si="5"/>
        <v>-4.7240800000000007</v>
      </c>
    </row>
    <row r="110" spans="1:11" x14ac:dyDescent="0.25">
      <c r="A110" s="19">
        <v>45284</v>
      </c>
      <c r="B110" s="17" t="s">
        <v>62</v>
      </c>
      <c r="D110" s="11">
        <v>10.9779</v>
      </c>
      <c r="E110" s="13">
        <f t="shared" si="3"/>
        <v>51.760220000000004</v>
      </c>
      <c r="F110" s="11">
        <v>41.7</v>
      </c>
      <c r="G110">
        <v>38</v>
      </c>
      <c r="H110">
        <v>38</v>
      </c>
      <c r="I110" s="13">
        <f t="shared" si="4"/>
        <v>37.35801</v>
      </c>
      <c r="J110" s="13">
        <f t="shared" si="5"/>
        <v>-4.3419900000000027</v>
      </c>
    </row>
    <row r="111" spans="1:11" s="22" customFormat="1" x14ac:dyDescent="0.25">
      <c r="A111" s="20">
        <v>45284</v>
      </c>
      <c r="B111" s="21" t="s">
        <v>63</v>
      </c>
      <c r="D111" s="23">
        <v>9.33</v>
      </c>
      <c r="E111" s="24">
        <f t="shared" si="3"/>
        <v>48.793999999999997</v>
      </c>
      <c r="F111" s="23">
        <v>40.5</v>
      </c>
      <c r="G111" s="22">
        <v>31</v>
      </c>
      <c r="H111" s="22">
        <v>34</v>
      </c>
      <c r="I111" s="24">
        <f t="shared" si="4"/>
        <v>34.227000000000004</v>
      </c>
      <c r="J111" s="24">
        <f t="shared" si="5"/>
        <v>-6.2729999999999961</v>
      </c>
      <c r="K111" s="22" t="s">
        <v>68</v>
      </c>
    </row>
    <row r="112" spans="1:11" x14ac:dyDescent="0.25">
      <c r="A112" s="19">
        <v>45284</v>
      </c>
      <c r="B112" s="17" t="s">
        <v>65</v>
      </c>
      <c r="D112" s="11">
        <v>1.37659</v>
      </c>
      <c r="E112" s="13">
        <f t="shared" si="3"/>
        <v>34.477862000000002</v>
      </c>
      <c r="F112" s="11">
        <v>30.5</v>
      </c>
      <c r="G112">
        <v>24</v>
      </c>
      <c r="H112">
        <v>24</v>
      </c>
      <c r="I112" s="13">
        <f t="shared" si="4"/>
        <v>19.115521000000001</v>
      </c>
      <c r="J112" s="13">
        <f t="shared" si="5"/>
        <v>-11.384478999999999</v>
      </c>
    </row>
    <row r="113" spans="1:10" x14ac:dyDescent="0.25">
      <c r="A113" s="19">
        <v>45284</v>
      </c>
      <c r="B113" s="17" t="s">
        <v>64</v>
      </c>
      <c r="D113" s="11">
        <v>2.0165999999999999</v>
      </c>
      <c r="E113" s="13">
        <f t="shared" si="3"/>
        <v>35.62988</v>
      </c>
      <c r="F113" s="11">
        <v>29.8</v>
      </c>
      <c r="G113">
        <v>24</v>
      </c>
      <c r="I113" s="13">
        <f t="shared" si="4"/>
        <v>20.33154</v>
      </c>
      <c r="J113" s="13">
        <f t="shared" si="5"/>
        <v>-9.4684600000000003</v>
      </c>
    </row>
    <row r="114" spans="1:10" x14ac:dyDescent="0.25">
      <c r="A114" t="s">
        <v>66</v>
      </c>
      <c r="B114" s="17" t="s">
        <v>67</v>
      </c>
      <c r="D114" s="11">
        <v>1.5045999999999999</v>
      </c>
      <c r="E114" s="13">
        <f t="shared" si="3"/>
        <v>34.708280000000002</v>
      </c>
      <c r="F114" s="11">
        <v>28.8</v>
      </c>
      <c r="G114">
        <v>24</v>
      </c>
      <c r="I114" s="13">
        <f t="shared" si="4"/>
        <v>19.358740000000001</v>
      </c>
      <c r="J114" s="13">
        <f t="shared" si="5"/>
        <v>-9.4412599999999998</v>
      </c>
    </row>
  </sheetData>
  <sortState ref="A69:J106">
    <sortCondition ref="A6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RawHigh</vt:lpstr>
      <vt:lpstr>RawLow</vt:lpstr>
      <vt:lpstr>RawRange</vt:lpstr>
      <vt:lpstr>RefHi</vt:lpstr>
      <vt:lpstr>RefLow</vt:lpstr>
      <vt:lpstr>RefRange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Funk</dc:creator>
  <cp:lastModifiedBy>John Funk</cp:lastModifiedBy>
  <dcterms:created xsi:type="dcterms:W3CDTF">2023-02-26T09:38:13Z</dcterms:created>
  <dcterms:modified xsi:type="dcterms:W3CDTF">2023-12-24T22:16:14Z</dcterms:modified>
</cp:coreProperties>
</file>