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8030"/>
  </bookViews>
  <sheets>
    <sheet name="Information" sheetId="1" r:id="rId1"/>
    <sheet name="Silicon" sheetId="2" r:id="rId2"/>
    <sheet name="6H-SiC" sheetId="3" r:id="rId3"/>
  </sheets>
  <definedNames>
    <definedName name="_xlnm.Sheet_Title" localSheetId="0">"Information"</definedName>
    <definedName name="_xlnm.Print_Area" localSheetId="0">#REF!</definedName>
    <definedName name="_xlnm.Sheet_Title" localSheetId="1">"Silicon"</definedName>
    <definedName name="_xlnm.Print_Area" localSheetId="1">#REF!</definedName>
    <definedName name="_xlnm.Sheet_Title" localSheetId="2">"6H-SiC"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<sst xmlns="http://schemas.openxmlformats.org/spreadsheetml/2006/main" uniqueCount="44" count="44">
  <si>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</si>
  <si>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</si>
  <si>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</si>
  <si>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</si>
  <si>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</si>
  <si>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</si>
  <si>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</si>
  <si>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</si>
  <si>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</si>
  <si>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</si>
  <si>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</si>
  <si>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</si>
  <si>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</si>
  <si>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</si>
  <si>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</si>
  <si>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</si>
  <si>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</si>
  <si>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</si>
  <si>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</si>
  <si>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a_vector:</t>
  </si>
  <si>
    <t>A row vector of 3 floating point numbers specifying the a direction of the unit cell in (xyz)</t>
  </si>
  <si>
    <t>b_vector:</t>
  </si>
  <si>
    <t>A row vector of 3 floating point numbers specifying the b direction of the unit cell in (xyz)</t>
  </si>
  <si>
    <t>c_vector:</t>
  </si>
  <si>
    <t>A row vector of 3 floating point numbers specifying the c direction of the unit cell in (xyz)</t>
  </si>
  <si>
    <t>a:</t>
  </si>
  <si>
    <t>The length of the a direction of the cell</t>
  </si>
  <si>
    <t>b:</t>
  </si>
  <si>
    <t>The length of the b direction of the cell</t>
  </si>
  <si>
    <t>c:</t>
  </si>
  <si>
    <t>The length of the c direction of the cell</t>
  </si>
  <si>
    <t>alpha:</t>
  </si>
  <si>
    <t>Cell angle alpha</t>
  </si>
  <si>
    <t>beta:</t>
  </si>
  <si>
    <t>Cell angle beta</t>
  </si>
  <si>
    <t>gamma:</t>
  </si>
  <si>
    <t>Cell angle gamma</t>
  </si>
  <si>
    <t>The Entry: row is required and can contain;</t>
  </si>
  <si>
    <t>Tabulated permittivity</t>
  </si>
  <si>
    <t>Constant refractive index</t>
  </si>
  <si>
    <t>Constant permittivity</t>
  </si>
  <si>
    <t>Drude-Lorentz</t>
  </si>
  <si>
    <t>Density: row is required and contains the density in g/ml</t>
  </si>
  <si>
    <t>Unkown</t>
  </si>
</sst>
</file>

<file path=xl/styles.xml><?xml version="1.0" encoding="utf-8"?>
<styleSheet xmlns="http://schemas.openxmlformats.org/spreadsheetml/2006/main">
  <numFmts count="2">
    <numFmt formatCode="0.00000" numFmtId="100"/>
    <numFmt formatCode="0.000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3"/>
  <sheetViews>
    <sheetView workbookViewId="0" tabSelected="1">
      <selection activeCell="A1" sqref="A1"/>
    </sheetView>
  </sheetViews>
  <sheetFormatPr defaultColWidth="12.85546875" defaultRowHeight="12.75"/>
  <cols>
    <col min="1" max="16384" style="1" width="12.85546875" bestFit="1" customWidth="1"/>
  </cols>
  <sheetData>
    <row r="1" spans="1:16384" ht="15">
      <c r="A1" t="s">
        <v>0</v>
      </c>
    </row>
    <row r="3" spans="1:16384" ht="15">
      <c r="A3" t="s">
        <v>1</v>
      </c>
    </row>
    <row r="4" spans="1:16384" ht="15">
      <c r="A4" t="s">
        <v>2</v>
      </c>
    </row>
    <row r="7" spans="1:16384" ht="15">
      <c r="A7" t="s">
        <v>3</v>
      </c>
    </row>
    <row r="8" spans="1:16384" ht="15">
      <c r="B8" t="s">
        <v>4</v>
      </c>
    </row>
    <row r="9" spans="1:16384" ht="15">
      <c r="B9" t="s">
        <v>5</v>
      </c>
    </row>
    <row r="10" spans="1:16384" ht="15">
      <c r="B10" t="s">
        <v>6</v>
      </c>
    </row>
    <row r="13" spans="1:16384" ht="15">
      <c r="A13" t="s">
        <v>7</v>
      </c>
    </row>
    <row r="14" spans="1:16384" ht="15">
      <c r="C14" t="s">
        <v>8</v>
      </c>
      <c r="D14" t="s">
        <v>9</v>
      </c>
    </row>
    <row r="15" spans="1:16384" ht="15">
      <c r="C15" t="s">
        <v>10</v>
      </c>
      <c r="D15" t="s">
        <v>11</v>
      </c>
    </row>
    <row r="16" spans="1:16384" ht="15">
      <c r="C16" t="s">
        <v>12</v>
      </c>
      <c r="D16">
        <v>1</v>
      </c>
    </row>
    <row r="17" spans="1:16384" ht="15">
      <c r="C17" t="s">
        <v>13</v>
      </c>
      <c r="D17">
        <v>25</v>
      </c>
    </row>
    <row r="18" spans="1:16384" ht="15">
      <c r="C18" t="s">
        <v>14</v>
      </c>
    </row>
    <row r="19" spans="1:16384" ht="15">
      <c r="C19" t="s">
        <v>15</v>
      </c>
    </row>
    <row r="20" spans="1:16384" ht="15">
      <c r="C20" t="s">
        <v>16</v>
      </c>
      <c r="D20">
        <f>COUNT(#REF!)</f>
        <v>0</v>
      </c>
    </row>
    <row r="21" spans="1:16384" ht="15">
      <c r="C21" t="s">
        <v>17</v>
      </c>
      <c r="D21" t="s">
        <v>18</v>
      </c>
    </row>
    <row r="22" spans="1:16384" ht="15">
      <c r="C22" t="s">
        <v>19</v>
      </c>
      <c r="D22" t="s">
        <v>20</v>
      </c>
    </row>
    <row r="23" spans="1:16384" ht="15">
      <c r="C23" t="s">
        <v>21</v>
      </c>
      <c r="D23" t="s">
        <v>22</v>
      </c>
    </row>
    <row r="24" spans="1:16384" ht="15">
      <c r="C24" t="s">
        <v>23</v>
      </c>
      <c r="D24" t="s">
        <v>24</v>
      </c>
    </row>
    <row r="25" spans="1:16384" ht="15">
      <c r="C25" t="s">
        <v>25</v>
      </c>
      <c r="D25" t="s">
        <v>26</v>
      </c>
    </row>
    <row r="26" spans="1:16384" ht="15">
      <c r="C26" t="s">
        <v>27</v>
      </c>
      <c r="D26" t="s">
        <v>28</v>
      </c>
    </row>
    <row r="27" spans="1:16384" ht="15">
      <c r="C27" t="s">
        <v>29</v>
      </c>
      <c r="D27" t="s">
        <v>30</v>
      </c>
    </row>
    <row r="28" spans="1:16384" ht="15">
      <c r="C28" t="s">
        <v>31</v>
      </c>
      <c r="D28" t="s">
        <v>32</v>
      </c>
    </row>
    <row r="29" spans="1:16384" ht="15">
      <c r="C29" t="s">
        <v>33</v>
      </c>
      <c r="D29" t="s">
        <v>34</v>
      </c>
    </row>
    <row r="30" spans="1:16384" ht="15">
      <c r="C30" t="s">
        <v>35</v>
      </c>
      <c r="D30" t="s">
        <v>36</v>
      </c>
    </row>
    <row r="32" spans="1:16384" ht="15">
      <c r="A32" t="s">
        <v>37</v>
      </c>
    </row>
    <row r="33" spans="1:16384" ht="15">
      <c r="B33" t="s">
        <v>11</v>
      </c>
    </row>
    <row r="34" spans="1:16384" ht="15">
      <c r="B34" t="s">
        <v>38</v>
      </c>
    </row>
    <row r="35" spans="1:16384" ht="15">
      <c r="B35" t="s">
        <v>39</v>
      </c>
    </row>
    <row r="36" spans="1:16384" ht="15">
      <c r="B36" t="s">
        <v>40</v>
      </c>
    </row>
    <row r="37" spans="1:16384" ht="15">
      <c r="B37" t="s">
        <v>41</v>
      </c>
    </row>
    <row r="38" spans="1:16384" ht="15"/>
    <row r="43" spans="1:16384" ht="15">
      <c r="A43" t="s">
        <v>42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H7"/>
  <sheetViews>
    <sheetView workbookViewId="0">
      <selection activeCell="I21" sqref="I21"/>
    </sheetView>
  </sheetViews>
  <sheetFormatPr defaultColWidth="67.5" defaultRowHeight="15"/>
  <cols>
    <col min="1" max="16384" style="2" width="12.856370192307693"/>
  </cols>
  <sheetData>
    <row r="1" spans="1:8">
      <c r="A1" t="inlineStr">
        <is>
          <t>cm-1</t>
        </is>
      </c>
      <c r="B1" t="inlineStr">
        <is>
          <t>Microns</t>
        </is>
      </c>
      <c r="C1" t="inlineStr">
        <is>
          <t>n</t>
        </is>
      </c>
      <c r="D1" t="inlineStr">
        <is>
          <t>k</t>
        </is>
      </c>
      <c r="G1" t="s">
        <v>10</v>
      </c>
      <c r="H1" t="s">
        <v>39</v>
      </c>
    </row>
    <row r="2" spans="1:8">
      <c r="C2" s="3">
        <v>3.4199999999999999</v>
      </c>
      <c r="D2" s="3">
        <v>0</v>
      </c>
      <c r="E2" s="3"/>
      <c r="G2" t="s">
        <v>12</v>
      </c>
      <c r="H2">
        <v>2.3300000000000001</v>
      </c>
    </row>
    <row r="3" spans="1:8">
      <c r="G3" t="s">
        <v>13</v>
      </c>
      <c r="H3" t="s">
        <v>43</v>
      </c>
    </row>
    <row r="4" spans="1:8">
      <c r="G4" t="s">
        <v>14</v>
      </c>
      <c r="H4">
        <f>MIN(A2:A618)</f>
        <v>0</v>
      </c>
    </row>
    <row r="5" spans="1:8">
      <c r="G5" t="s">
        <v>15</v>
      </c>
      <c r="H5">
        <f>MAX(A2:A618)</f>
        <v>0</v>
      </c>
    </row>
    <row r="6" spans="1:8">
      <c r="G6" t="s">
        <v>16</v>
      </c>
      <c r="H6">
        <f>COUNT(A2:A618)</f>
        <v>0</v>
      </c>
    </row>
    <row r="7" spans="1:8">
      <c r="G7" t="s">
        <v>17</v>
      </c>
      <c r="H7" t="inlineStr">
        <is>
          <t>D . F . Edwards, in Handbook of Optical Constants of Solids, edited by E. D. Palik (Academic, Orlando, 1985), pp. 547-569.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3"/>
  <sheetViews>
    <sheetView workbookViewId="0">
      <selection activeCell="F22" sqref="F22"/>
    </sheetView>
  </sheetViews>
  <sheetFormatPr defaultColWidth="67.5" defaultRowHeight="15"/>
  <cols>
    <col min="1" max="7" style="2" width="12.856370192307693"/>
    <col min="8" max="8" style="2" width="9.140625" customWidth="1"/>
    <col min="9" max="16384" style="2" width="12.856370192307693"/>
  </cols>
  <sheetData>
    <row r="1" spans="1:10" ht="16.5">
      <c r="A1" t="inlineStr">
        <is>
          <t>Direction</t>
        </is>
      </c>
      <c r="B1" t="inlineStr">
        <is>
          <t>epsinf</t>
        </is>
      </c>
      <c r="C1" t="inlineStr">
        <is>
          <t>Omega</t>
        </is>
      </c>
      <c r="D1" t="inlineStr">
        <is>
          <t>Strength</t>
        </is>
      </c>
      <c r="E1" t="inlineStr">
        <is>
          <t>Gamma</t>
        </is>
      </c>
      <c r="G1" t="s">
        <v>10</v>
      </c>
      <c r="H1" t="s">
        <v>41</v>
      </c>
    </row>
    <row r="2" spans="1:10" ht="16.5">
      <c r="A2" t="inlineStr">
        <is>
          <t>xx</t>
        </is>
      </c>
      <c r="B2">
        <v>6.5199999999999996</v>
      </c>
      <c r="C2" s="3">
        <v>793.89999999999998</v>
      </c>
      <c r="D2" s="4">
        <v>1423.5608648737152</v>
      </c>
      <c r="E2" s="5">
        <v>4.7629999999999999</v>
      </c>
      <c r="G2" t="s">
        <v>12</v>
      </c>
      <c r="H2">
        <v>2.3300000000000001</v>
      </c>
    </row>
    <row r="3" spans="1:10" ht="16.5">
      <c r="A3" t="inlineStr">
        <is>
          <t>yy</t>
        </is>
      </c>
      <c r="B3">
        <v>6.5199999999999996</v>
      </c>
      <c r="C3" s="3">
        <v>793.89999999999998</v>
      </c>
      <c r="D3" s="4">
        <v>1423.5608648737152</v>
      </c>
      <c r="E3" s="5">
        <v>4.7629999999999999</v>
      </c>
      <c r="G3" t="s">
        <v>25</v>
      </c>
      <c r="H3">
        <v>3.081</v>
      </c>
      <c r="J3" t="inlineStr">
        <is>
          <t>Cell information taken from Capitani et al.</t>
        </is>
      </c>
    </row>
    <row r="4" spans="1:10" ht="16.5">
      <c r="A4" t="inlineStr">
        <is>
          <t>zz</t>
        </is>
      </c>
      <c r="B4">
        <v>6.7000000000000002</v>
      </c>
      <c r="C4">
        <v>785.89999999999998</v>
      </c>
      <c r="D4" s="4">
        <v>1427.7213529999999</v>
      </c>
      <c r="E4">
        <v>5.5010000000000003</v>
      </c>
      <c r="G4" t="s">
        <v>27</v>
      </c>
      <c r="H4">
        <v>3.081</v>
      </c>
      <c r="J4" t="inlineStr">
        <is>
          <t>American Minerologist (2007) 92, 403</t>
        </is>
      </c>
    </row>
    <row r="5" spans="1:10" ht="16.5">
      <c r="C5">
        <v>882.89999999999998</v>
      </c>
      <c r="D5" s="4">
        <v>243.56066999999999</v>
      </c>
      <c r="E5">
        <v>4.8559999999999999</v>
      </c>
      <c r="G5" t="s">
        <v>29</v>
      </c>
      <c r="H5">
        <v>15.1248</v>
      </c>
      <c r="J5" t="inlineStr">
        <is>
          <t>DOI: 10.2138/am.2007.2346</t>
        </is>
      </c>
    </row>
    <row r="6" spans="1:10" ht="16.5">
      <c r="G6" t="s">
        <v>31</v>
      </c>
      <c r="H6">
        <v>90</v>
      </c>
    </row>
    <row r="7" spans="1:10" ht="16.5">
      <c r="G7" t="s">
        <v>33</v>
      </c>
      <c r="H7">
        <v>90</v>
      </c>
    </row>
    <row r="8" spans="1:10" ht="16.5">
      <c r="G8" t="s">
        <v>35</v>
      </c>
      <c r="H8">
        <v>120</v>
      </c>
    </row>
    <row r="9" spans="1:10" ht="16.5">
      <c r="G9" t="s">
        <v>13</v>
      </c>
      <c r="H9" t="s">
        <v>43</v>
      </c>
    </row>
    <row r="10" spans="1:10" ht="16.5">
      <c r="G10" t="s">
        <v>14</v>
      </c>
      <c r="H10">
        <f>MIN(A5:A621)</f>
        <v>0</v>
      </c>
    </row>
    <row r="11" spans="1:10" ht="16.5">
      <c r="G11" t="s">
        <v>15</v>
      </c>
      <c r="H11">
        <f>MAX(A5:A621)</f>
        <v>0</v>
      </c>
    </row>
    <row r="12" spans="1:10" ht="16.5">
      <c r="G12" t="s">
        <v>16</v>
      </c>
      <c r="H12">
        <f>COUNT(A5:A621)</f>
        <v>0</v>
      </c>
    </row>
    <row r="13" spans="1:10" ht="16.5">
      <c r="G13" t="s">
        <v>17</v>
      </c>
      <c r="H13" t="inlineStr">
        <is>
          <t>W. G. Spitzer, D. Kleinman, and D. Walsh, Phys. Rev. 113, 127 (1959). L. A. Patrick and W. J. Choyke, Phys. Rev. B 2, 2255 (1970)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2023-10-07T14:52:24Z</dcterms:modified>
  <dcterms:created xsi:type="dcterms:W3CDTF">2023-09-15T14:37:21Z</dcterms:created>
  <dc:creator>John Kendrick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