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L:\Group\Finance\Consol\2019\Q2 2019\Half year report\Front half\"/>
    </mc:Choice>
  </mc:AlternateContent>
  <xr:revisionPtr revIDLastSave="0" documentId="13_ncr:1_{FCA6E5F8-4F5E-47BC-9EEB-300C827EE9C3}" xr6:coauthVersionLast="41" xr6:coauthVersionMax="41" xr10:uidLastSave="{00000000-0000-0000-0000-000000000000}"/>
  <bookViews>
    <workbookView xWindow="-4860" yWindow="-15870" windowWidth="25440" windowHeight="15390" tabRatio="910" firstSheet="1" activeTab="4" xr2:uid="{00000000-000D-0000-FFFF-FFFF00000000}"/>
  </bookViews>
  <sheets>
    <sheet name="Control" sheetId="84" state="hidden" r:id="rId1"/>
    <sheet name="HY19 Snapshot" sheetId="90" r:id="rId2"/>
    <sheet name="CFO Report" sheetId="96" r:id="rId3"/>
    <sheet name="North American Operations" sheetId="98" r:id="rId4"/>
    <sheet name="International Operations" sheetId="104" r:id="rId5"/>
    <sheet name="Australia Pacific Operations" sheetId="105"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5" hidden="1">'Australia Pacific Operations'!#REF!</definedName>
    <definedName name="_xlnm._FilterDatabase" localSheetId="2" hidden="1">'CFO Report'!#REF!</definedName>
    <definedName name="_xlnm._FilterDatabase" localSheetId="1" hidden="1">'HY19 Snapshot'!#REF!</definedName>
    <definedName name="_xlnm._FilterDatabase" localSheetId="4" hidden="1">'International Operations'!#REF!</definedName>
    <definedName name="_xlnm._FilterDatabase" localSheetId="3" hidden="1">'North American Operations'!#REF!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 localSheetId="0">OFFSET([9]Actual!$B$5,0,0,COUNTA([9]Actual!$B:$B),13)</definedName>
    <definedName name="Actual">'[10]1 .Control-Data_Detail-Adm'!$B$8</definedName>
    <definedName name="ActualAvg_FX_rates_table">'[11]Avg FX rates Actual'!$B$5:$AN$44</definedName>
    <definedName name="Actualplusadjustments">'[10]1 .Control-Data_Detail-Adm'!$B$10</definedName>
    <definedName name="App2A" localSheetId="5">#REF!</definedName>
    <definedName name="App2A" localSheetId="4">#REF!</definedName>
    <definedName name="App2A">#REF!</definedName>
    <definedName name="AUD">'[10]1 .Control-Data_Detail-Adm'!$B$16</definedName>
    <definedName name="AUD_AVERAGE" localSheetId="0">'[12]AUD AVG HIST'!$C$4:$O$111</definedName>
    <definedName name="AUD_AVERAGE">'[13]AUD AVG HIST'!$C$4:$O$76</definedName>
    <definedName name="AUD_AVERAGE_CURRENCY" localSheetId="0">'[12]AUD AVG HIST'!$B$4:$B$111</definedName>
    <definedName name="AUD_AVERAGE_CURRENCY">'[13]AUD AVG HIST'!$B$4:$B$76</definedName>
    <definedName name="AUD_AVERAGE_MONTH" localSheetId="0">'[12]AUD AVG HIST'!$C$3:$O$3</definedName>
    <definedName name="AUD_AVERAGE_MONTH">'[13]AUD AVG HIST'!$C$3:$O$3</definedName>
    <definedName name="AUD_HIST">'[13]AUD HIST'!$C$4:$O$76</definedName>
    <definedName name="AUD_HIST_CURRENCY">'[13]AUD HIST'!$B$4:$B$76</definedName>
    <definedName name="AUD_HIST_MONTH">'[13]AUD HIST'!$C$3:$O$3</definedName>
    <definedName name="AUDAVGFX">'[14]USD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[15]Mappings!$A$2:$B$67</definedName>
    <definedName name="Col">[16]Data!$A$5:$S$5</definedName>
    <definedName name="ColBudget">[17]App_D_budget!$A$6:$IP$6</definedName>
    <definedName name="colPHSH_PY">[18]App_D_PH_SH_split!$A$6:$IV$6</definedName>
    <definedName name="colPY">[18]App_D!$A$6:$IV$6</definedName>
    <definedName name="CompNEP">[19]BR_A!$E$9</definedName>
    <definedName name="CompYear">[20]Input!$B$25</definedName>
    <definedName name="CONTROL" localSheetId="5">#REF!</definedName>
    <definedName name="CONTROL" localSheetId="0">#REF!</definedName>
    <definedName name="CONTROL" localSheetId="4">#REF!</definedName>
    <definedName name="CONTROL">#REF!</definedName>
    <definedName name="Cost_Centre">[21]Dimensions!$B$6:$B$30</definedName>
    <definedName name="Country_name">'[11]Avg FX rates Actual'!$A$5:$A$50</definedName>
    <definedName name="_xlnm.Criteria" localSheetId="5">#REF!</definedName>
    <definedName name="_xlnm.Criteria" localSheetId="2">#REF!</definedName>
    <definedName name="_xlnm.Criteria" localSheetId="0">#REF!</definedName>
    <definedName name="_xlnm.Criteria" localSheetId="1">#REF!</definedName>
    <definedName name="_xlnm.Criteria" localSheetId="4">#REF!</definedName>
    <definedName name="_xlnm.Criteria">#REF!</definedName>
    <definedName name="Cube_Metric_List">'[11]Group Mix Analysis'!$BA$14:$BA$36</definedName>
    <definedName name="cubename">'[10]1 .Control-Data_Detail-Adm'!$B$7</definedName>
    <definedName name="Currency">[20]Input!$B$6</definedName>
    <definedName name="Currency_Used">'[11]Mapping table'!$U$2:$U$71</definedName>
    <definedName name="CurrentDays">[20]Input!$B$9</definedName>
    <definedName name="CurrentLevel">[22]Control!$G$102</definedName>
    <definedName name="CurrentMonth">[20]Input!$B$10</definedName>
    <definedName name="CurrentName">[22]Control!$G$103</definedName>
    <definedName name="CurrentNEP">'[23]Summary Q4 14'!$C$72</definedName>
    <definedName name="CurrentYear" localSheetId="0">#REF!</definedName>
    <definedName name="CurrentYear">[20]Input!$B$11</definedName>
    <definedName name="Data" localSheetId="0">[16]Data!$A$5:$S$52</definedName>
    <definedName name="DATA">#N/A</definedName>
    <definedName name="Data_Date">'[24]Monthly Movement'!$B$19</definedName>
    <definedName name="data1">[3]App_D!$A$1:$CT$126</definedName>
    <definedName name="Data10">[3]App_D_PH_SH_split!$A$1:$DF$124</definedName>
    <definedName name="data10PY">[18]App_D_PH_SH_split!$A$1:$CT$53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5">#REF!</definedName>
    <definedName name="_xlnm.Database" localSheetId="2">#REF!</definedName>
    <definedName name="_xlnm.Database" localSheetId="0">#REF!</definedName>
    <definedName name="_xlnm.Database" localSheetId="1">#REF!</definedName>
    <definedName name="_xlnm.Database" localSheetId="4">#REF!</definedName>
    <definedName name="_xlnm.Database">#REF!</definedName>
    <definedName name="DataBudget">[17]App_D_budget!$A$1:$BG$126</definedName>
    <definedName name="dataPY">[18]App_D!$A$1:$BS$78</definedName>
    <definedName name="DATENO" localSheetId="5">#REF!</definedName>
    <definedName name="DATENO" localSheetId="0">#REF!</definedName>
    <definedName name="DATENO" localSheetId="4">#REF!</definedName>
    <definedName name="DATENO">#REF!</definedName>
    <definedName name="Dec_Month">'[10]1 .Control-Data_Detail-Adm'!$B$19</definedName>
    <definedName name="Display">[20]Input!$B$7</definedName>
    <definedName name="DIV_1">[25]Mapping!$B$215:$B$220</definedName>
    <definedName name="Div_exp">[9]Input!$B$12</definedName>
    <definedName name="Div_lic">[9]Input!$B$11</definedName>
    <definedName name="Div_mgt">[9]Input!$B$10</definedName>
    <definedName name="Division">[26]Portfolios!$A$6:$A$11</definedName>
    <definedName name="Division_for_Title">'[27]Mapping table'!$F$2:$F$16</definedName>
    <definedName name="Divisions_at_a_glance" localSheetId="5">#REF!</definedName>
    <definedName name="Divisions_at_a_glance" localSheetId="2">#REF!</definedName>
    <definedName name="Divisions_at_a_glance" localSheetId="1">#REF!</definedName>
    <definedName name="Divisions_at_a_glance" localSheetId="4">#REF!</definedName>
    <definedName name="Divisions_at_a_glance">#REF!</definedName>
    <definedName name="Down">[28]Input!$B$21</definedName>
    <definedName name="DUlineAfter">[29]Processing!$AD$2:$AD$151</definedName>
    <definedName name="Emitidas">'[30]Tabla Emitidas'!$B$3:$B$8</definedName>
    <definedName name="EO_Adj">[31]Input!$C$62:$O$66</definedName>
    <definedName name="EO_Split">[9]Input!$A$52:$L$60</definedName>
    <definedName name="Eq_lic">[9]Input!$C$11</definedName>
    <definedName name="Eq_mgt">[9]Input!$C$10</definedName>
    <definedName name="EQNU_Summary2013Tab_Table1">'[15]Summary 2013'!$N$22:$N$994</definedName>
    <definedName name="EQNU_Summary2013Tab_Table2">'[15]Summary 2013'!$V$22:$V$1000</definedName>
    <definedName name="EUR_AVERAGE">'[13]EUR AVG HIST'!$C$4:$O$81</definedName>
    <definedName name="EUR_AVERAGE_CURRENCY">'[13]EUR AVG HIST'!$B$4:$B$81</definedName>
    <definedName name="EUR_AVERAGE_MONTH">'[13]EUR AVG HIST'!$C$3:$O$3</definedName>
    <definedName name="EUR_HIST">'[13]EUR HIST'!$C$4:$O$81</definedName>
    <definedName name="EUR_HIST_CURRENCY">'[13]EUR HIST'!$B$4:$B$81</definedName>
    <definedName name="EUR_HIST_MONTH">'[13]EUR HIST'!$C$3:$O$3</definedName>
    <definedName name="Financials3">[32]Graphs!$W$56:$W$71</definedName>
    <definedName name="Forecast" localSheetId="5">#REF!</definedName>
    <definedName name="Forecast" localSheetId="0">#REF!</definedName>
    <definedName name="Forecast" localSheetId="4">#REF!</definedName>
    <definedName name="Forecast">#REF!</definedName>
    <definedName name="FX">[9]FX!$B$5:$N$84</definedName>
    <definedName name="FX_Average_GBP">'[33]FX Rate'!$D$2</definedName>
    <definedName name="FX_AVERAGE_GBP_LY">'[33]FX Rate'!$C$2</definedName>
    <definedName name="FX_Code">'[11]Avg FX rates Actual'!$B$5:$B$44</definedName>
    <definedName name="FX_col">[9]FX!$B$5:$N$5</definedName>
    <definedName name="FX_Comparative_title">'[11]Mapping table'!$C$2:$C$15</definedName>
    <definedName name="fx_lookup">[34]INPUTS!$C$6</definedName>
    <definedName name="fx_Rates">[34]INPUTS!$B$7:$F$11</definedName>
    <definedName name="FX_row">[9]FX!$B$5:$B$84</definedName>
    <definedName name="GAR2014_Recovery">[35]Summary!$D$30</definedName>
    <definedName name="GBP_AVERAGE">'[13]GBP AVG HIST'!$C$4:$O$81</definedName>
    <definedName name="GBP_AVERAGE_CURRENCY">'[13]GBP AVG HIST'!$B$4:$B$81</definedName>
    <definedName name="GBP_AVERAGE_MONTH">'[13]GBP AVG HIST'!$C$3:$O$3</definedName>
    <definedName name="GBP_HIST">'[13]GBP HIST'!$C$4:$O$81</definedName>
    <definedName name="GBP_HIST_CURRENCY">'[13]GBP HIST'!$B$4:$B$81</definedName>
    <definedName name="GBP_HIST_MONTH">'[13]GBP HIST'!$C$3:$O$3</definedName>
    <definedName name="GBPAVGFX">'[14]USD FX'!$E$74</definedName>
    <definedName name="Glance" localSheetId="5">#REF!</definedName>
    <definedName name="Glance" localSheetId="2">#REF!</definedName>
    <definedName name="Glance" localSheetId="1">#REF!</definedName>
    <definedName name="Glance" localSheetId="4">#REF!</definedName>
    <definedName name="Glance">#REF!</definedName>
    <definedName name="GOTP">[9]Input!$B$63:$Q$66</definedName>
    <definedName name="GPAR_division">'[27]Mapping table'!$E$2:$E$16</definedName>
    <definedName name="GPAR_Period">'[27]Mapping table'!$A$2:$A$11</definedName>
    <definedName name="GU_Summary2013Tab_Table1">'[15]Summary 2013'!$L$22:$L$994</definedName>
    <definedName name="GU_Summary2013Tab_Table2">'[15]Summary 2013'!$T$22:$T$1000</definedName>
    <definedName name="I">[30]Inicio!$A$1:$S$35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'[36]2010'!$A$1</definedName>
    <definedName name="KlxSymbolLookupANALYSIS" localSheetId="5">#REF!</definedName>
    <definedName name="KlxSymbolLookupANALYSIS" localSheetId="0">#REF!</definedName>
    <definedName name="KlxSymbolLookupANALYSIS" localSheetId="4">#REF!</definedName>
    <definedName name="KlxSymbolLookupANALYSIS">#REF!</definedName>
    <definedName name="KlxSymbolLookupANALYSIS...3">[3]Main!$C$29</definedName>
    <definedName name="KlxSymbolLookupANALYSIS...4">[3]Main!$C$33</definedName>
    <definedName name="KlxSymbolLookupANALYSIS...6">'[36]2010'!$A$2</definedName>
    <definedName name="KlxSymbolLookupDATATYPES" localSheetId="0">[37]Main!$C$42</definedName>
    <definedName name="klxsymbollookupDATATYPES">[3]Main!$C$19</definedName>
    <definedName name="KlxSymbolLookupDATATYPES...1">[38]BS!$A$3</definedName>
    <definedName name="KlxSymbolLookupDATATYPES...6">'[36]2010'!$A$3</definedName>
    <definedName name="KlxSymbolLookupENTITIES">[37]Main!$C$39</definedName>
    <definedName name="KlxSymbolLookupENTITIES...1">[38]BS!$A$2</definedName>
    <definedName name="KlxSymbolLookupPERIODS" localSheetId="0">[37]Main!$C$16</definedName>
    <definedName name="klxsymbollookupPERIODS">[3]Main!$C$11</definedName>
    <definedName name="KlxSymbolLookupPERIODS...1" localSheetId="0">[37]Main!$C$14</definedName>
    <definedName name="klxsymbollookupPERIODS...1">[3]Main!$C$13</definedName>
    <definedName name="klxsymbollookupPERIODS...5">[3]Main!$C$17</definedName>
    <definedName name="klxsymbollookupperiods.CYAct">[39]Main!$B$9</definedName>
    <definedName name="klxsymbollookupperiods.CYBud">[39]Main!$B$11</definedName>
    <definedName name="klxsymbollookupperiods.PYAct">[39]Main!$B$13</definedName>
    <definedName name="KlxToolbarANALYSIS">"INVTOT"</definedName>
    <definedName name="KlxToolbarDATATYPES">"GTOTAL"</definedName>
    <definedName name="KlxToolbarENTITIES">"GTOT"</definedName>
    <definedName name="KlxToolbarPERIODS">"A2006Q02"</definedName>
    <definedName name="LA_adj">[40]Input!$A$69:$O$78</definedName>
    <definedName name="Large_or_Cat">[41]Portfolios!$K$6:$K$7</definedName>
    <definedName name="lic_div">[8]Input!$F$19</definedName>
    <definedName name="Lic_div_R1">'[31]M-rates'!$C$19</definedName>
    <definedName name="Lic_div_R2">'[31]M-rates'!$C$20</definedName>
    <definedName name="Lic_div_R3">'[31]M-rates'!$C$21</definedName>
    <definedName name="Lic_div_R4">'[31]M-rates'!$C$22</definedName>
    <definedName name="lic_eq">[8]Input!$C$24</definedName>
    <definedName name="Lic_EQ_R1">'[31]M-rates'!$C$24</definedName>
    <definedName name="Lic_EQ_R2">'[31]M-rates'!$C$25</definedName>
    <definedName name="Lic_EQ_R3">'[31]M-rates'!$C$26</definedName>
    <definedName name="Lic_EQ_R4">'[31]M-rates'!$C$27</definedName>
    <definedName name="List.Yes.No">[42]Questions!$O$6:$O$7</definedName>
    <definedName name="List.Yes.No.NA">[42]Questions!$Q$6:$Q$8</definedName>
    <definedName name="List.Yes.No.Null">[42]Questions!$P$6:$P$8</definedName>
    <definedName name="LkUpVars">'[10]4.LookupData-Adm'!$B$3:$L$171</definedName>
    <definedName name="Lookup_DetailsCol">'[22]Details Sheet'!$A$217:$C$230</definedName>
    <definedName name="LY_NEP">'[23]Summary Q4 13'!$C$43</definedName>
    <definedName name="MainHeading">[22]ModelInputs!$B$8</definedName>
    <definedName name="MainHeading_Group">[22]ModelInputs!$B$9</definedName>
    <definedName name="Map">OFFSET([43]Mapping!$A$4,0,0,COUNTA([43]Mapping!$A:$A),COUNTA([43]Mapping!$4:$4))</definedName>
    <definedName name="Map_1">[44]NEPEntityLvl4!$A$8:$B$2133</definedName>
    <definedName name="Measure">[32]Graphs!$U$57:$U$63</definedName>
    <definedName name="Measure_for_Table">'[27]Mapping table'!$J$2:$J$35</definedName>
    <definedName name="Mgt_div">[8]Input!$F$18</definedName>
    <definedName name="Mgt_div_new">[8]Input!$K$18</definedName>
    <definedName name="Mgt_div_R1">'[31]M-rates'!$C$9</definedName>
    <definedName name="Mgt_div_R2">'[31]M-rates'!$C$10</definedName>
    <definedName name="Mgt_div_R3">'[31]M-rates'!$C$11</definedName>
    <definedName name="Mgt_div_R4">'[31]M-rates'!$C$12</definedName>
    <definedName name="Mgt_eq">[8]Input!$C$23</definedName>
    <definedName name="Mgt_EQ_R1">'[31]M-rates'!$C$14</definedName>
    <definedName name="Mgt_EQ_R2">'[31]M-rates'!$C$15</definedName>
    <definedName name="Mgt_EQ_R3">'[31]M-rates'!$C$16</definedName>
    <definedName name="Mgt_EQ_R4">'[31]M-rates'!$C$17</definedName>
    <definedName name="MI">[9]Input!$A$43:$C$49</definedName>
    <definedName name="Month">[8]Input!$C$27:$N$27</definedName>
    <definedName name="Month_header">[45]Input!$C$10</definedName>
    <definedName name="Month_number">[8]Input!$C$26:$N$27</definedName>
    <definedName name="Month_Range">[27]Main!$C$25:$C$51</definedName>
    <definedName name="MonthName">[46]Setup!$A$1:$C$14</definedName>
    <definedName name="mth" localSheetId="0">[21]Dimensions!$D$6:$D$18</definedName>
    <definedName name="mth">'[10]1 .Control-Data_Detail-Adm'!$B$30</definedName>
    <definedName name="NA_GEP_BY_COB" localSheetId="5">#REF!</definedName>
    <definedName name="NA_GEP_BY_COB" localSheetId="4">#REF!</definedName>
    <definedName name="NA_GEP_BY_COB">#REF!</definedName>
    <definedName name="NA_Ins_profit" localSheetId="5">#REF!</definedName>
    <definedName name="NA_Ins_profit" localSheetId="4">#REF!</definedName>
    <definedName name="NA_Ins_profit">#REF!</definedName>
    <definedName name="NA_table" localSheetId="5">#REF!</definedName>
    <definedName name="NA_table" localSheetId="4">#REF!</definedName>
    <definedName name="NA_table">#REF!</definedName>
    <definedName name="Names_Summary2013Tab_Table1">'[15]Summary 2013'!$I$22:$I$994</definedName>
    <definedName name="Names_Summary2013Tab_Table2">'[15]Summary 2013'!$Q$22:$Q$1000</definedName>
    <definedName name="No.MonthsYTD">[3]Main!$B$8</definedName>
    <definedName name="NoChange">[28]Input!$B$23</definedName>
    <definedName name="NU_Summary2013Tab_Table1">'[15]Summary 2013'!$M$22:$M$994</definedName>
    <definedName name="NU_Summary2013Tab_Table2">'[15]Summary 2013'!$U$22:$U$1000</definedName>
    <definedName name="NvsASD" localSheetId="0">"V2016-03-01"</definedName>
    <definedName name="NvsASD">"V2009-02-28"</definedName>
    <definedName name="NvsAutoDrillOk">"VN"</definedName>
    <definedName name="NvsElapsedTime" localSheetId="0">0.000439814815763384</definedName>
    <definedName name="NvsElapsedTime">0.0000347222230629995</definedName>
    <definedName name="NvsEndTime" localSheetId="0">42464.7038425926</definedName>
    <definedName name="NvsEndTime">39881.7721412037</definedName>
    <definedName name="NvsInstLang">"VENG"</definedName>
    <definedName name="NvsInstSpec" localSheetId="0">"%,FDEPTID,TQBE_DEPTID_ROLLUP,NHUMANRESOURCE"</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 localSheetId="0">"V2015-12-01"</definedName>
    <definedName name="NvsPanelEffdt">"V2008-01-01"</definedName>
    <definedName name="NvsPanelSetid" localSheetId="0">"VGCWIC"</definedName>
    <definedName name="NvsPanelSetid">"VTPGCO"</definedName>
    <definedName name="NvsParentRef">"'[ER_00300_BY COST CENTRE_7.xls]Sheet1'!$J$35"</definedName>
    <definedName name="NvsReqBU" localSheetId="0">"VGCWIC"</definedName>
    <definedName name="NvsReqBU">"V00399"</definedName>
    <definedName name="NvsReqBUOnly" localSheetId="0">"VN"</definedName>
    <definedName name="NvsReqBUOnly">"VY"</definedName>
    <definedName name="NvsStyleNme">"A-IFRS.xls"</definedName>
    <definedName name="NvsTransLed">"VN"</definedName>
    <definedName name="NvsTreeASD" localSheetId="0">"V2016-03-01"</definedName>
    <definedName name="NvsTreeASD">"V2009-02-28"</definedName>
    <definedName name="NvsValTbl.ACCOUNT">"GL_ACCOUNT_TBL"</definedName>
    <definedName name="NvsValTbl.BUSINESS_UNIT" localSheetId="0">"BUS_UNIT_TBL_GL"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'[31]M-rates'!$C$4</definedName>
    <definedName name="P3_">'[31]M-rates'!$C$5</definedName>
    <definedName name="P4_">'[31]M-rates'!$C$6</definedName>
    <definedName name="PageHeader">[20]Input!$A$2</definedName>
    <definedName name="period">'[10]1 .Control-Data_Detail-Adm'!$B$18</definedName>
    <definedName name="Period_for_Title">'[27]Mapping table'!$B$2:$B$11</definedName>
    <definedName name="PeriodLess1">'[10]1 .Control-Data_Detail-Adm'!$B$26</definedName>
    <definedName name="PeriodLess2">'[10]1 .Control-Data_Detail-Adm'!$B$27</definedName>
    <definedName name="_xlnm.Print_Area" localSheetId="5">'Australia Pacific Operations'!$A$1:$G$47</definedName>
    <definedName name="_xlnm.Print_Area" localSheetId="2">'CFO Report'!$B$1:$L$289</definedName>
    <definedName name="_xlnm.Print_Area" localSheetId="0">#REF!</definedName>
    <definedName name="_xlnm.Print_Area" localSheetId="1">'HY19 Snapshot'!$B$1:$I$105</definedName>
    <definedName name="_xlnm.Print_Area" localSheetId="4">'International Operations'!$A$1:$G$49</definedName>
    <definedName name="_xlnm.Print_Area" localSheetId="3">'North American Operations'!$A$1:$F$47</definedName>
    <definedName name="_xlnm.Print_Area">#REF!</definedName>
    <definedName name="_xlnm.Print_Titles">#N/A</definedName>
    <definedName name="PYperiod">'[10]1 .Control-Data_Detail-Adm'!$B$20</definedName>
    <definedName name="QS_ACC">[9]Input!$B$16:$L$27</definedName>
    <definedName name="QTM_R1">'[31]M-rates'!$C$34</definedName>
    <definedName name="QTM_R2">'[31]M-rates'!$C$35</definedName>
    <definedName name="QTM_R3">'[31]M-rates'!$C$36</definedName>
    <definedName name="QTM_R4">'[31]M-rates'!$C$37</definedName>
    <definedName name="raBasis">[47]Variables!$F$14</definedName>
    <definedName name="raCCNames" localSheetId="5">[48]Front!#REF!</definedName>
    <definedName name="raCCNames" localSheetId="2">[48]Front!#REF!</definedName>
    <definedName name="raCCNames" localSheetId="1">[48]Front!#REF!</definedName>
    <definedName name="raCCNames" localSheetId="4">[48]Front!#REF!</definedName>
    <definedName name="raCCNames">[48]Front!#REF!</definedName>
    <definedName name="raDivisionList">[49]Variables!$A$21:$A$29</definedName>
    <definedName name="raEMCountryList">[49]Variables!$A$31:$A$46</definedName>
    <definedName name="raETval">'[50]Controllable Trends'!$R$71</definedName>
    <definedName name="raQCD">[49]Variables!$B$4</definedName>
    <definedName name="Reimb">[8]Input!$F$20</definedName>
    <definedName name="Reimb_R1">'[31]M-rates'!$C$29</definedName>
    <definedName name="Reimb_R2">'[31]M-rates'!$C$30</definedName>
    <definedName name="Reimb_R3">'[31]M-rates'!$C$31</definedName>
    <definedName name="Reimb_R4">'[31]M-rates'!$C$32</definedName>
    <definedName name="Return_To_Packout">[29]Processing!$I$13</definedName>
    <definedName name="row">[16]Data!$A$5:$A$52</definedName>
    <definedName name="RowBudget">[17]App_D_budget!$B$1:$B$20011</definedName>
    <definedName name="RowBudget1">[17]App_D_budget!$A$1:$A$20011</definedName>
    <definedName name="rowPHSH_PY">[18]App_D_PH_SH_split!$B$1:$B$65536</definedName>
    <definedName name="rowPY">[18]App_D!$B$1:$B$65536</definedName>
    <definedName name="SpaceAfter">[29]Processing!$AA$2:$AA$39</definedName>
    <definedName name="Tax_on_MVS_adj_Plan05">'[51]Input sundry'!$D$37</definedName>
    <definedName name="Tax_on_MVS_adj_Plan06">'[51]Input sundry'!$E$37</definedName>
    <definedName name="Tax_on_MVS_adj_Plan07">'[51]Input sundry'!$F$37</definedName>
    <definedName name="the_Americas">'[6]DIG alloc'!$B$12</definedName>
    <definedName name="TM1REBUILDOPTION">1</definedName>
    <definedName name="Trueup">[52]MAIN!$C$1</definedName>
    <definedName name="Type">'[10]1 .Control-Data_Detail-Adm'!$B$3</definedName>
    <definedName name="typenoTemp">'[10]1 .Control-Data_Detail-Adm'!$D$3</definedName>
    <definedName name="UlineAfter">[29]Processing!$AC$2:$AC$16</definedName>
    <definedName name="ULineAfterWOS">[29]Processing!$AB$2:$AB$10</definedName>
    <definedName name="Up">[28]Input!$B$22</definedName>
    <definedName name="Update_Me" localSheetId="5">#REF!</definedName>
    <definedName name="Update_Me" localSheetId="0">#REF!</definedName>
    <definedName name="Update_Me" localSheetId="4">#REF!</definedName>
    <definedName name="Update_Me">#REF!</definedName>
    <definedName name="USD_AVERAGE">'[13]USD AVG HIST'!$C$4:$O$81</definedName>
    <definedName name="USD_AVERAGE_CURRENCY">'[13]USD AVG HIST'!$B$4:$B$81</definedName>
    <definedName name="USD_AVERAGE_MONTH">'[13]USD AVG HIST'!$C$3:$O$3</definedName>
    <definedName name="USD_HIST" localSheetId="0">#REF!</definedName>
    <definedName name="USD_HIST">'[13]USD HIST'!$C$4:$O$81</definedName>
    <definedName name="USD_HIST_CURRENCY" localSheetId="0">#REF!</definedName>
    <definedName name="USD_HIST_CURRENCY">'[13]USD HIST'!$B$4:$B$81</definedName>
    <definedName name="USD_HIST_MONTH" localSheetId="0">#REF!</definedName>
    <definedName name="USD_HIST_MONTH">'[13]USD HIST'!$C$3:$O$3</definedName>
    <definedName name="Vers_Selected">[22]Control!$G$104</definedName>
    <definedName name="Waterfall_shortname">'[11]Mapping table'!$M$2:$M$35</definedName>
    <definedName name="WHT">[31]Input!$B$39:$O$49</definedName>
    <definedName name="WHT_ARG">[53]Input!$C$33</definedName>
    <definedName name="WHT_BRA_E">[9]Input!$C$37</definedName>
    <definedName name="WHT_BRA_E_R1">'[31]M-rates'!$C$46</definedName>
    <definedName name="WHT_BRA_E_R2">'[31]M-rates'!$C$58</definedName>
    <definedName name="WHT_BRA_E_R3">'[31]M-rates'!$C$70</definedName>
    <definedName name="WHT_BRA_E_R4">'[31]M-rates'!$C$82</definedName>
    <definedName name="WHT_BRA_L">[9]Input!$C$36</definedName>
    <definedName name="WHT_BRA_L_R1">'[31]M-rates'!$C$45</definedName>
    <definedName name="WHT_BRA_L_R2">'[31]M-rates'!$C$57</definedName>
    <definedName name="WHT_BRA_L_R3">'[31]M-rates'!$C$69</definedName>
    <definedName name="WHT_BRA_L_R4">'[31]M-rates'!$C$81</definedName>
    <definedName name="WHT_BRA_M">[9]Input!$C$35</definedName>
    <definedName name="WHT_BRA_M_R1">'[31]M-rates'!$C$44</definedName>
    <definedName name="WHT_BRA_M_R2">'[31]M-rates'!$C$56</definedName>
    <definedName name="WHT_BRA_M_R3">'[31]M-rates'!$C$68</definedName>
    <definedName name="WHT_BRA_M_R4">'[31]M-rates'!$C$80</definedName>
    <definedName name="WHT_CHI_E">[54]Input!$C$42</definedName>
    <definedName name="WHT_CHI_E_R1">'[31]M-rates'!$C$49</definedName>
    <definedName name="WHT_CHI_E_R2">'[31]M-rates'!$C$61</definedName>
    <definedName name="WHT_CHI_E_R3">'[31]M-rates'!$C$73</definedName>
    <definedName name="WHT_CHI_E_R4">'[31]M-rates'!$C$85</definedName>
    <definedName name="WHT_CHI_L">[9]Input!$C$39</definedName>
    <definedName name="WHT_CHI_L_R1">'[31]M-rates'!$C$48</definedName>
    <definedName name="WHT_CHI_L_R2">'[31]M-rates'!$C$60</definedName>
    <definedName name="WHT_CHI_L_R3">'[31]M-rates'!$C$72</definedName>
    <definedName name="WHT_CHI_L_R4">'[31]M-rates'!$C$84</definedName>
    <definedName name="WHT_CHI_M">[9]Input!$C$38</definedName>
    <definedName name="WHT_CHI_M_R1">'[31]M-rates'!$C$47</definedName>
    <definedName name="WHT_CHI_M_R2">'[31]M-rates'!$C$59</definedName>
    <definedName name="WHT_CHI_M_R3">'[31]M-rates'!$C$71</definedName>
    <definedName name="WHT_CHI_M_R4">'[31]M-rates'!$C$83</definedName>
    <definedName name="WHT_COL">[9]Input!$C$32</definedName>
    <definedName name="WHT_COL_R1">'[31]M-rates'!$C$41</definedName>
    <definedName name="WHT_COL_R2">'[31]M-rates'!$C$53</definedName>
    <definedName name="WHT_COL_R3">'[31]M-rates'!$C$65</definedName>
    <definedName name="WHT_COL_R4">'[31]M-rates'!$C$77</definedName>
    <definedName name="WHT_ECU">[9]Input!$C$33</definedName>
    <definedName name="WHT_ECU_R1">'[31]M-rates'!$C$42</definedName>
    <definedName name="WHT_ECU_R2">'[31]M-rates'!$C$54</definedName>
    <definedName name="WHT_ECU_R3">'[31]M-rates'!$C$66</definedName>
    <definedName name="WHT_ECU_R4">'[31]M-rates'!$C$78</definedName>
    <definedName name="WHT_MEX">[9]Input!$C$31</definedName>
    <definedName name="WHT_MEX_R1">'[31]M-rates'!$C$40</definedName>
    <definedName name="WHT_MEX_R2">'[31]M-rates'!$C$52</definedName>
    <definedName name="WHT_MEX_R3">'[31]M-rates'!$C$64</definedName>
    <definedName name="WHT_MEX_R4">'[31]M-rates'!$C$76</definedName>
    <definedName name="WHT_NA">[9]Input!$C$30</definedName>
    <definedName name="WHT_Percentage">[8]Input!$B$27:$N$38</definedName>
    <definedName name="WHT_row">[8]Input!$B$27:$B$38</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'[55]Global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90" l="1"/>
  <c r="B36" i="98" l="1"/>
  <c r="C214" i="96"/>
  <c r="E102" i="90"/>
  <c r="D102" i="90"/>
  <c r="D92" i="90"/>
  <c r="D86" i="90"/>
  <c r="D66" i="90"/>
  <c r="C15" i="90" l="1"/>
  <c r="C10" i="90"/>
  <c r="D10" i="90"/>
  <c r="D21" i="90"/>
  <c r="D76" i="90"/>
  <c r="E70" i="90"/>
  <c r="D70" i="90"/>
  <c r="E64" i="90"/>
  <c r="D64" i="90"/>
  <c r="D57" i="90"/>
  <c r="E41" i="90"/>
  <c r="D41" i="90"/>
  <c r="E36" i="90"/>
  <c r="D36" i="90"/>
  <c r="D13" i="90"/>
  <c r="E19" i="90"/>
  <c r="F19" i="90" s="1"/>
  <c r="G19" i="90" s="1"/>
  <c r="H19" i="90" s="1"/>
  <c r="B22" i="105" l="1"/>
  <c r="B36" i="105" s="1"/>
  <c r="B24" i="104"/>
  <c r="B38" i="104" s="1"/>
  <c r="B22" i="98"/>
  <c r="C20" i="84" l="1"/>
  <c r="B20" i="84"/>
  <c r="C3" i="84"/>
  <c r="D3" i="84" s="1"/>
  <c r="B10" i="84"/>
  <c r="B11" i="84" s="1"/>
  <c r="AA9" i="84"/>
  <c r="AB9" i="84" s="1"/>
  <c r="AC9" i="84" s="1"/>
  <c r="AD9" i="84" s="1"/>
  <c r="AE9" i="84" s="1"/>
  <c r="AF9" i="84" s="1"/>
  <c r="AG9" i="84" s="1"/>
  <c r="AH9" i="84" s="1"/>
  <c r="AI9" i="84" s="1"/>
  <c r="AJ9" i="84" s="1"/>
  <c r="AK9" i="84" s="1"/>
  <c r="O9" i="84"/>
  <c r="P9" i="84" s="1"/>
  <c r="Q9" i="84" s="1"/>
  <c r="R9" i="84" s="1"/>
  <c r="S9" i="84" s="1"/>
  <c r="T9" i="84" s="1"/>
  <c r="U9" i="84" s="1"/>
  <c r="V9" i="84" s="1"/>
  <c r="W9" i="84" s="1"/>
  <c r="X9" i="84" s="1"/>
  <c r="Y9" i="84" s="1"/>
  <c r="C9" i="84"/>
  <c r="D9" i="84"/>
  <c r="E9" i="84" s="1"/>
  <c r="F9" i="84" s="1"/>
  <c r="G9" i="84" s="1"/>
  <c r="H9" i="84" s="1"/>
  <c r="I9" i="84" s="1"/>
  <c r="J9" i="84" s="1"/>
  <c r="K9" i="84" s="1"/>
  <c r="L9" i="84" s="1"/>
  <c r="M9" i="84" s="1"/>
  <c r="B7" i="84"/>
  <c r="C6" i="84"/>
  <c r="C7" i="84" s="1"/>
  <c r="C12" i="84" l="1"/>
  <c r="C10" i="84"/>
  <c r="C11" i="84" s="1"/>
  <c r="D6" i="84"/>
  <c r="D10" i="84" l="1"/>
  <c r="D11" i="84" s="1"/>
  <c r="D12" i="84"/>
  <c r="D7" i="84"/>
  <c r="E6" i="84"/>
  <c r="F6" i="84" l="1"/>
  <c r="E12" i="84"/>
  <c r="E10" i="84"/>
  <c r="E11" i="84" s="1"/>
  <c r="E7" i="84"/>
  <c r="F7" i="84" l="1"/>
  <c r="F12" i="84"/>
  <c r="F10" i="84"/>
  <c r="F11" i="84" s="1"/>
  <c r="G6" i="84"/>
  <c r="G7" i="84" l="1"/>
  <c r="G12" i="84"/>
  <c r="H6" i="84"/>
  <c r="G10" i="84"/>
  <c r="G11" i="84" s="1"/>
  <c r="I6" i="84" l="1"/>
  <c r="H10" i="84"/>
  <c r="H11" i="84" s="1"/>
  <c r="H7" i="84"/>
  <c r="H12" i="84"/>
  <c r="J6" i="84" l="1"/>
  <c r="I7" i="84"/>
  <c r="I10" i="84"/>
  <c r="I11" i="84" s="1"/>
  <c r="I12" i="84"/>
  <c r="J10" i="84" l="1"/>
  <c r="J11" i="84" s="1"/>
  <c r="J12" i="84"/>
  <c r="J7" i="84"/>
  <c r="K6" i="84"/>
  <c r="K7" i="84" l="1"/>
  <c r="K12" i="84"/>
  <c r="K10" i="84"/>
  <c r="K11" i="84" s="1"/>
  <c r="L6" i="84"/>
  <c r="L7" i="84" l="1"/>
  <c r="L12" i="84"/>
  <c r="L10" i="84"/>
  <c r="L11" i="84" s="1"/>
  <c r="M6" i="84"/>
  <c r="M10" i="84" l="1"/>
  <c r="M11" i="84" s="1"/>
  <c r="N6" i="84"/>
  <c r="M12" i="84"/>
  <c r="M7" i="84"/>
  <c r="O6" i="84" l="1"/>
  <c r="N10" i="84"/>
  <c r="N11" i="84" s="1"/>
  <c r="N7" i="84"/>
  <c r="P6" i="84" l="1"/>
  <c r="O12" i="84"/>
  <c r="O7" i="84"/>
  <c r="O10" i="84"/>
  <c r="O11" i="84" s="1"/>
  <c r="P12" i="84" l="1"/>
  <c r="Q6" i="84"/>
  <c r="P10" i="84"/>
  <c r="P11" i="84" s="1"/>
  <c r="P7" i="84"/>
  <c r="Q7" i="84" l="1"/>
  <c r="Q12" i="84"/>
  <c r="R6" i="84"/>
  <c r="Q10" i="84"/>
  <c r="Q11" i="84" s="1"/>
  <c r="R7" i="84" l="1"/>
  <c r="R10" i="84"/>
  <c r="R11" i="84" s="1"/>
  <c r="S6" i="84"/>
  <c r="R12" i="84"/>
  <c r="T6" i="84" l="1"/>
  <c r="S7" i="84"/>
  <c r="S10" i="84"/>
  <c r="S11" i="84" s="1"/>
  <c r="S12" i="84"/>
  <c r="T12" i="84" l="1"/>
  <c r="U6" i="84"/>
  <c r="T10" i="84"/>
  <c r="T11" i="84" s="1"/>
  <c r="T7" i="84"/>
  <c r="V6" i="84" l="1"/>
  <c r="U10" i="84"/>
  <c r="U11" i="84" s="1"/>
  <c r="U12" i="84"/>
  <c r="U7" i="84"/>
  <c r="V7" i="84" l="1"/>
  <c r="V10" i="84"/>
  <c r="V11" i="84" s="1"/>
  <c r="W6" i="84"/>
  <c r="V12" i="84"/>
  <c r="W10" i="84" l="1"/>
  <c r="W11" i="84" s="1"/>
  <c r="W7" i="84"/>
  <c r="X6" i="84"/>
  <c r="W12" i="84"/>
  <c r="Y6" i="84" l="1"/>
  <c r="X12" i="84"/>
  <c r="X10" i="84"/>
  <c r="X11" i="84" s="1"/>
  <c r="X7" i="84"/>
  <c r="Y10" i="84" l="1"/>
  <c r="Y11" i="84" s="1"/>
  <c r="Z6" i="84"/>
  <c r="Y12" i="84"/>
  <c r="Y7" i="84"/>
  <c r="AA6" i="84" l="1"/>
  <c r="Z7" i="84"/>
  <c r="Z10" i="84"/>
  <c r="Z11" i="84" s="1"/>
  <c r="Z12" i="84"/>
  <c r="AA10" i="84" l="1"/>
  <c r="AA11" i="84" s="1"/>
  <c r="AA7" i="84"/>
  <c r="AB6" i="84"/>
  <c r="AA12" i="84"/>
  <c r="AB10" i="84" l="1"/>
  <c r="AB11" i="84" s="1"/>
  <c r="AB7" i="84"/>
  <c r="AC6" i="84"/>
  <c r="AB12" i="84"/>
  <c r="AC7" i="84" l="1"/>
  <c r="AC12" i="84"/>
  <c r="AD6" i="84"/>
  <c r="AC10" i="84"/>
  <c r="AC11" i="84" s="1"/>
  <c r="AD10" i="84" l="1"/>
  <c r="AD11" i="84" s="1"/>
  <c r="AD12" i="84"/>
  <c r="AD7" i="84"/>
  <c r="AE6" i="84"/>
  <c r="AF6" i="84" l="1"/>
  <c r="AE12" i="84"/>
  <c r="AE10" i="84"/>
  <c r="AE11" i="84" s="1"/>
  <c r="AE7" i="84"/>
  <c r="AG6" i="84" l="1"/>
  <c r="AF12" i="84"/>
  <c r="AF10" i="84"/>
  <c r="AF11" i="84" s="1"/>
  <c r="AF7" i="84"/>
  <c r="AH6" i="84" l="1"/>
  <c r="AG7" i="84"/>
  <c r="AG10" i="84"/>
  <c r="AG11" i="84" s="1"/>
  <c r="AG12" i="84"/>
  <c r="AI6" i="84" l="1"/>
  <c r="AH10" i="84"/>
  <c r="AH11" i="84" s="1"/>
  <c r="AH12" i="84"/>
  <c r="AH7" i="84"/>
  <c r="AI10" i="84" l="1"/>
  <c r="AI11" i="84" s="1"/>
  <c r="AJ6" i="84"/>
  <c r="AI7" i="84"/>
  <c r="AI12" i="84"/>
  <c r="AJ10" i="84" l="1"/>
  <c r="AJ11" i="84" s="1"/>
  <c r="AK6" i="84"/>
  <c r="AJ12" i="84"/>
  <c r="AJ7" i="84"/>
  <c r="AK7" i="84" l="1"/>
  <c r="AK12" i="84"/>
  <c r="AK10" i="84"/>
  <c r="AK11" i="84" s="1"/>
  <c r="B19" i="84"/>
  <c r="B18" i="84"/>
  <c r="B17" i="84"/>
</calcChain>
</file>

<file path=xl/sharedStrings.xml><?xml version="1.0" encoding="utf-8"?>
<sst xmlns="http://schemas.openxmlformats.org/spreadsheetml/2006/main" count="648" uniqueCount="356">
  <si>
    <t>US$M</t>
  </si>
  <si>
    <t>May</t>
  </si>
  <si>
    <t>Claims settlement costs</t>
  </si>
  <si>
    <t>Other</t>
  </si>
  <si>
    <t>December</t>
  </si>
  <si>
    <t>January</t>
  </si>
  <si>
    <t>February</t>
  </si>
  <si>
    <t>March</t>
  </si>
  <si>
    <t>April</t>
  </si>
  <si>
    <t>June</t>
  </si>
  <si>
    <t>July</t>
  </si>
  <si>
    <t>August</t>
  </si>
  <si>
    <t>September</t>
  </si>
  <si>
    <t>October</t>
  </si>
  <si>
    <t>November</t>
  </si>
  <si>
    <t>%</t>
  </si>
  <si>
    <t>Accident &amp; health</t>
  </si>
  <si>
    <t>Agriculture</t>
  </si>
  <si>
    <t>Marine energy &amp; aviation</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</si>
  <si>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</si>
  <si>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</si>
  <si>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</si>
  <si>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</si>
  <si>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</si>
  <si>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</si>
  <si>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</si>
  <si>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</si>
  <si>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</si>
  <si>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</si>
  <si>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</si>
  <si>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Current Year</t>
  </si>
  <si>
    <t>Prior Year</t>
  </si>
  <si>
    <t xml:space="preserve">Gross written premium </t>
  </si>
  <si>
    <t xml:space="preserve">Gross earned premium </t>
  </si>
  <si>
    <t xml:space="preserve">Amortisation and impairment of intangibles  </t>
  </si>
  <si>
    <t>Income tax expense</t>
  </si>
  <si>
    <t>Net investment income on shareholders' funds</t>
  </si>
  <si>
    <t>Net claims expense</t>
  </si>
  <si>
    <t>Underwriting result</t>
  </si>
  <si>
    <t>Direct and facultative</t>
  </si>
  <si>
    <t>Inward reinsurance</t>
  </si>
  <si>
    <t>STATUTORY RESULT</t>
  </si>
  <si>
    <t>Net investment income on policyholders' funds</t>
  </si>
  <si>
    <t>Expense ratio</t>
  </si>
  <si>
    <t>Combined operating ratio</t>
  </si>
  <si>
    <t>Days in month</t>
  </si>
  <si>
    <t>STATUTORY</t>
  </si>
  <si>
    <t>Underwriting performance</t>
  </si>
  <si>
    <t>GROSS WRITTEN PREMIUM</t>
  </si>
  <si>
    <t>NET EARNED PREMIUM</t>
  </si>
  <si>
    <t>COMBINED OPERATING RATIO</t>
  </si>
  <si>
    <t>INSURANCE PROFIT BEFORE INCOME TAX</t>
  </si>
  <si>
    <t>Corporate adjustments</t>
  </si>
  <si>
    <t>Group statutory</t>
  </si>
  <si>
    <t>Divisional performance</t>
  </si>
  <si>
    <t>Contributions by region</t>
  </si>
  <si>
    <t>Attritional claims</t>
  </si>
  <si>
    <t>Large individual risk and catastrophe claims</t>
  </si>
  <si>
    <t>Claims discount</t>
  </si>
  <si>
    <t>Movement in risk margins</t>
  </si>
  <si>
    <t>Net incurred central estimate claims ratio (current accident year)</t>
  </si>
  <si>
    <t>Changes in undiscounted prior accident year central estimate</t>
  </si>
  <si>
    <t>Changes in discount rates</t>
  </si>
  <si>
    <t>Other (including unwind of prior year discount)</t>
  </si>
  <si>
    <t>Net incurred claims ratio (current financial year)</t>
  </si>
  <si>
    <t>NEP</t>
  </si>
  <si>
    <t>ATTRITIONAL</t>
  </si>
  <si>
    <t>Crop insurance</t>
  </si>
  <si>
    <t>Month</t>
  </si>
  <si>
    <t>Insurance profit margin</t>
  </si>
  <si>
    <t>Dividend per share (AUD cents) - final</t>
  </si>
  <si>
    <t>Dividend per share (AUD cents) - interim</t>
  </si>
  <si>
    <t>Key Ratios - Group</t>
  </si>
  <si>
    <t>Total catastrophe claims</t>
  </si>
  <si>
    <t>Dropdown</t>
  </si>
  <si>
    <t>Selection</t>
  </si>
  <si>
    <t>Lookup Table</t>
  </si>
  <si>
    <t>Long Date</t>
  </si>
  <si>
    <t>Short Date</t>
  </si>
  <si>
    <t>Essbase Format</t>
  </si>
  <si>
    <t>YTD Month</t>
  </si>
  <si>
    <t>Days in Month</t>
  </si>
  <si>
    <t>Days YTD</t>
  </si>
  <si>
    <t>Days in Year</t>
  </si>
  <si>
    <t>Output Table</t>
  </si>
  <si>
    <t>Updates made to report</t>
  </si>
  <si>
    <t>Version</t>
  </si>
  <si>
    <t>Date</t>
  </si>
  <si>
    <t>Comments</t>
  </si>
  <si>
    <t>Rolled for 1H 17</t>
  </si>
  <si>
    <t>Current Month</t>
  </si>
  <si>
    <t>Headings</t>
  </si>
  <si>
    <t>ADJUSTMENTS</t>
  </si>
  <si>
    <t>Financing and other costs</t>
  </si>
  <si>
    <t>FOR THE YEAR ENDED 31 DECEMBER</t>
  </si>
  <si>
    <t>Net earned premium by type</t>
  </si>
  <si>
    <t>Total large individual risk claims</t>
  </si>
  <si>
    <t>Total large individual risk and catastrophe claims</t>
  </si>
  <si>
    <t>QBE Group adjusted</t>
  </si>
  <si>
    <t>Operating and financial performance</t>
  </si>
  <si>
    <t>Summary income statement</t>
  </si>
  <si>
    <t>Rest of portfolio</t>
  </si>
  <si>
    <t>Shareholder highlights</t>
  </si>
  <si>
    <r>
      <t xml:space="preserve">Dividend per share </t>
    </r>
    <r>
      <rPr>
        <sz val="10"/>
        <rFont val="Arial"/>
        <family val="2"/>
      </rPr>
      <t>(A</t>
    </r>
    <r>
      <rPr>
        <sz val="7"/>
        <color theme="1"/>
        <rFont val="Arial"/>
        <family val="2"/>
      </rPr>
      <t>₵)</t>
    </r>
  </si>
  <si>
    <r>
      <t>Dividend per share (A</t>
    </r>
    <r>
      <rPr>
        <sz val="7"/>
        <color theme="1"/>
        <rFont val="Arial"/>
        <family val="2"/>
      </rPr>
      <t>₵</t>
    </r>
    <r>
      <rPr>
        <sz val="11"/>
        <color theme="1"/>
        <rFont val="Arial"/>
        <family val="2"/>
      </rPr>
      <t>)</t>
    </r>
  </si>
  <si>
    <t>Combined operating ratio %</t>
  </si>
  <si>
    <r>
      <t xml:space="preserve">Net earned premium </t>
    </r>
    <r>
      <rPr>
        <sz val="10"/>
        <rFont val="Arial"/>
        <family val="2"/>
      </rPr>
      <t>(US$M)</t>
    </r>
  </si>
  <si>
    <t>Total</t>
  </si>
  <si>
    <t>Gross written premium by class of business</t>
  </si>
  <si>
    <r>
      <t>Earnings per share (US</t>
    </r>
    <r>
      <rPr>
        <sz val="7"/>
        <rFont val="Arial"/>
        <family val="2"/>
      </rPr>
      <t>₵</t>
    </r>
    <r>
      <rPr>
        <sz val="10"/>
        <rFont val="Arial"/>
        <family val="2"/>
      </rPr>
      <t xml:space="preserve">) </t>
    </r>
  </si>
  <si>
    <t xml:space="preserve">Share of net profits of associates </t>
  </si>
  <si>
    <t>Loss after income tax from discontinued operations</t>
  </si>
  <si>
    <r>
      <t xml:space="preserve">Insurance profit and underwriting result </t>
    </r>
    <r>
      <rPr>
        <sz val="10"/>
        <rFont val="Arial"/>
        <family val="2"/>
      </rPr>
      <t>(US$M)</t>
    </r>
  </si>
  <si>
    <t xml:space="preserve">Insurance profit </t>
  </si>
  <si>
    <t>Gross written premium</t>
  </si>
  <si>
    <t>Direct and facultative insurance</t>
  </si>
  <si>
    <t xml:space="preserve">Operational highlights </t>
  </si>
  <si>
    <t>Corporate bonds</t>
  </si>
  <si>
    <t>Government bonds</t>
  </si>
  <si>
    <t>Short-term money</t>
  </si>
  <si>
    <t>Infrastructure assets</t>
  </si>
  <si>
    <t>Infrastructure debt</t>
  </si>
  <si>
    <t>Private equity</t>
  </si>
  <si>
    <t xml:space="preserve">Gross written premium ($M) </t>
  </si>
  <si>
    <t xml:space="preserve">Net earned premium ($M) </t>
  </si>
  <si>
    <t>2016
US$M</t>
  </si>
  <si>
    <t>2018
US$M</t>
  </si>
  <si>
    <t>Impact of reinsurance transactions</t>
  </si>
  <si>
    <t>Impact of Ogden</t>
  </si>
  <si>
    <t>General overview</t>
  </si>
  <si>
    <r>
      <t>ADJUSTED RESULT</t>
    </r>
    <r>
      <rPr>
        <vertAlign val="superscript"/>
        <sz val="10"/>
        <color theme="1"/>
        <rFont val="Calibri"/>
        <family val="2"/>
        <scheme val="minor"/>
      </rPr>
      <t xml:space="preserve"> </t>
    </r>
  </si>
  <si>
    <t>Non-controlling interest</t>
  </si>
  <si>
    <t>Basic earnings per share - cash basis (US cents)</t>
  </si>
  <si>
    <t>Reinsurance transactions</t>
  </si>
  <si>
    <t>LMI</t>
  </si>
  <si>
    <t>Incurred claims</t>
  </si>
  <si>
    <t>Weighted average risk-free rates</t>
  </si>
  <si>
    <t xml:space="preserve">CURRENCY </t>
  </si>
  <si>
    <t>30 JUNE</t>
  </si>
  <si>
    <t>31 DECEMBER</t>
  </si>
  <si>
    <t>Australian dollar</t>
  </si>
  <si>
    <t>US dollar</t>
  </si>
  <si>
    <t>Sterling</t>
  </si>
  <si>
    <t>Euro</t>
  </si>
  <si>
    <t>Group weighted</t>
  </si>
  <si>
    <t>$M</t>
  </si>
  <si>
    <t>Balance Sheet</t>
  </si>
  <si>
    <t>Capital summary</t>
  </si>
  <si>
    <t>Net assets</t>
  </si>
  <si>
    <t>Less: intangible assets</t>
  </si>
  <si>
    <t>Net tangible assets</t>
  </si>
  <si>
    <t>Add: borrowings</t>
  </si>
  <si>
    <t>QBE's regulatory capital base</t>
  </si>
  <si>
    <t>APRA's Prescribed Capital Amount (PCA)</t>
  </si>
  <si>
    <t>PCA multiple</t>
  </si>
  <si>
    <t>Benchmark</t>
  </si>
  <si>
    <t>Debt to equity</t>
  </si>
  <si>
    <t>25% to 35%</t>
  </si>
  <si>
    <t>Debt to tangible equity</t>
  </si>
  <si>
    <t>1.6x to 1.8x</t>
  </si>
  <si>
    <t>Probability of adequacy of outstanding claims</t>
  </si>
  <si>
    <t>87.5% to 92.5%</t>
  </si>
  <si>
    <t>Key financial strength ratios</t>
  </si>
  <si>
    <t>Less than one year</t>
  </si>
  <si>
    <t>One to five years</t>
  </si>
  <si>
    <t>More than five years</t>
  </si>
  <si>
    <t>Borrowings profile</t>
  </si>
  <si>
    <t>Subordinated debt</t>
  </si>
  <si>
    <t>Senior debt</t>
  </si>
  <si>
    <t>Net outstanding claims liabilities</t>
  </si>
  <si>
    <t xml:space="preserve">Risk margin </t>
  </si>
  <si>
    <t>Net outstanding claims</t>
  </si>
  <si>
    <t>Weighted average discount rate</t>
  </si>
  <si>
    <t>Policyholders' funds</t>
  </si>
  <si>
    <t>Shareholders' funds</t>
  </si>
  <si>
    <t>Fixed interest, short-term money and cash income</t>
  </si>
  <si>
    <t>Investment expenses</t>
  </si>
  <si>
    <t>Net investment income</t>
  </si>
  <si>
    <t>Net investment and other income</t>
  </si>
  <si>
    <t>Yield on investment assets backing policyholders' funds</t>
  </si>
  <si>
    <t>Yield on investment assets backing shareholders' funds</t>
  </si>
  <si>
    <t>Total investments and cash</t>
  </si>
  <si>
    <t>Investment assets backing policyholders' funds</t>
  </si>
  <si>
    <t>Investment assets backing shareholders' funds</t>
  </si>
  <si>
    <t>Cash and cash equivalents</t>
  </si>
  <si>
    <t>Emerging market equity</t>
  </si>
  <si>
    <t>Emerging market debt</t>
  </si>
  <si>
    <t>Investment properties</t>
  </si>
  <si>
    <t>Interest bearing financial assets - S&amp;P security grading</t>
  </si>
  <si>
    <t>S&amp;P rating</t>
  </si>
  <si>
    <t>AAA</t>
  </si>
  <si>
    <t>AA</t>
  </si>
  <si>
    <t>A</t>
  </si>
  <si>
    <t>&lt;A</t>
  </si>
  <si>
    <t>MARKET VALUE OF 
 GROWTH ASSETS</t>
  </si>
  <si>
    <t>MARKET VALUE OF 
 TOTAL INVESTMENTS AND CASH</t>
  </si>
  <si>
    <t>2015
US$M</t>
  </si>
  <si>
    <t xml:space="preserve">Net central estimate </t>
  </si>
  <si>
    <t>Probability of adequacy of outstanding claims (PoA)</t>
  </si>
  <si>
    <t xml:space="preserve">Weighted average term to settlement (years) </t>
  </si>
  <si>
    <t>Annualised gross and net investment yield</t>
  </si>
  <si>
    <t>Gross earned premium</t>
  </si>
  <si>
    <t>Net incurred claims</t>
  </si>
  <si>
    <t>Expenses</t>
  </si>
  <si>
    <t>North American Operations Business Review</t>
  </si>
  <si>
    <t xml:space="preserve">Gross written premium by class of business </t>
  </si>
  <si>
    <t xml:space="preserve">Net earned premium by class of business </t>
  </si>
  <si>
    <t>Marine, energy &amp; aviation</t>
  </si>
  <si>
    <t>2018
%</t>
  </si>
  <si>
    <t>Currency mix of investments</t>
  </si>
  <si>
    <t>Net profit after income tax (US$M)</t>
  </si>
  <si>
    <r>
      <t xml:space="preserve">Basic earnings per share </t>
    </r>
    <r>
      <rPr>
        <sz val="10"/>
        <rFont val="Arial"/>
        <family val="2"/>
      </rPr>
      <t>(US</t>
    </r>
    <r>
      <rPr>
        <sz val="7"/>
        <color theme="1"/>
        <rFont val="Arial"/>
        <family val="2"/>
      </rPr>
      <t>₵</t>
    </r>
    <r>
      <rPr>
        <sz val="11"/>
        <color theme="1"/>
        <rFont val="Arial"/>
        <family val="2"/>
      </rPr>
      <t xml:space="preserve">) </t>
    </r>
  </si>
  <si>
    <t>Ogden adjustments</t>
  </si>
  <si>
    <t>Group adjusted</t>
  </si>
  <si>
    <t>Analysis of net claims ratio</t>
  </si>
  <si>
    <t>Analysis of Attritional claims ratio</t>
  </si>
  <si>
    <t>% OF NEP</t>
  </si>
  <si>
    <t>AS AT 31 DECEMBER</t>
  </si>
  <si>
    <t>Additional tier 1 securities</t>
  </si>
  <si>
    <t>High yield debt</t>
  </si>
  <si>
    <r>
      <t>Net profit (loss) after income tax</t>
    </r>
    <r>
      <rPr>
        <sz val="10"/>
        <rFont val="Arial"/>
        <family val="2"/>
      </rPr>
      <t xml:space="preserve"> (US$M)</t>
    </r>
  </si>
  <si>
    <t>Dividend payout (A$M)</t>
  </si>
  <si>
    <t>Insurance profit (loss) margin</t>
  </si>
  <si>
    <t>Total tangible capitalisation</t>
  </si>
  <si>
    <r>
      <t>Net earned premium ($M)</t>
    </r>
    <r>
      <rPr>
        <b/>
        <vertAlign val="superscript"/>
        <sz val="12"/>
        <rFont val="Arial"/>
        <family val="2"/>
      </rPr>
      <t>1</t>
    </r>
  </si>
  <si>
    <t>1. Continuing operations basis.</t>
  </si>
  <si>
    <r>
      <t>Reconciliation of cash profit</t>
    </r>
    <r>
      <rPr>
        <b/>
        <vertAlign val="superscript"/>
        <sz val="12"/>
        <rFont val="Arial"/>
        <family val="2"/>
      </rPr>
      <t>1</t>
    </r>
  </si>
  <si>
    <t>1 Cash profit is presented on a statutory basis.</t>
  </si>
  <si>
    <r>
      <t>ADJUSTED</t>
    </r>
    <r>
      <rPr>
        <b/>
        <vertAlign val="superscript"/>
        <sz val="10"/>
        <color rgb="FF009AE4"/>
        <rFont val="Arial"/>
        <family val="2"/>
      </rPr>
      <t>1</t>
    </r>
  </si>
  <si>
    <t>3 Excludes transaction to reinsure Hong Kong construction workers’ compensation liabilities in 2018.</t>
  </si>
  <si>
    <r>
      <t>2018</t>
    </r>
    <r>
      <rPr>
        <b/>
        <vertAlign val="superscript"/>
        <sz val="10"/>
        <color rgb="FF009AE4"/>
        <rFont val="Arial"/>
        <family val="2"/>
      </rPr>
      <t>1</t>
    </r>
  </si>
  <si>
    <t>1 Continuing operations basis.</t>
  </si>
  <si>
    <t>2 Prior year APRA PCA calculation has been restated to be consistent with APRA returns finalised subsequent to year end.</t>
  </si>
  <si>
    <r>
      <t>Borrowings maturity</t>
    </r>
    <r>
      <rPr>
        <b/>
        <vertAlign val="superscript"/>
        <sz val="10"/>
        <color theme="1"/>
        <rFont val="Arial"/>
        <family val="2"/>
      </rPr>
      <t>1</t>
    </r>
  </si>
  <si>
    <t>1 Based on first call date.</t>
  </si>
  <si>
    <r>
      <t>Total net investment income</t>
    </r>
    <r>
      <rPr>
        <b/>
        <vertAlign val="superscript"/>
        <sz val="10"/>
        <color theme="1"/>
        <rFont val="Arial"/>
        <family val="2"/>
      </rPr>
      <t>1</t>
    </r>
  </si>
  <si>
    <r>
      <t>Gross investment yield</t>
    </r>
    <r>
      <rPr>
        <vertAlign val="superscript"/>
        <sz val="10"/>
        <rFont val="Arial"/>
        <family val="2"/>
      </rPr>
      <t>1</t>
    </r>
  </si>
  <si>
    <r>
      <t>Net investment yield</t>
    </r>
    <r>
      <rPr>
        <vertAlign val="superscript"/>
        <sz val="10"/>
        <rFont val="Arial"/>
        <family val="2"/>
      </rPr>
      <t>2</t>
    </r>
  </si>
  <si>
    <r>
      <t>Net investment income and other income yield</t>
    </r>
    <r>
      <rPr>
        <vertAlign val="superscript"/>
        <sz val="10"/>
        <rFont val="Arial"/>
        <family val="2"/>
      </rPr>
      <t>3</t>
    </r>
  </si>
  <si>
    <t>1 Gross investment yield is calculated with reference to gross investment income as a percentage of average investment assets backing policyholders’ or shareholders’ funds as appropriate.</t>
  </si>
  <si>
    <r>
      <t>Adjusted combined operating ratio</t>
    </r>
    <r>
      <rPr>
        <vertAlign val="superscript"/>
        <sz val="9"/>
        <rFont val="Arial"/>
        <family val="2"/>
      </rPr>
      <t>1</t>
    </r>
  </si>
  <si>
    <t>1 Excludes the impact of changes in risk‑free rates used to discount net outstanding claims.</t>
  </si>
  <si>
    <r>
      <t>Gross written premium ($M)</t>
    </r>
    <r>
      <rPr>
        <b/>
        <vertAlign val="superscript"/>
        <sz val="12"/>
        <rFont val="Arial"/>
        <family val="2"/>
      </rPr>
      <t>1</t>
    </r>
  </si>
  <si>
    <r>
      <t>HY19 snapshot</t>
    </r>
    <r>
      <rPr>
        <b/>
        <vertAlign val="superscript"/>
        <sz val="17"/>
        <color rgb="FF009AE4"/>
        <rFont val="Arial"/>
        <family val="2"/>
      </rPr>
      <t>1</t>
    </r>
  </si>
  <si>
    <t>HY19</t>
  </si>
  <si>
    <t>HY18</t>
  </si>
  <si>
    <t>HY17</t>
  </si>
  <si>
    <t>HY16</t>
  </si>
  <si>
    <t>HY15</t>
  </si>
  <si>
    <t>1. The information in the tables above is extracted or derived from the Group’s half year financial statements on pages 30 to 49 of this Half Year Report.
The Group Chief Financial Officer’s report sets out further analysis of the results to assist in comparison of the Group’s performance against 2019
targets provided to the market.</t>
  </si>
  <si>
    <t>FY18</t>
  </si>
  <si>
    <t>FY17</t>
  </si>
  <si>
    <t>Annualised net investment yield</t>
  </si>
  <si>
    <r>
      <t>Shareholder</t>
    </r>
    <r>
      <rPr>
        <b/>
        <sz val="10"/>
        <color theme="1"/>
        <rFont val="Arial"/>
        <family val="2"/>
      </rPr>
      <t xml:space="preserve"> payout</t>
    </r>
    <r>
      <rPr>
        <sz val="10"/>
        <color theme="1"/>
        <rFont val="Arial"/>
        <family val="2"/>
      </rPr>
      <t xml:space="preserve"> (A$M)</t>
    </r>
    <r>
      <rPr>
        <vertAlign val="superscript"/>
        <sz val="10"/>
        <color theme="1"/>
        <rFont val="Arial"/>
        <family val="2"/>
      </rPr>
      <t>1</t>
    </r>
  </si>
  <si>
    <t>Restructuring Costs</t>
  </si>
  <si>
    <t>FOR THE HALF YEAR ENDED 30 JUNE</t>
  </si>
  <si>
    <r>
      <t>2019</t>
    </r>
    <r>
      <rPr>
        <vertAlign val="superscript"/>
        <sz val="10"/>
        <color rgb="FF009AE4"/>
        <rFont val="Arial"/>
        <family val="2"/>
      </rPr>
      <t>1</t>
    </r>
  </si>
  <si>
    <t>2019
US$M</t>
  </si>
  <si>
    <t xml:space="preserve">Foreign Exchange Rates </t>
  </si>
  <si>
    <t>SPOT</t>
  </si>
  <si>
    <t>AVERAGE</t>
  </si>
  <si>
    <t>AUD</t>
  </si>
  <si>
    <t>GBP</t>
  </si>
  <si>
    <t>EUR</t>
  </si>
  <si>
    <r>
      <t>ADJUSTED</t>
    </r>
    <r>
      <rPr>
        <b/>
        <vertAlign val="superscript"/>
        <sz val="10"/>
        <color rgb="FF009AE4"/>
        <rFont val="Arial"/>
        <family val="2"/>
      </rPr>
      <t>2</t>
    </r>
  </si>
  <si>
    <r>
      <t xml:space="preserve">International </t>
    </r>
    <r>
      <rPr>
        <vertAlign val="superscript"/>
        <sz val="10"/>
        <rFont val="Arial"/>
        <family val="2"/>
      </rPr>
      <t>2,3</t>
    </r>
  </si>
  <si>
    <t>Australia Pacific</t>
  </si>
  <si>
    <t>Risk-free rate impact</t>
  </si>
  <si>
    <t>30 June</t>
  </si>
  <si>
    <r>
      <t>2019</t>
    </r>
    <r>
      <rPr>
        <b/>
        <vertAlign val="superscript"/>
        <sz val="10"/>
        <color rgb="FF009AE4"/>
        <rFont val="Arial"/>
        <family val="2"/>
      </rPr>
      <t>1</t>
    </r>
  </si>
  <si>
    <t>Estimated impact of discount rate (charge) benefit</t>
  </si>
  <si>
    <t>AS AT</t>
  </si>
  <si>
    <t>31 DECEMBER 2018
US$M</t>
  </si>
  <si>
    <t>30 JUNE 
2019
US$M</t>
  </si>
  <si>
    <t>1.75x</t>
  </si>
  <si>
    <r>
      <t>30 JUNE 
2019</t>
    </r>
    <r>
      <rPr>
        <b/>
        <vertAlign val="superscript"/>
        <sz val="10"/>
        <color rgb="FF009AE4"/>
        <rFont val="Arial"/>
        <family val="2"/>
      </rPr>
      <t>1</t>
    </r>
    <r>
      <rPr>
        <b/>
        <sz val="10"/>
        <color rgb="FF009AE4"/>
        <rFont val="Arial"/>
        <family val="2"/>
      </rPr>
      <t xml:space="preserve">
US$M</t>
    </r>
  </si>
  <si>
    <r>
      <t>31 DECEMBER 2018</t>
    </r>
    <r>
      <rPr>
        <b/>
        <vertAlign val="superscript"/>
        <sz val="10"/>
        <color rgb="FF009AE4"/>
        <rFont val="Arial"/>
        <family val="2"/>
      </rPr>
      <t>2</t>
    </r>
    <r>
      <rPr>
        <b/>
        <sz val="10"/>
        <color rgb="FF009AE4"/>
        <rFont val="Arial"/>
        <family val="2"/>
      </rPr>
      <t xml:space="preserve">
US$M</t>
    </r>
  </si>
  <si>
    <t>30 JUNE 
2019</t>
  </si>
  <si>
    <t>31 DECEMBER 
2018</t>
  </si>
  <si>
    <r>
      <t>Premium solvency</t>
    </r>
    <r>
      <rPr>
        <vertAlign val="superscript"/>
        <sz val="10"/>
        <rFont val="Arial"/>
        <family val="2"/>
      </rPr>
      <t>1</t>
    </r>
  </si>
  <si>
    <t>1 Premium solvency ratio is calculated as the ratio of net tangible assets to adjusted net earned premium.</t>
  </si>
  <si>
    <t>30 JUNE 
2019
%</t>
  </si>
  <si>
    <t>31 DECEMBER 
2018
%</t>
  </si>
  <si>
    <t xml:space="preserve">AS AT </t>
  </si>
  <si>
    <t>20167
US$M</t>
  </si>
  <si>
    <t>2019
%</t>
  </si>
  <si>
    <t>Developed market equity</t>
  </si>
  <si>
    <r>
      <t>2019 Adjusted</t>
    </r>
    <r>
      <rPr>
        <b/>
        <vertAlign val="superscript"/>
        <sz val="9"/>
        <color rgb="FF009AE4"/>
        <rFont val="Arial"/>
        <family val="2"/>
      </rPr>
      <t>2</t>
    </r>
  </si>
  <si>
    <r>
      <t>2018 Adjusted</t>
    </r>
    <r>
      <rPr>
        <b/>
        <vertAlign val="superscript"/>
        <sz val="9"/>
        <color rgb="FF009AE4"/>
        <rFont val="Arial"/>
        <family val="2"/>
      </rPr>
      <t>3</t>
    </r>
  </si>
  <si>
    <r>
      <t>2017 Adjusted</t>
    </r>
    <r>
      <rPr>
        <b/>
        <vertAlign val="superscript"/>
        <sz val="9"/>
        <color rgb="FF009AE4"/>
        <rFont val="Arial"/>
        <family val="2"/>
      </rPr>
      <t>2</t>
    </r>
  </si>
  <si>
    <t>1 Excludes one‑off impact of the Ogden decision in the UK.</t>
  </si>
  <si>
    <t>Australia Pacific Operations Business Review</t>
  </si>
  <si>
    <t>International Operations Business Review</t>
  </si>
  <si>
    <t>1  Excludes the impact of changes in risk‑free rates used to discount net outstanding claims.</t>
  </si>
  <si>
    <t>2 Excludes one‑off impact of the Ogden decision in the UK.</t>
  </si>
  <si>
    <t xml:space="preserve">3 Excludes transaction to reinsure Hong Kong contstruction workers' compensation liabilities. </t>
  </si>
  <si>
    <t>1 Excludes the impact of changes in risk-free rates used to discount net outstanding claims.</t>
  </si>
  <si>
    <t>2 Net yield is calculated with reference to gross investment income less investment expenses as a percentage of average investment assets backing policyholders’ or shareholders’ funds as appropriate.</t>
  </si>
  <si>
    <t>1 Includes fair value gains on investments of $482 million (2018 $60 million losses) comprising gains on investments supporting policyholders’ funds of $295 million (2018 $37 million losses) and shareholders’ funds of $187 million (2018 $23 million losses).</t>
  </si>
  <si>
    <t xml:space="preserve">1 Indicative APRA PCA calculation at 30 June 2019. </t>
  </si>
  <si>
    <t>2 Excludes transaction to reinsure Hong Kong construction workers’ compensation liabilities.</t>
  </si>
  <si>
    <t>North American Operations</t>
  </si>
  <si>
    <r>
      <t xml:space="preserve">99.9 </t>
    </r>
    <r>
      <rPr>
        <b/>
        <vertAlign val="superscript"/>
        <sz val="10"/>
        <rFont val="Arial"/>
        <family val="2"/>
      </rPr>
      <t>1</t>
    </r>
  </si>
  <si>
    <r>
      <t xml:space="preserve">90.5 </t>
    </r>
    <r>
      <rPr>
        <b/>
        <vertAlign val="superscript"/>
        <sz val="10"/>
        <rFont val="Arial"/>
        <family val="2"/>
      </rPr>
      <t>1</t>
    </r>
  </si>
  <si>
    <r>
      <t>94.3</t>
    </r>
    <r>
      <rPr>
        <b/>
        <vertAlign val="superscript"/>
        <sz val="10"/>
        <rFont val="Arial"/>
        <family val="2"/>
      </rPr>
      <t xml:space="preserve"> 1</t>
    </r>
  </si>
  <si>
    <r>
      <t xml:space="preserve">95.2 </t>
    </r>
    <r>
      <rPr>
        <b/>
        <vertAlign val="superscript"/>
        <sz val="10"/>
        <rFont val="Arial"/>
        <family val="2"/>
      </rPr>
      <t>1</t>
    </r>
  </si>
  <si>
    <r>
      <t xml:space="preserve">96.8 </t>
    </r>
    <r>
      <rPr>
        <vertAlign val="superscript"/>
        <sz val="10"/>
        <rFont val="Arial"/>
        <family val="2"/>
      </rPr>
      <t>1</t>
    </r>
  </si>
  <si>
    <r>
      <t xml:space="preserve">99.0 </t>
    </r>
    <r>
      <rPr>
        <vertAlign val="superscript"/>
        <sz val="10"/>
        <rFont val="Arial"/>
        <family val="2"/>
      </rPr>
      <t>1</t>
    </r>
  </si>
  <si>
    <r>
      <t xml:space="preserve">89.0 </t>
    </r>
    <r>
      <rPr>
        <vertAlign val="superscript"/>
        <sz val="10"/>
        <rFont val="Arial"/>
        <family val="2"/>
      </rPr>
      <t>1</t>
    </r>
  </si>
  <si>
    <r>
      <t xml:space="preserve">95.8 </t>
    </r>
    <r>
      <rPr>
        <vertAlign val="superscript"/>
        <sz val="10"/>
        <rFont val="Arial"/>
        <family val="2"/>
      </rPr>
      <t>1</t>
    </r>
  </si>
  <si>
    <t xml:space="preserve">1 Excludes the impact of changes in risk-free rates used to discount net outstanding claims. </t>
  </si>
  <si>
    <t>2 Excludes one‑off impact of the Ogden decision in the UK in 2019.</t>
  </si>
  <si>
    <r>
      <t>Adjusted combined operating ratio</t>
    </r>
    <r>
      <rPr>
        <vertAlign val="superscript"/>
        <sz val="10"/>
        <rFont val="Arial"/>
        <family val="2"/>
      </rPr>
      <t>3</t>
    </r>
  </si>
  <si>
    <t xml:space="preserve">1 Excludes one-off impact of the Ogden decision in the UK. </t>
  </si>
  <si>
    <t>3 Exclude the impact of changes in risk-free rates used to discount net outstanding claims</t>
  </si>
  <si>
    <r>
      <t>Amortisation and impairment of intangibles after tax</t>
    </r>
    <r>
      <rPr>
        <vertAlign val="superscript"/>
        <sz val="10"/>
        <rFont val="Arial"/>
        <family val="2"/>
      </rPr>
      <t>2</t>
    </r>
  </si>
  <si>
    <r>
      <t>Reclassification of foreign currency translation reserve</t>
    </r>
    <r>
      <rPr>
        <vertAlign val="superscript"/>
        <sz val="10"/>
        <rFont val="Arial"/>
        <family val="2"/>
      </rPr>
      <t>3</t>
    </r>
  </si>
  <si>
    <r>
      <t>Return on average shareholders' funds - cash basis (%)</t>
    </r>
    <r>
      <rPr>
        <vertAlign val="superscript"/>
        <sz val="10"/>
        <rFont val="Arial"/>
        <family val="2"/>
      </rPr>
      <t>4</t>
    </r>
    <r>
      <rPr>
        <sz val="10"/>
        <rFont val="Arial"/>
        <family val="2"/>
      </rPr>
      <t xml:space="preserve"> </t>
    </r>
  </si>
  <si>
    <r>
      <t>Dividend payout ratio (percentage of cash profit)</t>
    </r>
    <r>
      <rPr>
        <vertAlign val="superscript"/>
        <sz val="10"/>
        <rFont val="Arial"/>
        <family val="2"/>
      </rPr>
      <t>5</t>
    </r>
  </si>
  <si>
    <t>2 $21 million of pre‑tax amortisation expense is included in underwriting expenses (2018 $16 million).</t>
  </si>
  <si>
    <t>3 The sale of operations in Colombia, Indonesia and Philippines gave rise to a foreign currency translation reserve (FCTR) reclassification charge (out of equity into profit or loss). This is a non-cash item and does not impact shareholders’ funds or QBE’s regulatory or rating agency capital base.</t>
  </si>
  <si>
    <t>4 2019 cash profit RoE excludes material non-recurring items such as gains (losses) on disposals, the impact of the Ogden decision in the UK and restructuring costs. 2018 cash profit RoE excludes the transaction to reinsure Hong Kong
 construction workers’ compensation liabilities.</t>
  </si>
  <si>
    <t>5 Dividend payout ratio is calculated as the total AUD dividend divided by cash profit converted to AUD at the period average rate of exchange.</t>
  </si>
  <si>
    <r>
      <t>2018</t>
    </r>
    <r>
      <rPr>
        <vertAlign val="superscript"/>
        <sz val="10"/>
        <color rgb="FF009AE4"/>
        <rFont val="Arial"/>
        <family val="2"/>
      </rPr>
      <t>2</t>
    </r>
  </si>
  <si>
    <r>
      <t>Attritional Claims ratio</t>
    </r>
    <r>
      <rPr>
        <b/>
        <vertAlign val="superscript"/>
        <sz val="10"/>
        <rFont val="Arial"/>
        <family val="2"/>
      </rPr>
      <t>1</t>
    </r>
  </si>
  <si>
    <t>1 Constant Currency Basis.</t>
  </si>
  <si>
    <r>
      <t>Combined operating ratio (COR)</t>
    </r>
    <r>
      <rPr>
        <sz val="9"/>
        <rFont val="Arial"/>
        <family val="2"/>
      </rPr>
      <t xml:space="preserve"> % </t>
    </r>
    <r>
      <rPr>
        <vertAlign val="superscript"/>
        <sz val="9"/>
        <rFont val="Arial"/>
        <family val="2"/>
      </rPr>
      <t>1</t>
    </r>
  </si>
  <si>
    <t>1 Excludes the impact of changes in risk-free rates used to discount net outstanding claims</t>
  </si>
  <si>
    <r>
      <t>Financial highlights</t>
    </r>
    <r>
      <rPr>
        <b/>
        <vertAlign val="superscript"/>
        <sz val="13.6"/>
        <color rgb="FF009AE4"/>
        <rFont val="Arial"/>
        <family val="2"/>
      </rPr>
      <t>1</t>
    </r>
    <r>
      <rPr>
        <b/>
        <sz val="16"/>
        <color rgb="FF009AE4"/>
        <rFont val="Arial"/>
        <family val="2"/>
      </rPr>
      <t xml:space="preserve"> </t>
    </r>
  </si>
  <si>
    <t>1 Continuing operations basis (with the exception of HY15 and HY16).</t>
  </si>
  <si>
    <r>
      <t>Dividend per share (A₵) and D</t>
    </r>
    <r>
      <rPr>
        <b/>
        <sz val="10"/>
        <color theme="1"/>
        <rFont val="Arial"/>
        <family val="2"/>
      </rPr>
      <t>ividend payout (A$M) Graph</t>
    </r>
  </si>
  <si>
    <r>
      <t>Underwriting result</t>
    </r>
    <r>
      <rPr>
        <vertAlign val="superscript"/>
        <sz val="10"/>
        <rFont val="Arial"/>
        <family val="2"/>
      </rPr>
      <t>1</t>
    </r>
    <r>
      <rPr>
        <sz val="10"/>
        <rFont val="Arial"/>
        <family val="2"/>
      </rPr>
      <t xml:space="preserve"> </t>
    </r>
  </si>
  <si>
    <r>
      <t>Rate increases</t>
    </r>
    <r>
      <rPr>
        <b/>
        <vertAlign val="superscript"/>
        <sz val="10"/>
        <rFont val="Arial"/>
        <family val="2"/>
      </rPr>
      <t>1</t>
    </r>
  </si>
  <si>
    <r>
      <t>2017</t>
    </r>
    <r>
      <rPr>
        <b/>
        <vertAlign val="superscript"/>
        <sz val="10"/>
        <color rgb="FF009AE4"/>
        <rFont val="Arial"/>
        <family val="2"/>
      </rPr>
      <t>1</t>
    </r>
  </si>
  <si>
    <t>3 Net investment income and other net income yield is calculated with reference to net investment and other net income as a percentage of average investment assets backing policyholders’ or shareholders’ funds as appropriate.</t>
  </si>
  <si>
    <t>Unlisted property trusts</t>
  </si>
  <si>
    <r>
      <t>Gross investment income</t>
    </r>
    <r>
      <rPr>
        <vertAlign val="superscript"/>
        <sz val="10"/>
        <rFont val="Arial"/>
        <family val="2"/>
      </rPr>
      <t>1</t>
    </r>
  </si>
  <si>
    <t>1 Shareholder payout for 2018 and 2019 includes shares purchased on market under the terms of QBE’s share buyback facility.</t>
  </si>
  <si>
    <r>
      <t>↑ from HY18</t>
    </r>
    <r>
      <rPr>
        <vertAlign val="superscript"/>
        <sz val="10"/>
        <rFont val="Arial"/>
        <family val="2"/>
      </rPr>
      <t>1</t>
    </r>
  </si>
  <si>
    <t>2H18</t>
  </si>
  <si>
    <t>2H17</t>
  </si>
  <si>
    <r>
      <rPr>
        <sz val="8"/>
        <color theme="1"/>
        <rFont val="Arial"/>
        <family val="2"/>
      </rPr>
      <t>1</t>
    </r>
    <r>
      <rPr>
        <sz val="8"/>
        <color theme="1"/>
        <rFont val="Times New Roman"/>
        <family val="1"/>
      </rPr>
      <t xml:space="preserve"> </t>
    </r>
    <r>
      <rPr>
        <sz val="8"/>
        <color rgb="FF000000"/>
        <rFont val="Arial"/>
        <family val="2"/>
      </rPr>
      <t>Excludes premium rate changes relating to Australian compulsory third party motor (CTP).</t>
    </r>
  </si>
  <si>
    <r>
      <rPr>
        <sz val="8"/>
        <color theme="1"/>
        <rFont val="Arial"/>
        <family val="2"/>
      </rPr>
      <t xml:space="preserve">1 </t>
    </r>
    <r>
      <rPr>
        <sz val="8"/>
        <color rgb="FF000000"/>
        <rFont val="Arial"/>
        <family val="2"/>
      </rPr>
      <t>Excludes Crop and LMI</t>
    </r>
  </si>
  <si>
    <r>
      <rPr>
        <sz val="8"/>
        <color theme="1"/>
        <rFont val="Arial"/>
        <family val="2"/>
      </rPr>
      <t xml:space="preserve">1 </t>
    </r>
    <r>
      <rPr>
        <sz val="8"/>
        <color rgb="FF000000"/>
        <rFont val="Arial"/>
        <family val="2"/>
      </rPr>
      <t>2019 cash profit RoE excludes material non-recurring items such as gains (losses) on disposals, the impact of the Ogden decision in the UK and 
   restructuring costs. 2018 cash profit RoE excludes the transaction to reinsure Hong Kong construction workers’ compensation liabilities.</t>
    </r>
  </si>
  <si>
    <r>
      <t>Adjusted cash profit return on equity</t>
    </r>
    <r>
      <rPr>
        <b/>
        <vertAlign val="superscript"/>
        <sz val="8.5"/>
        <rFont val="Arial"/>
        <family val="2"/>
      </rPr>
      <t>1</t>
    </r>
  </si>
  <si>
    <t>HY19 CFO Report</t>
  </si>
  <si>
    <t xml:space="preserve">Insurance profit  </t>
  </si>
  <si>
    <t>Gains on sale of entities and businesses</t>
  </si>
  <si>
    <t>Profit before income tax from continuing operations</t>
  </si>
  <si>
    <t>Profit after income tax from continuing operations</t>
  </si>
  <si>
    <t>Net profit after income tax</t>
  </si>
  <si>
    <t>Net profit after tax</t>
  </si>
  <si>
    <t>Net cash profit after tax</t>
  </si>
  <si>
    <t>Other (expense) income</t>
  </si>
  <si>
    <t>Income on growth assets</t>
  </si>
  <si>
    <t>Foreign exchange (loss) 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</si>
</sst>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9">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C09]mmm\-yy;@"/>
    <numFmt numFmtId="227" formatCode="d/mm/yyyy;@"/>
    <numFmt numFmtId="228" formatCode="_-* #,##0_-;\-* #,##0_-;_-* &quot;-&quot;??_-;_-@_-"/>
    <numFmt numFmtId="229" formatCode="0.00%;[Red]\(0.00%\);\-"/>
    <numFmt numFmtId="230" formatCode="#,##0.0;[Red]#,##0.0"/>
    <numFmt numFmtId="231" formatCode="#,##0;\(#,##0\);\-"/>
    <numFmt numFmtId="232" formatCode="0.000%"/>
    <numFmt numFmtId="233" formatCode="#,##0_);\(#,##0\)"/>
    <numFmt numFmtId="234" formatCode="#,##0;\(#,##0\);\ &quot;-&quot;_)"/>
    <numFmt numFmtId="235" formatCode="#,##0.0;\(#,##0.0\);\-"/>
    <numFmt numFmtId="236" formatCode="0%;\(0%\);\-"/>
    <numFmt numFmtId="237" formatCode="#,##0;\(#,##0\);&quot;–&quot;_)"/>
    <numFmt numFmtId="238" formatCode="#,##0;\(#,##0\);\ &quot;–&quot;_)"/>
    <numFmt numFmtId="239" formatCode="#,##0.00;\(#,##0.00\);\-"/>
    <numFmt numFmtId="240" formatCode="#,##0.00\x;\(#,##0.00\);\ &quot;-&quot;_)"/>
    <numFmt numFmtId="241" formatCode="#,##0.00\x;\(#,##0.00\)\x;\ &quot;-&quot;_)"/>
    <numFmt numFmtId="242" formatCode="[$-C09]d\ mmmm\ yyyy;@"/>
    <numFmt numFmtId="243" formatCode="0.0"/>
    <numFmt numFmtId="244" formatCode="#,##0.0;\(#,##0.0\);&quot;–&quot;_)"/>
    <numFmt numFmtId="245" formatCode="#,##0.0;\(#,##0.0\);\ &quot;-&quot;_)"/>
    <numFmt numFmtId="246" formatCode="0;[Red]0"/>
    <numFmt numFmtId="247" formatCode="_-* #,##0.000_-;\-* #,##0.000_-;_-* &quot;-&quot;??_-;_-@_-"/>
    <numFmt numFmtId="248" formatCode="#,##0.000_);\(#,##0.000\)"/>
  </numFmts>
  <fonts count="152">
    <font>
      <sz val="11"/>
      <color theme="1"/>
      <name val="Calibri"/>
      <family val="2"/>
      <scheme val="minor"/>
    </font>
    <font>
      <sz val="10"/>
      <color theme="1"/>
      <name val="Arial"/>
      <family val="2"/>
    </font>
    <font>
      <b/>
      <sz val="10"/>
      <color theme="1"/>
      <name val="Arial"/>
      <family val="2"/>
    </font>
    <font>
      <b/>
      <sz val="14"/>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76"/>
      <name val="Calibri"/>
      <family val="2"/>
      <scheme val="minor"/>
    </font>
    <font>
      <sz val="11"/>
      <color rgb="FF3F3F3F"/>
      <name val="Calibri"/>
      <family val="2"/>
      <scheme val="minor"/>
    </font>
    <font>
      <sz val="11"/>
      <name val="Calibri"/>
      <family val="2"/>
      <scheme val="minor"/>
    </font>
    <font>
      <b/>
      <sz val="9.35"/>
      <color theme="1"/>
      <name val="Calibri"/>
      <family val="2"/>
    </font>
    <font>
      <b/>
      <sz val="11"/>
      <color theme="1"/>
      <name val="Arial"/>
      <family val="2"/>
    </font>
    <font>
      <sz val="11"/>
      <color theme="1"/>
      <name val="Arial"/>
      <family val="2"/>
    </font>
    <font>
      <b/>
      <sz val="16"/>
      <color rgb="FF009AE4"/>
      <name val="Arial"/>
      <family val="2"/>
    </font>
    <font>
      <sz val="8"/>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sz val="7"/>
      <name val="Arial"/>
      <family val="2"/>
    </font>
    <font>
      <b/>
      <sz val="20"/>
      <color rgb="FF009AE4"/>
      <name val="Arial"/>
      <family val="2"/>
    </font>
    <font>
      <b/>
      <sz val="8"/>
      <color rgb="FF0000FF"/>
      <name val="Arial"/>
      <family val="2"/>
    </font>
    <font>
      <b/>
      <sz val="6.5"/>
      <name val="Arial"/>
      <family val="2"/>
    </font>
    <font>
      <sz val="10"/>
      <color rgb="FF009AE4"/>
      <name val="Arial"/>
      <family val="2"/>
    </font>
    <font>
      <vertAlign val="superscript"/>
      <sz val="10"/>
      <color theme="1"/>
      <name val="Calibri"/>
      <family val="2"/>
      <scheme val="minor"/>
    </font>
    <font>
      <sz val="10"/>
      <color indexed="62"/>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7"/>
      <color rgb="FF009AE4"/>
      <name val="Arial"/>
      <family val="2"/>
    </font>
    <font>
      <b/>
      <vertAlign val="superscript"/>
      <sz val="8.5"/>
      <name val="Arial"/>
      <family val="2"/>
    </font>
    <font>
      <b/>
      <vertAlign val="superscript"/>
      <sz val="13.6"/>
      <color rgb="FF009AE4"/>
      <name val="Arial"/>
      <family val="2"/>
    </font>
    <font>
      <b/>
      <vertAlign val="superscript"/>
      <sz val="12"/>
      <name val="Arial"/>
      <family val="2"/>
    </font>
    <font>
      <b/>
      <vertAlign val="superscript"/>
      <sz val="10"/>
      <color rgb="FF009AE4"/>
      <name val="Arial"/>
      <family val="2"/>
    </font>
    <font>
      <vertAlign val="superscript"/>
      <sz val="10"/>
      <color rgb="FF009AE4"/>
      <name val="Arial"/>
      <family val="2"/>
    </font>
    <font>
      <sz val="8"/>
      <color theme="1"/>
      <name val="Arial"/>
      <family val="2"/>
    </font>
    <font>
      <vertAlign val="superscript"/>
      <sz val="10"/>
      <name val="Arial"/>
      <family val="2"/>
    </font>
    <font>
      <b/>
      <vertAlign val="superscript"/>
      <sz val="10"/>
      <color theme="1"/>
      <name val="Arial"/>
      <family val="2"/>
    </font>
    <font>
      <sz val="8"/>
      <color theme="1"/>
      <name val="Calibri"/>
      <family val="2"/>
      <scheme val="minor"/>
    </font>
    <font>
      <b/>
      <vertAlign val="superscript"/>
      <sz val="9"/>
      <color rgb="FF009AE4"/>
      <name val="Arial"/>
      <family val="2"/>
    </font>
    <font>
      <vertAlign val="superscript"/>
      <sz val="9"/>
      <name val="Arial"/>
      <family val="2"/>
    </font>
    <font>
      <sz val="8"/>
      <color theme="1"/>
      <name val="Times New Roman"/>
      <family val="1"/>
    </font>
    <font>
      <sz val="8"/>
      <color rgb="FF000000"/>
      <name val="Arial"/>
      <family val="2"/>
    </font>
    <font>
      <vertAlign val="superscript"/>
      <sz val="10"/>
      <color theme="1"/>
      <name val="Arial"/>
      <family val="2"/>
    </font>
    <font>
      <b/>
      <vertAlign val="superscript"/>
      <sz val="10"/>
      <name val="Arial"/>
      <family val="2"/>
    </font>
    <font>
      <sz val="8"/>
      <color theme="1"/>
      <name val="Times New Roman"/>
      <family val="2"/>
    </font>
  </fonts>
  <fills count="83">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rgb="FFFFC000"/>
        <bgColor indexed="64"/>
      </patternFill>
    </fill>
    <fill>
      <patternFill patternType="solid">
        <fgColor theme="0"/>
        <bgColor indexed="49"/>
      </patternFill>
    </fill>
    <fill>
      <patternFill patternType="solid">
        <fgColor theme="0" tint="-0.34998626667073579"/>
        <bgColor indexed="64"/>
      </patternFill>
    </fill>
  </fills>
  <borders count="199">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auto="1"/>
      </left>
      <right style="thin">
        <color auto="1"/>
      </right>
      <top style="thin">
        <color auto="1"/>
      </top>
      <bottom/>
      <diagonal/>
    </border>
    <border>
      <left style="thin">
        <color rgb="FF3F3F3F"/>
      </left>
      <right style="thin">
        <color rgb="FF3F3F3F"/>
      </right>
      <top style="thin">
        <color rgb="FF3F3F3F"/>
      </top>
      <bottom/>
      <diagonal/>
    </border>
    <border>
      <left/>
      <right/>
      <top/>
      <bottom style="medium">
        <color rgb="FF00B0F0"/>
      </bottom>
      <diagonal/>
    </border>
    <border>
      <left/>
      <right/>
      <top style="medium">
        <color rgb="FF00B0F0"/>
      </top>
      <bottom/>
      <diagonal/>
    </border>
    <border>
      <left/>
      <right/>
      <top style="medium">
        <color rgb="FF00B0F0"/>
      </top>
      <bottom style="thin">
        <color rgb="FF009AE4"/>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style="medium">
        <color rgb="FF009AE4"/>
      </right>
      <top style="medium">
        <color rgb="FF009AE4"/>
      </top>
      <bottom style="thin">
        <color rgb="FF009AE4"/>
      </bottom>
      <diagonal/>
    </border>
    <border>
      <left/>
      <right style="medium">
        <color rgb="FF009AE4"/>
      </right>
      <top/>
      <bottom style="thin">
        <color rgb="FF009AE4"/>
      </bottom>
      <diagonal/>
    </border>
    <border>
      <left/>
      <right style="medium">
        <color rgb="FF009AE4"/>
      </right>
      <top style="thin">
        <color rgb="FF009AE4"/>
      </top>
      <bottom style="medium">
        <color rgb="FF009AE4"/>
      </bottom>
      <diagonal/>
    </border>
  </borders>
  <cellStyleXfs count="9341">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alignment vertical="top"/>
    </xf>
    <xf numFmtId="170" fontId="4" fillId="0" borderId="0" applyFont="0" applyFill="0" applyBorder="0" applyAlignment="0" applyProtection="0"/>
    <xf numFmtId="171" fontId="8" fillId="0" borderId="0">
      <alignment horizontal="center"/>
    </xf>
    <xf numFmtId="0" fontId="9" fillId="0" borderId="0" applyNumberFormat="0" applyFill="0" applyBorder="0" applyAlignment="0" applyProtection="0">
      <alignment vertical="top"/>
      <protection locked="0"/>
    </xf>
    <xf numFmtId="0" fontId="6" fillId="0" borderId="0" applyNumberFormat="0" applyFill="0" applyBorder="0">
      <alignment horizontal="right"/>
    </xf>
    <xf numFmtId="166" fontId="4" fillId="0" borderId="0" applyFont="0" applyFill="0" applyBorder="0" applyAlignment="0" applyProtection="0"/>
    <xf numFmtId="168" fontId="4" fillId="0" borderId="0" applyFont="0" applyFill="0" applyBorder="0" applyAlignment="0" applyProtection="0"/>
    <xf numFmtId="4" fontId="10" fillId="4" borderId="5" applyNumberFormat="0" applyProtection="0">
      <alignment vertical="center"/>
    </xf>
    <xf numFmtId="4" fontId="11" fillId="4" borderId="5" applyNumberFormat="0" applyProtection="0">
      <alignment vertical="center"/>
    </xf>
    <xf numFmtId="4" fontId="12" fillId="4" borderId="5" applyNumberFormat="0" applyProtection="0">
      <alignment horizontal="left" vertical="center"/>
    </xf>
    <xf numFmtId="0" fontId="13" fillId="4" borderId="5" applyNumberFormat="0" applyProtection="0">
      <alignment horizontal="left" vertical="top" indent="1"/>
    </xf>
    <xf numFmtId="4" fontId="12" fillId="5" borderId="0" applyNumberFormat="0" applyProtection="0">
      <alignment horizontal="left" vertical="center"/>
    </xf>
    <xf numFmtId="4" fontId="12" fillId="6" borderId="5" applyNumberFormat="0" applyProtection="0">
      <alignment horizontal="right" vertical="center"/>
    </xf>
    <xf numFmtId="4" fontId="12" fillId="7" borderId="5" applyNumberFormat="0" applyProtection="0">
      <alignment horizontal="right" vertical="center"/>
    </xf>
    <xf numFmtId="4" fontId="12" fillId="8" borderId="5" applyNumberFormat="0" applyProtection="0">
      <alignment horizontal="right" vertical="center"/>
    </xf>
    <xf numFmtId="4" fontId="12" fillId="9" borderId="5" applyNumberFormat="0" applyProtection="0">
      <alignment horizontal="right" vertical="center"/>
    </xf>
    <xf numFmtId="4" fontId="12" fillId="10" borderId="5" applyNumberFormat="0" applyProtection="0">
      <alignment horizontal="right" vertical="center"/>
    </xf>
    <xf numFmtId="4" fontId="12" fillId="11" borderId="5" applyNumberFormat="0" applyProtection="0">
      <alignment horizontal="right" vertical="center"/>
    </xf>
    <xf numFmtId="4" fontId="12" fillId="12" borderId="5" applyNumberFormat="0" applyProtection="0">
      <alignment horizontal="right" vertical="center"/>
    </xf>
    <xf numFmtId="4" fontId="12" fillId="13" borderId="5" applyNumberFormat="0" applyProtection="0">
      <alignment horizontal="right" vertical="center"/>
    </xf>
    <xf numFmtId="4" fontId="12" fillId="14" borderId="5" applyNumberFormat="0" applyProtection="0">
      <alignment horizontal="right" vertical="center"/>
    </xf>
    <xf numFmtId="4" fontId="10" fillId="15" borderId="6" applyNumberFormat="0" applyProtection="0">
      <alignment horizontal="left" vertical="center"/>
    </xf>
    <xf numFmtId="4" fontId="10" fillId="16" borderId="0" applyNumberFormat="0" applyProtection="0">
      <alignment horizontal="left" vertical="center"/>
    </xf>
    <xf numFmtId="4" fontId="10" fillId="5" borderId="0" applyNumberFormat="0" applyProtection="0">
      <alignment horizontal="left" vertical="center"/>
    </xf>
    <xf numFmtId="4" fontId="12" fillId="16" borderId="5" applyNumberFormat="0" applyProtection="0">
      <alignment horizontal="right" vertical="center"/>
    </xf>
    <xf numFmtId="4" fontId="14" fillId="16" borderId="0" applyNumberFormat="0" applyProtection="0">
      <alignment horizontal="left" vertical="center"/>
    </xf>
    <xf numFmtId="4" fontId="14" fillId="5" borderId="0" applyNumberFormat="0" applyProtection="0">
      <alignment horizontal="left" vertical="center"/>
    </xf>
    <xf numFmtId="0" fontId="4" fillId="5" borderId="5" applyNumberFormat="0" applyProtection="0">
      <alignment horizontal="left" vertical="center" indent="1"/>
    </xf>
    <xf numFmtId="0" fontId="4" fillId="5" borderId="5" applyNumberFormat="0" applyProtection="0">
      <alignment horizontal="left" vertical="top" indent="1"/>
    </xf>
    <xf numFmtId="0" fontId="4" fillId="17" borderId="5" applyNumberFormat="0" applyProtection="0">
      <alignment horizontal="left" vertical="center" indent="1"/>
    </xf>
    <xf numFmtId="0" fontId="4" fillId="17" borderId="5" applyNumberFormat="0" applyProtection="0">
      <alignment horizontal="left" vertical="top" indent="1"/>
    </xf>
    <xf numFmtId="0" fontId="4" fillId="16" borderId="5" applyNumberFormat="0" applyProtection="0">
      <alignment horizontal="left" vertical="center" indent="1"/>
    </xf>
    <xf numFmtId="0" fontId="4" fillId="16" borderId="5" applyNumberFormat="0" applyProtection="0">
      <alignment horizontal="left" vertical="top" indent="1"/>
    </xf>
    <xf numFmtId="0" fontId="4" fillId="18" borderId="5" applyNumberFormat="0" applyProtection="0">
      <alignment horizontal="left" vertical="center" indent="1"/>
    </xf>
    <xf numFmtId="0" fontId="4" fillId="18" borderId="5" applyNumberFormat="0" applyProtection="0">
      <alignment horizontal="left" vertical="top" indent="1"/>
    </xf>
    <xf numFmtId="4" fontId="12" fillId="18" borderId="5" applyNumberFormat="0" applyProtection="0">
      <alignment vertical="center"/>
    </xf>
    <xf numFmtId="4" fontId="15" fillId="18" borderId="5" applyNumberFormat="0" applyProtection="0">
      <alignment vertical="center"/>
    </xf>
    <xf numFmtId="4" fontId="10" fillId="16" borderId="7" applyNumberFormat="0" applyProtection="0">
      <alignment horizontal="left" vertical="center"/>
    </xf>
    <xf numFmtId="0" fontId="14" fillId="19" borderId="5" applyNumberFormat="0" applyProtection="0">
      <alignment horizontal="left" vertical="top" indent="1"/>
    </xf>
    <xf numFmtId="4" fontId="12" fillId="18" borderId="5" applyNumberFormat="0" applyProtection="0">
      <alignment horizontal="right" vertical="center"/>
    </xf>
    <xf numFmtId="4" fontId="15" fillId="18" borderId="5" applyNumberFormat="0" applyProtection="0">
      <alignment horizontal="right" vertical="center"/>
    </xf>
    <xf numFmtId="4" fontId="10" fillId="16" borderId="5" applyNumberFormat="0" applyProtection="0">
      <alignment horizontal="left" vertical="center"/>
    </xf>
    <xf numFmtId="0" fontId="14" fillId="17" borderId="5" applyNumberFormat="0" applyProtection="0">
      <alignment horizontal="left" vertical="top" indent="1"/>
    </xf>
    <xf numFmtId="4" fontId="16" fillId="17" borderId="7" applyNumberFormat="0" applyProtection="0">
      <alignment horizontal="left" vertical="center"/>
    </xf>
    <xf numFmtId="4" fontId="17" fillId="18" borderId="5" applyNumberFormat="0" applyProtection="0">
      <alignment horizontal="right" vertical="center"/>
    </xf>
    <xf numFmtId="165" fontId="4" fillId="0" borderId="0" applyFont="0" applyFill="0" applyBorder="0" applyAlignment="0" applyProtection="0"/>
    <xf numFmtId="167" fontId="4" fillId="0" borderId="0" applyFont="0" applyFill="0" applyBorder="0" applyAlignment="0" applyProtection="0"/>
    <xf numFmtId="172" fontId="4" fillId="0" borderId="0" applyFont="0" applyFill="0" applyBorder="0" applyAlignment="0" applyProtection="0"/>
    <xf numFmtId="40" fontId="4" fillId="0" borderId="0" applyFont="0" applyFill="0" applyBorder="0" applyAlignment="0" applyProtection="0">
      <alignment vertical="top"/>
    </xf>
    <xf numFmtId="42" fontId="4" fillId="0" borderId="0" applyFont="0" applyFill="0" applyBorder="0" applyAlignment="0" applyProtection="0"/>
    <xf numFmtId="44" fontId="4" fillId="0" borderId="0" applyFont="0" applyFill="0" applyBorder="0" applyAlignment="0" applyProtection="0">
      <alignment vertical="top"/>
    </xf>
    <xf numFmtId="0" fontId="4" fillId="0" borderId="0"/>
    <xf numFmtId="0" fontId="4" fillId="0" borderId="0"/>
    <xf numFmtId="173" fontId="4" fillId="0" borderId="0" applyFont="0" applyFill="0" applyBorder="0" applyAlignment="0" applyProtection="0"/>
    <xf numFmtId="174" fontId="4" fillId="4" borderId="8" applyFont="0" applyFill="0" applyBorder="0" applyAlignment="0" applyProtection="0">
      <protection locked="0"/>
    </xf>
    <xf numFmtId="3" fontId="5" fillId="0" borderId="0"/>
    <xf numFmtId="0" fontId="4" fillId="0" borderId="0"/>
    <xf numFmtId="0" fontId="4" fillId="0" borderId="0"/>
    <xf numFmtId="0" fontId="24" fillId="0" borderId="0"/>
    <xf numFmtId="0" fontId="4" fillId="0" borderId="0"/>
    <xf numFmtId="0" fontId="25" fillId="0" borderId="0"/>
    <xf numFmtId="43" fontId="4" fillId="0" borderId="0" applyFont="0" applyFill="0" applyBorder="0" applyAlignment="0" applyProtection="0"/>
    <xf numFmtId="9" fontId="4" fillId="0" borderId="0" applyFont="0" applyFill="0" applyBorder="0" applyAlignment="0" applyProtection="0"/>
    <xf numFmtId="0" fontId="25" fillId="0" borderId="0"/>
    <xf numFmtId="0" fontId="25" fillId="0" borderId="0"/>
    <xf numFmtId="43" fontId="4" fillId="0" borderId="0" applyFont="0" applyFill="0" applyBorder="0" applyAlignment="0" applyProtection="0"/>
    <xf numFmtId="0" fontId="25" fillId="0" borderId="0"/>
    <xf numFmtId="176" fontId="26" fillId="20" borderId="0" applyFont="0" applyFill="0" applyBorder="0">
      <alignment horizontal="right" wrapText="1"/>
    </xf>
    <xf numFmtId="177" fontId="4" fillId="0" borderId="0" applyFont="0" applyFill="0" applyBorder="0" applyAlignment="0" applyProtection="0"/>
    <xf numFmtId="177" fontId="4" fillId="0" borderId="0" applyFont="0" applyFill="0" applyBorder="0" applyAlignment="0" applyProtection="0"/>
    <xf numFmtId="177" fontId="27"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27"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1" fontId="27" fillId="0" borderId="0" applyFont="0" applyFill="0" applyBorder="0" applyAlignment="0" applyProtection="0"/>
    <xf numFmtId="181" fontId="27"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3" fontId="4"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184" fontId="4" fillId="0" borderId="0" applyFont="0" applyFill="0" applyBorder="0" applyAlignment="0" applyProtection="0"/>
    <xf numFmtId="184" fontId="4" fillId="0" borderId="0" applyFont="0" applyFill="0" applyBorder="0" applyAlignment="0" applyProtection="0"/>
    <xf numFmtId="184" fontId="27" fillId="0" borderId="0" applyFont="0" applyFill="0" applyBorder="0" applyAlignment="0" applyProtection="0"/>
    <xf numFmtId="0" fontId="4" fillId="0" borderId="0">
      <alignment horizontal="left" wrapText="1"/>
    </xf>
    <xf numFmtId="0" fontId="25"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 fillId="21" borderId="0" applyNumberFormat="0" applyFont="0" applyAlignment="0" applyProtection="0"/>
    <xf numFmtId="0" fontId="4" fillId="21" borderId="0" applyNumberFormat="0" applyFont="0" applyAlignment="0" applyProtection="0"/>
    <xf numFmtId="0" fontId="27" fillId="21" borderId="0" applyNumberFormat="0" applyFont="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4" fillId="0" borderId="0" applyFon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185" fontId="4"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5" fontId="27" fillId="0" borderId="0" applyFont="0" applyFill="0" applyBorder="0" applyAlignment="0" applyProtection="0"/>
    <xf numFmtId="185" fontId="27"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7" fontId="4"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187" fontId="27" fillId="0" borderId="0" applyFont="0" applyFill="0" applyBorder="0" applyProtection="0">
      <alignment horizontal="right"/>
    </xf>
    <xf numFmtId="187" fontId="27"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Font="0" applyFill="0" applyBorder="0" applyAlignment="0" applyProtection="0"/>
    <xf numFmtId="189" fontId="4" fillId="0" borderId="0" applyFont="0" applyFill="0" applyBorder="0" applyAlignment="0" applyProtection="0"/>
    <xf numFmtId="189" fontId="4" fillId="0" borderId="0" applyFont="0" applyFill="0" applyBorder="0" applyAlignment="0" applyProtection="0"/>
    <xf numFmtId="190" fontId="4" fillId="0" borderId="0" applyFont="0" applyFill="0" applyBorder="0" applyAlignment="0" applyProtection="0"/>
    <xf numFmtId="190" fontId="4" fillId="0" borderId="0" applyFon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38" fontId="30" fillId="0" borderId="0">
      <alignment vertical="top"/>
    </xf>
    <xf numFmtId="0" fontId="2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0" borderId="14" applyNumberFormat="0" applyFill="0" applyProtection="0">
      <alignment horizontal="center"/>
    </xf>
    <xf numFmtId="0" fontId="33" fillId="0" borderId="14" applyNumberFormat="0" applyFill="0" applyProtection="0">
      <alignment horizontal="center"/>
    </xf>
    <xf numFmtId="0" fontId="33" fillId="0" borderId="14" applyNumberFormat="0" applyFill="0" applyProtection="0">
      <alignment horizontal="center"/>
    </xf>
    <xf numFmtId="0" fontId="33" fillId="0" borderId="14" applyNumberFormat="0" applyFill="0" applyProtection="0">
      <alignment horizontal="center"/>
    </xf>
    <xf numFmtId="0" fontId="33" fillId="0" borderId="0" applyNumberFormat="0" applyFill="0" applyBorder="0" applyProtection="0">
      <alignment horizontal="left"/>
    </xf>
    <xf numFmtId="0" fontId="34" fillId="0" borderId="0" applyNumberFormat="0" applyFill="0" applyBorder="0" applyProtection="0">
      <alignment horizontal="centerContinuous"/>
    </xf>
    <xf numFmtId="0" fontId="4" fillId="0" borderId="0" applyNumberFormat="0" applyFill="0" applyBorder="0" applyAlignment="0" applyProtection="0"/>
    <xf numFmtId="0" fontId="4" fillId="0" borderId="0">
      <alignment horizontal="left" wrapText="1"/>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xf numFmtId="0" fontId="4" fillId="0" borderId="0"/>
    <xf numFmtId="0" fontId="4" fillId="0" borderId="0">
      <alignment horizontal="left" wrapText="1"/>
    </xf>
    <xf numFmtId="191" fontId="4" fillId="0" borderId="0" applyFont="0" applyFill="0" applyBorder="0" applyAlignment="0" applyProtection="0"/>
    <xf numFmtId="191"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0" fontId="4" fillId="0" borderId="0"/>
    <xf numFmtId="0" fontId="4" fillId="0" borderId="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14"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14"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14"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14"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14"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14"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4" fillId="0" borderId="0"/>
    <xf numFmtId="0" fontId="4" fillId="0" borderId="0"/>
    <xf numFmtId="0" fontId="4" fillId="0" borderId="0"/>
    <xf numFmtId="193" fontId="4" fillId="0" borderId="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14"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14"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14"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14"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14"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14"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4" fillId="0" borderId="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7"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7"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7"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7"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2"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4" fillId="0" borderId="0"/>
    <xf numFmtId="38" fontId="4" fillId="0" borderId="0"/>
    <xf numFmtId="0" fontId="35" fillId="36" borderId="0" applyNumberFormat="0" applyBorder="0" applyAlignment="0" applyProtection="0"/>
    <xf numFmtId="0" fontId="35"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7"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36" borderId="0" applyNumberFormat="0" applyBorder="0" applyAlignment="0" applyProtection="0"/>
    <xf numFmtId="0" fontId="35"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7"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7"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36" borderId="0" applyNumberFormat="0" applyBorder="0" applyAlignment="0" applyProtection="0"/>
    <xf numFmtId="0" fontId="35" fillId="40" borderId="0" applyNumberFormat="0" applyBorder="0" applyAlignment="0" applyProtection="0"/>
    <xf numFmtId="0" fontId="36" fillId="40"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7"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38"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7"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20" fillId="0" borderId="0" applyNumberFormat="0" applyAlignment="0"/>
    <xf numFmtId="194" fontId="4" fillId="16" borderId="15">
      <alignment horizontal="center" vertical="center"/>
    </xf>
    <xf numFmtId="0" fontId="4" fillId="0" borderId="0" applyNumberFormat="0" applyFont="0" applyFill="0" applyBorder="0" applyAlignment="0">
      <protection locked="0"/>
    </xf>
    <xf numFmtId="195" fontId="4" fillId="0" borderId="3">
      <alignment horizontal="center" vertical="center" wrapText="1"/>
    </xf>
    <xf numFmtId="0" fontId="26" fillId="11" borderId="0" applyNumberFormat="0" applyFill="0" applyBorder="0" applyAlignment="0" applyProtection="0"/>
    <xf numFmtId="0" fontId="38" fillId="0" borderId="0">
      <alignment horizontal="center" wrapText="1"/>
      <protection locked="0"/>
    </xf>
    <xf numFmtId="0" fontId="4" fillId="0" borderId="0" applyNumberFormat="0" applyFill="0" applyBorder="0" applyAlignment="0" applyProtection="0"/>
    <xf numFmtId="0" fontId="30" fillId="0" borderId="0" applyNumberFormat="0" applyFill="0" applyBorder="0" applyAlignment="0" applyProtection="0"/>
    <xf numFmtId="37" fontId="39" fillId="19" borderId="16" applyNumberFormat="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1"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 fillId="28" borderId="0" applyNumberFormat="0" applyBorder="0" applyAlignment="0">
      <protection locked="0"/>
    </xf>
    <xf numFmtId="196" fontId="4" fillId="0" borderId="0"/>
    <xf numFmtId="0" fontId="42" fillId="47" borderId="3" applyNumberFormat="0" applyFont="0" applyFill="0" applyBorder="0" applyAlignment="0" applyProtection="0">
      <alignment horizontal="left" vertical="center" wrapText="1" indent="1"/>
    </xf>
    <xf numFmtId="0" fontId="43" fillId="0" borderId="0" applyNumberFormat="0" applyFill="0" applyBorder="0" applyAlignment="0" applyProtection="0"/>
    <xf numFmtId="0" fontId="44" fillId="0" borderId="1" applyNumberFormat="0" applyFill="0" applyAlignment="0" applyProtection="0"/>
    <xf numFmtId="0" fontId="21" fillId="0" borderId="0"/>
    <xf numFmtId="0" fontId="45" fillId="0" borderId="8" applyNumberFormat="0" applyFill="0" applyAlignment="0" applyProtection="0"/>
    <xf numFmtId="0" fontId="46" fillId="48" borderId="3"/>
    <xf numFmtId="0" fontId="46" fillId="49" borderId="3"/>
    <xf numFmtId="0" fontId="47" fillId="1" borderId="11" applyNumberFormat="0" applyAlignment="0" applyProtection="0"/>
    <xf numFmtId="0" fontId="47" fillId="1" borderId="11" applyNumberFormat="0" applyAlignment="0" applyProtection="0"/>
    <xf numFmtId="0" fontId="48" fillId="0" borderId="0" applyFont="0" applyFill="0" applyBorder="0" applyAlignment="0" applyProtection="0"/>
    <xf numFmtId="0" fontId="49" fillId="24" borderId="0" applyNumberFormat="0" applyBorder="0" applyAlignment="0" applyProtection="0"/>
    <xf numFmtId="197" fontId="4" fillId="0" borderId="0" applyFont="0" applyFill="0" applyBorder="0" applyAlignment="0" applyProtection="0"/>
    <xf numFmtId="197" fontId="4" fillId="0" borderId="0" applyFont="0" applyFill="0" applyBorder="0" applyAlignment="0" applyProtection="0"/>
    <xf numFmtId="164" fontId="21" fillId="0" borderId="9" applyFill="0" applyBorder="0" applyProtection="0">
      <alignment horizontal="right"/>
    </xf>
    <xf numFmtId="195" fontId="20" fillId="0" borderId="0">
      <alignment horizontal="center"/>
    </xf>
    <xf numFmtId="164" fontId="5" fillId="0" borderId="9" applyFill="0" applyBorder="0" applyProtection="0">
      <alignment horizontal="right"/>
    </xf>
    <xf numFmtId="164" fontId="50" fillId="0" borderId="17" applyFill="0" applyProtection="0"/>
    <xf numFmtId="0" fontId="4" fillId="0" borderId="0" applyFont="0" applyAlignment="0"/>
    <xf numFmtId="0" fontId="51" fillId="0" borderId="0" applyFill="0" applyProtection="0">
      <alignment vertical="top"/>
    </xf>
    <xf numFmtId="0" fontId="52" fillId="0" borderId="0" applyProtection="0">
      <alignment horizontal="left" vertical="top"/>
    </xf>
    <xf numFmtId="38" fontId="20" fillId="0" borderId="9" applyFill="0" applyBorder="0" applyProtection="0">
      <alignment horizontal="right"/>
    </xf>
    <xf numFmtId="0" fontId="4" fillId="0" borderId="0" applyNumberFormat="0" applyFont="0" applyAlignment="0"/>
    <xf numFmtId="0" fontId="53" fillId="0" borderId="0" applyFill="0">
      <alignment wrapText="1"/>
    </xf>
    <xf numFmtId="0" fontId="54" fillId="0" borderId="9" applyFill="0" applyProtection="0">
      <alignment horizontal="left" vertical="top" wrapText="1"/>
    </xf>
    <xf numFmtId="195" fontId="55" fillId="0" borderId="0" applyFill="0"/>
    <xf numFmtId="0" fontId="56" fillId="0" borderId="0" applyNumberFormat="0" applyFont="0" applyAlignment="0">
      <alignment horizontal="center"/>
    </xf>
    <xf numFmtId="0" fontId="57" fillId="0" borderId="0" applyFill="0">
      <alignment vertical="top" wrapText="1"/>
    </xf>
    <xf numFmtId="0" fontId="58" fillId="0" borderId="0" applyFill="0">
      <alignment horizontal="left" vertical="top" wrapText="1"/>
    </xf>
    <xf numFmtId="195" fontId="4" fillId="0" borderId="0" applyFill="0"/>
    <xf numFmtId="0" fontId="56" fillId="0" borderId="0" applyNumberFormat="0" applyFont="0" applyAlignment="0">
      <alignment horizontal="center"/>
    </xf>
    <xf numFmtId="0" fontId="59" fillId="0" borderId="0" applyFill="0">
      <alignment vertical="center" wrapText="1"/>
    </xf>
    <xf numFmtId="0" fontId="30" fillId="0" borderId="0">
      <alignment horizontal="left" vertical="center" wrapText="1"/>
    </xf>
    <xf numFmtId="195" fontId="22" fillId="0" borderId="0" applyFill="0"/>
    <xf numFmtId="0" fontId="56" fillId="0" borderId="18" applyNumberFormat="0" applyFont="0" applyFill="0" applyBorder="0" applyAlignment="0" applyProtection="0">
      <alignment horizontal="center"/>
    </xf>
    <xf numFmtId="0" fontId="23" fillId="0" borderId="0" applyFill="0">
      <alignment horizontal="center" vertical="center" wrapText="1"/>
    </xf>
    <xf numFmtId="0" fontId="4" fillId="0" borderId="4" applyNumberFormat="0" applyFont="0" applyFill="0" applyBorder="0" applyAlignment="0" applyProtection="0">
      <alignment horizontal="center" vertical="center" wrapText="1"/>
    </xf>
    <xf numFmtId="195" fontId="60" fillId="0" borderId="0" applyFill="0"/>
    <xf numFmtId="0" fontId="56" fillId="0" borderId="0" applyNumberFormat="0" applyFont="0" applyAlignment="0">
      <alignment horizontal="center"/>
    </xf>
    <xf numFmtId="0" fontId="61" fillId="0" borderId="0" applyFill="0">
      <alignment horizontal="center" vertical="center" wrapText="1"/>
    </xf>
    <xf numFmtId="0" fontId="62" fillId="0" borderId="0" applyFill="0">
      <alignment horizontal="center" vertical="center" wrapText="1"/>
    </xf>
    <xf numFmtId="195" fontId="63" fillId="0" borderId="0" applyFill="0"/>
    <xf numFmtId="0" fontId="56" fillId="0" borderId="0" applyNumberFormat="0" applyFont="0" applyAlignment="0">
      <alignment horizontal="center"/>
    </xf>
    <xf numFmtId="0" fontId="64" fillId="0" borderId="0">
      <alignment horizontal="center" wrapText="1"/>
    </xf>
    <xf numFmtId="0" fontId="60" fillId="0" borderId="0" applyFill="0">
      <alignment horizontal="center" wrapText="1"/>
    </xf>
    <xf numFmtId="198" fontId="14" fillId="0" borderId="0" applyFill="0" applyBorder="0" applyAlignment="0"/>
    <xf numFmtId="0" fontId="65" fillId="0" borderId="0" applyFill="0" applyBorder="0" applyAlignment="0"/>
    <xf numFmtId="199" fontId="66" fillId="0" borderId="0" applyFill="0" applyBorder="0" applyAlignment="0"/>
    <xf numFmtId="200" fontId="4" fillId="0" borderId="0" applyFill="0" applyBorder="0" applyAlignment="0"/>
    <xf numFmtId="201" fontId="66" fillId="0" borderId="0" applyFill="0" applyBorder="0" applyAlignment="0"/>
    <xf numFmtId="202" fontId="4" fillId="0" borderId="0" applyFill="0" applyBorder="0" applyAlignment="0"/>
    <xf numFmtId="203" fontId="66" fillId="0" borderId="0" applyFill="0" applyBorder="0" applyAlignment="0"/>
    <xf numFmtId="204" fontId="22" fillId="0" borderId="0" applyFill="0" applyBorder="0" applyAlignment="0"/>
    <xf numFmtId="205" fontId="66" fillId="0" borderId="0" applyFill="0" applyBorder="0" applyAlignment="0"/>
    <xf numFmtId="200" fontId="4" fillId="0" borderId="0" applyFill="0" applyBorder="0" applyAlignment="0"/>
    <xf numFmtId="206" fontId="66" fillId="0" borderId="0" applyFill="0" applyBorder="0" applyAlignment="0"/>
    <xf numFmtId="207" fontId="4" fillId="0" borderId="0" applyFill="0" applyBorder="0" applyAlignment="0"/>
    <xf numFmtId="208" fontId="66" fillId="0" borderId="0" applyFill="0" applyBorder="0" applyAlignment="0"/>
    <xf numFmtId="207" fontId="4" fillId="0" borderId="0" applyFill="0" applyBorder="0" applyAlignment="0"/>
    <xf numFmtId="199" fontId="66" fillId="0" borderId="0" applyFill="0" applyBorder="0" applyAlignment="0"/>
    <xf numFmtId="200" fontId="4" fillId="0" borderId="0" applyFill="0" applyBorder="0" applyAlignment="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8"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45" fontId="26" fillId="11" borderId="0" applyFont="0" applyFill="0" applyBorder="0">
      <alignment horizontal="center"/>
    </xf>
    <xf numFmtId="0" fontId="4" fillId="51" borderId="0" applyNumberFormat="0" applyFont="0" applyBorder="0" applyAlignment="0"/>
    <xf numFmtId="0" fontId="46" fillId="0" borderId="0"/>
    <xf numFmtId="0" fontId="69" fillId="52" borderId="20" applyNumberFormat="0" applyAlignment="0" applyProtection="0"/>
    <xf numFmtId="0" fontId="70" fillId="0" borderId="21" applyNumberFormat="0" applyFill="0" applyAlignment="0" applyProtection="0"/>
    <xf numFmtId="164" fontId="47" fillId="0" borderId="22" applyNumberFormat="0" applyFont="0" applyFill="0" applyBorder="0" applyProtection="0">
      <alignment horizontal="centerContinuous"/>
    </xf>
    <xf numFmtId="0" fontId="71" fillId="0" borderId="0" applyNumberFormat="0" applyFill="0" applyBorder="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72"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38" fontId="73" fillId="53" borderId="16">
      <protection locked="0"/>
    </xf>
    <xf numFmtId="0" fontId="72" fillId="54" borderId="0">
      <alignment horizontal="left"/>
    </xf>
    <xf numFmtId="0" fontId="74" fillId="54" borderId="0">
      <alignment horizontal="right"/>
    </xf>
    <xf numFmtId="0" fontId="50" fillId="55" borderId="0">
      <alignment horizontal="center"/>
    </xf>
    <xf numFmtId="0" fontId="5" fillId="0" borderId="3">
      <alignment horizontal="left" wrapText="1"/>
    </xf>
    <xf numFmtId="0" fontId="74" fillId="54" borderId="0">
      <alignment horizontal="right"/>
    </xf>
    <xf numFmtId="0" fontId="75" fillId="55" borderId="0">
      <alignment horizontal="left"/>
    </xf>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11" fontId="4" fillId="0" borderId="0" applyFont="0" applyFill="0" applyBorder="0" applyAlignment="0" applyProtection="0"/>
    <xf numFmtId="166" fontId="4" fillId="0" borderId="0" applyFont="0" applyFill="0" applyBorder="0" applyAlignment="0" applyProtection="0"/>
    <xf numFmtId="206" fontId="66" fillId="0" borderId="0" applyFont="0" applyFill="0" applyBorder="0" applyAlignment="0" applyProtection="0"/>
    <xf numFmtId="207"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38" fontId="77"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12"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78"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2"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2"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213" fontId="35" fillId="0" borderId="0" applyFont="0" applyFill="0" applyBorder="0" applyAlignment="0" applyProtection="0"/>
    <xf numFmtId="40" fontId="4" fillId="11" borderId="0"/>
    <xf numFmtId="214" fontId="79" fillId="0" borderId="0" applyFont="0" applyFill="0" applyBorder="0" applyAlignment="0" applyProtection="0"/>
    <xf numFmtId="169" fontId="4" fillId="0" borderId="0" applyFont="0" applyFill="0" applyBorder="0" applyAlignment="0" applyProtection="0"/>
    <xf numFmtId="0" fontId="80" fillId="0" borderId="0" applyNumberFormat="0" applyFill="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81" fillId="27" borderId="19" applyNumberFormat="0" applyAlignment="0" applyProtection="0"/>
    <xf numFmtId="9" fontId="4"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215" fontId="7" fillId="0" borderId="0" applyFont="0" applyFill="0" applyBorder="0" applyAlignment="0" applyProtection="0"/>
    <xf numFmtId="38" fontId="45" fillId="0" borderId="0" applyFill="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83" fillId="11" borderId="0" applyNumberFormat="0" applyBorder="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6" fillId="0" borderId="0" applyNumberFormat="0" applyFill="0" applyBorder="0" applyAlignment="0" applyProtection="0">
      <alignment vertical="top"/>
      <protection locked="0"/>
    </xf>
    <xf numFmtId="0" fontId="40" fillId="23" borderId="0" applyNumberFormat="0" applyBorder="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20" fillId="11" borderId="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216" fontId="7" fillId="0" borderId="12" applyFont="0" applyFill="0" applyAlignment="0" applyProtection="0"/>
    <xf numFmtId="217" fontId="7" fillId="0" borderId="12" applyFill="0" applyAlignment="0" applyProtection="0"/>
    <xf numFmtId="0" fontId="5" fillId="11" borderId="0" applyNumberFormat="0" applyBorder="0" applyProtection="0">
      <alignment horizontal="center"/>
    </xf>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88" fillId="0" borderId="0"/>
    <xf numFmtId="0" fontId="88" fillId="0" borderId="0"/>
    <xf numFmtId="0" fontId="88" fillId="0" borderId="0"/>
    <xf numFmtId="0" fontId="88"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4" fillId="0" borderId="0"/>
    <xf numFmtId="0" fontId="4" fillId="0" borderId="0">
      <alignment vertical="top"/>
    </xf>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alignment vertical="top"/>
    </xf>
    <xf numFmtId="0" fontId="35" fillId="0" borderId="0"/>
    <xf numFmtId="0" fontId="4" fillId="0" borderId="0"/>
    <xf numFmtId="0" fontId="35"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35" fillId="0" borderId="0"/>
    <xf numFmtId="0" fontId="35" fillId="0" borderId="0"/>
    <xf numFmtId="0" fontId="35" fillId="0" borderId="0"/>
    <xf numFmtId="0" fontId="4"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40" fontId="90" fillId="20" borderId="0">
      <alignment horizontal="right"/>
    </xf>
    <xf numFmtId="0" fontId="91" fillId="20" borderId="0">
      <alignment horizontal="right"/>
    </xf>
    <xf numFmtId="0" fontId="92" fillId="20" borderId="10"/>
    <xf numFmtId="0" fontId="92" fillId="0" borderId="0" applyBorder="0">
      <alignment horizontal="centerContinuous"/>
    </xf>
    <xf numFmtId="0" fontId="93" fillId="0" borderId="0" applyBorder="0">
      <alignment horizontal="centerContinuous"/>
    </xf>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5"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0" fontId="19" fillId="0" borderId="0" applyNumberFormat="0" applyFont="0" applyFill="0" applyBorder="0" applyAlignment="0" applyProtection="0">
      <alignment horizontal="left"/>
    </xf>
    <xf numFmtId="15" fontId="19" fillId="0" borderId="0" applyFont="0" applyFill="0" applyBorder="0" applyAlignment="0" applyProtection="0"/>
    <xf numFmtId="4" fontId="19" fillId="0" borderId="0" applyFont="0" applyFill="0" applyBorder="0" applyAlignment="0" applyProtection="0"/>
    <xf numFmtId="0" fontId="94" fillId="0" borderId="27">
      <alignment horizontal="center"/>
    </xf>
    <xf numFmtId="3" fontId="19" fillId="0" borderId="0" applyFont="0" applyFill="0" applyBorder="0" applyAlignment="0" applyProtection="0"/>
    <xf numFmtId="0" fontId="19" fillId="57" borderId="0" applyNumberFormat="0" applyFont="0" applyBorder="0" applyAlignment="0" applyProtection="0"/>
    <xf numFmtId="49" fontId="95" fillId="58" borderId="3">
      <protection locked="0"/>
    </xf>
    <xf numFmtId="211" fontId="96" fillId="0" borderId="0"/>
    <xf numFmtId="0" fontId="47" fillId="0" borderId="0" applyNumberFormat="0" applyFont="0" applyFill="0" applyBorder="0" applyAlignment="0">
      <alignment horizontal="left" indent="7"/>
    </xf>
    <xf numFmtId="0" fontId="96" fillId="0" borderId="0">
      <alignment horizontal="left" indent="1"/>
    </xf>
    <xf numFmtId="211" fontId="47" fillId="16" borderId="28"/>
    <xf numFmtId="0" fontId="21" fillId="0" borderId="3" applyNumberFormat="0" applyFont="0" applyFill="0" applyBorder="0" applyAlignment="0">
      <alignment horizontal="right"/>
    </xf>
    <xf numFmtId="0" fontId="47" fillId="16" borderId="0"/>
    <xf numFmtId="0" fontId="47" fillId="16" borderId="27"/>
    <xf numFmtId="211" fontId="47" fillId="4" borderId="9"/>
    <xf numFmtId="0" fontId="4" fillId="0" borderId="0" applyNumberFormat="0" applyFont="0" applyFill="0" applyBorder="0" applyAlignment="0"/>
    <xf numFmtId="0" fontId="47" fillId="4" borderId="0">
      <alignment horizontal="left" indent="1"/>
    </xf>
    <xf numFmtId="0" fontId="47" fillId="4" borderId="0">
      <alignment horizontal="left" indent="2"/>
    </xf>
    <xf numFmtId="211" fontId="47" fillId="9" borderId="0"/>
    <xf numFmtId="0" fontId="4" fillId="0" borderId="0" applyNumberFormat="0" applyFont="0" applyFill="0" applyBorder="0" applyAlignment="0"/>
    <xf numFmtId="0" fontId="47" fillId="9" borderId="0">
      <alignment horizontal="left" indent="2"/>
    </xf>
    <xf numFmtId="0" fontId="47" fillId="9" borderId="0">
      <alignment horizontal="left" indent="3"/>
    </xf>
    <xf numFmtId="211" fontId="7" fillId="18" borderId="0"/>
    <xf numFmtId="0" fontId="4" fillId="0" borderId="0" applyNumberFormat="0" applyFont="0" applyBorder="0" applyAlignment="0"/>
    <xf numFmtId="0" fontId="47" fillId="18" borderId="0">
      <alignment horizontal="left" indent="3"/>
    </xf>
    <xf numFmtId="0" fontId="7" fillId="18" borderId="0">
      <alignment horizontal="left" indent="4"/>
    </xf>
    <xf numFmtId="211" fontId="7" fillId="59" borderId="0"/>
    <xf numFmtId="0" fontId="4" fillId="0" borderId="0" applyNumberFormat="0" applyFont="0" applyBorder="0" applyAlignment="0"/>
    <xf numFmtId="0" fontId="47" fillId="59" borderId="0">
      <alignment horizontal="left" indent="4"/>
    </xf>
    <xf numFmtId="218" fontId="7" fillId="59" borderId="0">
      <alignment horizontal="left" indent="5"/>
    </xf>
    <xf numFmtId="211" fontId="7" fillId="60" borderId="0"/>
    <xf numFmtId="0" fontId="4" fillId="0" borderId="0" applyNumberFormat="0" applyFont="0" applyBorder="0" applyAlignment="0"/>
    <xf numFmtId="0" fontId="47" fillId="60" borderId="0">
      <alignment horizontal="left" indent="5"/>
    </xf>
    <xf numFmtId="0" fontId="7" fillId="60" borderId="0">
      <alignment horizontal="left" indent="6"/>
    </xf>
    <xf numFmtId="211" fontId="7" fillId="20" borderId="0"/>
    <xf numFmtId="0" fontId="4" fillId="0" borderId="0" applyNumberFormat="0" applyFont="0" applyFill="0" applyBorder="0" applyAlignment="0"/>
    <xf numFmtId="0" fontId="47" fillId="0" borderId="0" applyFill="0">
      <alignment horizontal="left" indent="6"/>
    </xf>
    <xf numFmtId="0" fontId="7" fillId="0" borderId="0">
      <alignment horizontal="left" indent="7"/>
    </xf>
    <xf numFmtId="0" fontId="89" fillId="50" borderId="26" applyNumberFormat="0" applyAlignment="0" applyProtection="0"/>
    <xf numFmtId="0" fontId="4" fillId="0" borderId="0"/>
    <xf numFmtId="0" fontId="14" fillId="0" borderId="0">
      <alignment vertical="top"/>
    </xf>
    <xf numFmtId="0" fontId="97" fillId="0" borderId="0" applyNumberFormat="0" applyFill="0" applyBorder="0" applyAlignment="0" applyProtection="0"/>
    <xf numFmtId="0" fontId="82"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84" fillId="0" borderId="23" applyNumberFormat="0" applyFill="0" applyAlignment="0" applyProtection="0"/>
    <xf numFmtId="0" fontId="85" fillId="0" borderId="24" applyNumberFormat="0" applyFill="0" applyAlignment="0" applyProtection="0"/>
    <xf numFmtId="0" fontId="80" fillId="0" borderId="25"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219" fontId="65" fillId="0" borderId="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44" fontId="4" fillId="0" borderId="0" applyFont="0" applyFill="0" applyBorder="0" applyAlignment="0" applyProtection="0"/>
    <xf numFmtId="37" fontId="4" fillId="0" borderId="0" applyFont="0" applyFill="0" applyBorder="0" applyAlignment="0" applyProtection="0"/>
    <xf numFmtId="37" fontId="4" fillId="0" borderId="0" applyFont="0" applyFill="0" applyBorder="0" applyAlignment="0" applyProtection="0"/>
    <xf numFmtId="37"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0" fontId="4" fillId="56" borderId="16" applyNumberFormat="0" applyFont="0" applyAlignment="0" applyProtection="0"/>
    <xf numFmtId="0" fontId="100"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9" fontId="18" fillId="0" borderId="0" applyFont="0" applyFill="0" applyBorder="0" applyAlignment="0" applyProtection="0"/>
    <xf numFmtId="43" fontId="18" fillId="0" borderId="0" applyFont="0" applyFill="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1" fillId="0" borderId="0"/>
    <xf numFmtId="0" fontId="101" fillId="0" borderId="0"/>
    <xf numFmtId="0" fontId="101" fillId="0" borderId="0"/>
    <xf numFmtId="169" fontId="18" fillId="0" borderId="0" applyFont="0" applyFill="0" applyBorder="0" applyAlignment="0" applyProtection="0"/>
    <xf numFmtId="0" fontId="99" fillId="0" borderId="29" applyNumberFormat="0" applyFill="0" applyAlignment="0" applyProtection="0"/>
    <xf numFmtId="0" fontId="99" fillId="0" borderId="29" applyNumberFormat="0" applyFill="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0" fontId="89" fillId="50" borderId="26" applyNumberFormat="0" applyAlignment="0" applyProtection="0"/>
    <xf numFmtId="0" fontId="89" fillId="50" borderId="26" applyNumberForma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0" borderId="0"/>
    <xf numFmtId="0" fontId="4" fillId="0" borderId="0"/>
    <xf numFmtId="0" fontId="70" fillId="0" borderId="21" applyNumberFormat="0" applyFill="0" applyAlignment="0" applyProtection="0"/>
    <xf numFmtId="0" fontId="70" fillId="0" borderId="21" applyNumberFormat="0" applyFill="0" applyAlignment="0" applyProtection="0"/>
    <xf numFmtId="0" fontId="81" fillId="27" borderId="19" applyNumberFormat="0" applyAlignment="0" applyProtection="0"/>
    <xf numFmtId="0" fontId="81" fillId="27" borderId="19" applyNumberFormat="0" applyAlignment="0" applyProtection="0"/>
    <xf numFmtId="0" fontId="80" fillId="0" borderId="25" applyNumberFormat="0" applyFill="0" applyAlignment="0" applyProtection="0"/>
    <xf numFmtId="0" fontId="80" fillId="0" borderId="25"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40" fillId="23" borderId="0" applyNumberFormat="0" applyBorder="0" applyAlignment="0" applyProtection="0"/>
    <xf numFmtId="0" fontId="36" fillId="46" borderId="0" applyNumberFormat="0" applyBorder="0" applyAlignment="0" applyProtection="0"/>
    <xf numFmtId="0" fontId="36" fillId="34" borderId="0" applyNumberFormat="0" applyBorder="0" applyAlignment="0" applyProtection="0"/>
    <xf numFmtId="0" fontId="36" fillId="33" borderId="0" applyNumberFormat="0" applyBorder="0" applyAlignment="0" applyProtection="0"/>
    <xf numFmtId="0" fontId="36" fillId="42" borderId="0" applyNumberFormat="0" applyBorder="0" applyAlignment="0" applyProtection="0"/>
    <xf numFmtId="0" fontId="36" fillId="39" borderId="0" applyNumberFormat="0" applyBorder="0" applyAlignment="0" applyProtection="0"/>
    <xf numFmtId="0" fontId="36" fillId="35" borderId="0" applyNumberFormat="0" applyBorder="0" applyAlignment="0" applyProtection="0"/>
    <xf numFmtId="0" fontId="36" fillId="34" borderId="0" applyNumberFormat="0" applyBorder="0" applyAlignment="0" applyProtection="0"/>
    <xf numFmtId="0" fontId="36" fillId="33" borderId="0" applyNumberFormat="0" applyBorder="0" applyAlignment="0" applyProtection="0"/>
    <xf numFmtId="0" fontId="36" fillId="30" borderId="0" applyNumberFormat="0" applyBorder="0" applyAlignment="0" applyProtection="0"/>
    <xf numFmtId="0" fontId="36" fillId="29" borderId="0" applyNumberFormat="0" applyBorder="0" applyAlignment="0" applyProtection="0"/>
    <xf numFmtId="0" fontId="36" fillId="32" borderId="0" applyNumberFormat="0" applyBorder="0" applyAlignment="0" applyProtection="0"/>
    <xf numFmtId="0" fontId="4" fillId="0" borderId="0"/>
    <xf numFmtId="0" fontId="4" fillId="0" borderId="0"/>
    <xf numFmtId="0" fontId="4" fillId="0" borderId="0"/>
    <xf numFmtId="0" fontId="101" fillId="0" borderId="0"/>
    <xf numFmtId="0" fontId="101" fillId="0" borderId="0"/>
    <xf numFmtId="0" fontId="10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18" fillId="0" borderId="0" applyFont="0" applyFill="0" applyBorder="0" applyAlignment="0" applyProtection="0"/>
    <xf numFmtId="169" fontId="18" fillId="0" borderId="0" applyFont="0" applyFill="0" applyBorder="0" applyAlignment="0" applyProtection="0"/>
    <xf numFmtId="0" fontId="4" fillId="0" borderId="0"/>
    <xf numFmtId="0" fontId="36" fillId="43" borderId="0" applyNumberFormat="0" applyBorder="0" applyAlignment="0" applyProtection="0"/>
    <xf numFmtId="9" fontId="4" fillId="0" borderId="0" applyFont="0" applyFill="0" applyBorder="0" applyAlignment="0" applyProtection="0"/>
    <xf numFmtId="43" fontId="4" fillId="0" borderId="0" applyFont="0" applyFill="0" applyBorder="0" applyAlignment="0" applyProtection="0"/>
    <xf numFmtId="37" fontId="39" fillId="19" borderId="35" applyNumberFormat="0" applyAlignment="0" applyProtection="0"/>
    <xf numFmtId="164" fontId="47" fillId="0" borderId="36" applyNumberFormat="0" applyFont="0" applyFill="0" applyBorder="0" applyProtection="0">
      <alignment horizontal="centerContinuous"/>
    </xf>
    <xf numFmtId="38" fontId="73" fillId="53" borderId="35">
      <protection locked="0"/>
    </xf>
    <xf numFmtId="0" fontId="4"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18" fillId="62" borderId="0" applyNumberFormat="0" applyBorder="0" applyAlignment="0" applyProtection="0"/>
    <xf numFmtId="0" fontId="35" fillId="4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18" fillId="64" borderId="0" applyNumberFormat="0" applyBorder="0" applyAlignment="0" applyProtection="0"/>
    <xf numFmtId="0" fontId="35" fillId="27"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18" fillId="66" borderId="0" applyNumberFormat="0" applyBorder="0" applyAlignment="0" applyProtection="0"/>
    <xf numFmtId="0" fontId="35" fillId="56" borderId="0" applyNumberFormat="0" applyBorder="0" applyAlignment="0" applyProtection="0"/>
    <xf numFmtId="0" fontId="35" fillId="25" borderId="0" applyNumberFormat="0" applyBorder="0" applyAlignment="0" applyProtection="0"/>
    <xf numFmtId="0" fontId="18" fillId="68" borderId="0" applyNumberFormat="0" applyBorder="0" applyAlignment="0" applyProtection="0"/>
    <xf numFmtId="0" fontId="35" fillId="42" borderId="0" applyNumberFormat="0" applyBorder="0" applyAlignment="0" applyProtection="0"/>
    <xf numFmtId="0" fontId="35" fillId="26" borderId="0" applyNumberFormat="0" applyBorder="0" applyAlignment="0" applyProtection="0"/>
    <xf numFmtId="0" fontId="18" fillId="70"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18" fillId="72"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8" fillId="63" borderId="0" applyNumberFormat="0" applyBorder="0" applyAlignment="0" applyProtection="0"/>
    <xf numFmtId="0" fontId="35" fillId="42" borderId="0" applyNumberFormat="0" applyBorder="0" applyAlignment="0" applyProtection="0"/>
    <xf numFmtId="0" fontId="35" fillId="29" borderId="0" applyNumberFormat="0" applyBorder="0" applyAlignment="0" applyProtection="0"/>
    <xf numFmtId="0" fontId="18" fillId="65"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18" fillId="6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18" fillId="69" borderId="0" applyNumberFormat="0" applyBorder="0" applyAlignment="0" applyProtection="0"/>
    <xf numFmtId="0" fontId="35" fillId="42" borderId="0" applyNumberFormat="0" applyBorder="0" applyAlignment="0" applyProtection="0"/>
    <xf numFmtId="0" fontId="35" fillId="28" borderId="0" applyNumberFormat="0" applyBorder="0" applyAlignment="0" applyProtection="0"/>
    <xf numFmtId="0" fontId="18" fillId="71"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18" fillId="73" borderId="0" applyNumberFormat="0" applyBorder="0" applyAlignment="0" applyProtection="0"/>
    <xf numFmtId="0" fontId="35" fillId="27" borderId="0" applyNumberFormat="0" applyBorder="0" applyAlignment="0" applyProtection="0"/>
    <xf numFmtId="0" fontId="36" fillId="32" borderId="0" applyNumberFormat="0" applyBorder="0" applyAlignment="0" applyProtection="0"/>
    <xf numFmtId="0" fontId="36" fillId="34"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21" borderId="0" applyNumberFormat="0" applyBorder="0" applyAlignment="0" applyProtection="0"/>
    <xf numFmtId="0" fontId="36" fillId="33" borderId="0" applyNumberFormat="0" applyBorder="0" applyAlignment="0" applyProtection="0"/>
    <xf numFmtId="0" fontId="36" fillId="50"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27" borderId="0" applyNumberFormat="0" applyBorder="0" applyAlignment="0" applyProtection="0"/>
    <xf numFmtId="0" fontId="36" fillId="39" borderId="0" applyNumberFormat="0" applyBorder="0" applyAlignment="0" applyProtection="0"/>
    <xf numFmtId="0" fontId="36" fillId="34" borderId="0" applyNumberFormat="0" applyBorder="0" applyAlignment="0" applyProtection="0"/>
    <xf numFmtId="0" fontId="36" fillId="42" borderId="0" applyNumberFormat="0" applyBorder="0" applyAlignment="0" applyProtection="0"/>
    <xf numFmtId="0" fontId="36" fillId="46"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7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 fillId="0" borderId="0" applyFont="0" applyAlignment="0"/>
    <xf numFmtId="0" fontId="4" fillId="0" borderId="0" applyFont="0" applyAlignment="0"/>
    <xf numFmtId="0" fontId="4" fillId="0" borderId="0" applyNumberFormat="0" applyFont="0" applyAlignment="0"/>
    <xf numFmtId="0" fontId="4" fillId="0" borderId="0" applyNumberFormat="0" applyFont="0" applyAlignment="0"/>
    <xf numFmtId="195" fontId="4" fillId="0" borderId="0" applyFill="0"/>
    <xf numFmtId="195" fontId="4" fillId="0" borderId="0" applyFill="0"/>
    <xf numFmtId="195" fontId="4" fillId="0" borderId="0" applyFill="0"/>
    <xf numFmtId="0" fontId="4" fillId="0" borderId="0" applyFill="0">
      <alignment horizontal="center" vertical="center" wrapText="1"/>
    </xf>
    <xf numFmtId="0" fontId="4" fillId="0" borderId="0" applyFill="0">
      <alignment horizontal="center" vertical="center" wrapText="1"/>
    </xf>
    <xf numFmtId="0" fontId="4" fillId="0" borderId="0" applyFill="0">
      <alignment horizontal="center" vertical="center" wrapText="1"/>
    </xf>
    <xf numFmtId="0" fontId="67" fillId="50" borderId="19" applyNumberFormat="0" applyAlignment="0" applyProtection="0"/>
    <xf numFmtId="0" fontId="67" fillId="55" borderId="19" applyNumberFormat="0" applyAlignment="0" applyProtection="0"/>
    <xf numFmtId="0" fontId="69" fillId="52" borderId="20" applyNumberFormat="0" applyAlignment="0" applyProtection="0"/>
    <xf numFmtId="0" fontId="69" fillId="52" borderId="20" applyNumberFormat="0" applyAlignment="0" applyProtection="0"/>
    <xf numFmtId="211" fontId="4" fillId="0" borderId="0" applyFont="0" applyFill="0" applyBorder="0" applyAlignment="0" applyProtection="0"/>
    <xf numFmtId="211" fontId="4" fillId="0" borderId="0" applyFont="0" applyFill="0" applyBorder="0" applyAlignment="0" applyProtection="0"/>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165" fontId="4" fillId="0" borderId="0" applyFont="0" applyFill="0" applyBorder="0" applyAlignment="0" applyProtection="0"/>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167" fontId="4" fillId="0" borderId="0" applyFont="0" applyFill="0" applyBorder="0" applyAlignment="0" applyProtection="0">
      <alignment vertical="top"/>
    </xf>
    <xf numFmtId="221" fontId="35" fillId="0" borderId="0" applyFont="0" applyFill="0" applyBorder="0" applyAlignment="0" applyProtection="0"/>
    <xf numFmtId="221" fontId="35" fillId="0" borderId="0" applyFont="0" applyFill="0" applyBorder="0" applyAlignment="0" applyProtection="0"/>
    <xf numFmtId="40" fontId="4" fillId="11" borderId="0"/>
    <xf numFmtId="40" fontId="4" fillId="11" borderId="0"/>
    <xf numFmtId="40" fontId="4" fillId="11" borderId="0"/>
    <xf numFmtId="170" fontId="4" fillId="0" borderId="0" applyFont="0" applyFill="0" applyBorder="0" applyAlignment="0" applyProtection="0"/>
    <xf numFmtId="170" fontId="4"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49" fillId="24" borderId="0" applyNumberFormat="0" applyBorder="0" applyAlignment="0" applyProtection="0"/>
    <xf numFmtId="0" fontId="49" fillId="24" borderId="0" applyNumberFormat="0" applyBorder="0" applyAlignment="0" applyProtection="0"/>
    <xf numFmtId="0" fontId="84" fillId="0" borderId="23" applyNumberFormat="0" applyFill="0" applyAlignment="0" applyProtection="0"/>
    <xf numFmtId="0" fontId="102" fillId="0" borderId="31" applyNumberFormat="0" applyFill="0" applyAlignment="0" applyProtection="0"/>
    <xf numFmtId="0" fontId="85" fillId="59" borderId="24"/>
    <xf numFmtId="0" fontId="85" fillId="0" borderId="24" applyNumberFormat="0" applyFill="0" applyAlignment="0" applyProtection="0"/>
    <xf numFmtId="0" fontId="103" fillId="0" borderId="24" applyNumberFormat="0" applyFill="0" applyAlignment="0" applyProtection="0"/>
    <xf numFmtId="0" fontId="80" fillId="0" borderId="25" applyNumberFormat="0" applyFill="0" applyAlignment="0" applyProtection="0"/>
    <xf numFmtId="0" fontId="104" fillId="0" borderId="32" applyNumberFormat="0" applyFill="0" applyAlignment="0" applyProtection="0"/>
    <xf numFmtId="0" fontId="80" fillId="0" borderId="0" applyNumberFormat="0" applyFill="0" applyBorder="0" applyAlignment="0" applyProtection="0"/>
    <xf numFmtId="0" fontId="104" fillId="0" borderId="0" applyNumberFormat="0" applyFill="0" applyBorder="0" applyAlignment="0" applyProtection="0"/>
    <xf numFmtId="0" fontId="81" fillId="27" borderId="19" applyNumberFormat="0" applyAlignment="0" applyProtection="0"/>
    <xf numFmtId="0" fontId="81" fillId="27" borderId="19" applyNumberFormat="0" applyAlignment="0" applyProtection="0"/>
    <xf numFmtId="0" fontId="70" fillId="0" borderId="21" applyNumberFormat="0" applyFill="0" applyAlignment="0" applyProtection="0"/>
    <xf numFmtId="0" fontId="70" fillId="0" borderId="21" applyNumberFormat="0" applyFill="0" applyAlignment="0" applyProtection="0"/>
    <xf numFmtId="43" fontId="35" fillId="0" borderId="0" applyFont="0" applyFill="0" applyBorder="0" applyAlignment="0" applyProtection="0"/>
    <xf numFmtId="220" fontId="4" fillId="0" borderId="0" applyFont="0" applyFill="0" applyBorder="0" applyAlignment="0" applyProtection="0"/>
    <xf numFmtId="0" fontId="87" fillId="21" borderId="0" applyNumberFormat="0" applyBorder="0" applyAlignment="0" applyProtection="0"/>
    <xf numFmtId="0" fontId="87" fillId="21" borderId="0" applyNumberFormat="0" applyBorder="0" applyAlignment="0" applyProtection="0"/>
    <xf numFmtId="0" fontId="105" fillId="21" borderId="0" applyNumberFormat="0" applyBorder="0" applyAlignment="0" applyProtection="0"/>
    <xf numFmtId="0" fontId="4" fillId="0" borderId="0"/>
    <xf numFmtId="0" fontId="4" fillId="0" borderId="0"/>
    <xf numFmtId="0" fontId="4" fillId="0" borderId="0"/>
    <xf numFmtId="0" fontId="4" fillId="0" borderId="0"/>
    <xf numFmtId="0" fontId="18" fillId="0" borderId="0"/>
    <xf numFmtId="0" fontId="14" fillId="0" borderId="0"/>
    <xf numFmtId="0" fontId="18"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18" fillId="0" borderId="0"/>
    <xf numFmtId="0" fontId="4" fillId="0" borderId="0">
      <alignment horizontal="left"/>
    </xf>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18" fillId="61" borderId="30"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89" fillId="50" borderId="26" applyNumberFormat="0" applyAlignment="0" applyProtection="0"/>
    <xf numFmtId="0" fontId="89" fillId="55" borderId="26" applyNumberFormat="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Fill="0" applyBorder="0" applyAlignment="0"/>
    <xf numFmtId="0" fontId="4" fillId="0" borderId="0" applyNumberFormat="0" applyFont="0" applyFill="0" applyBorder="0" applyAlignment="0"/>
    <xf numFmtId="0" fontId="98" fillId="0" borderId="0" applyNumberFormat="0" applyFill="0" applyBorder="0" applyAlignment="0" applyProtection="0"/>
    <xf numFmtId="0" fontId="106" fillId="0" borderId="0" applyNumberFormat="0" applyFill="0" applyBorder="0" applyAlignment="0" applyProtection="0"/>
    <xf numFmtId="0" fontId="98" fillId="0" borderId="0" applyNumberFormat="0" applyFill="0" applyBorder="0" applyAlignment="0" applyProtection="0"/>
    <xf numFmtId="0" fontId="99" fillId="0" borderId="29" applyNumberFormat="0" applyFill="0" applyAlignment="0" applyProtection="0"/>
    <xf numFmtId="0" fontId="99" fillId="0" borderId="33" applyNumberFormat="0" applyFill="0" applyAlignment="0" applyProtection="0"/>
    <xf numFmtId="0" fontId="97" fillId="0" borderId="0" applyNumberFormat="0" applyFill="0" applyBorder="0" applyAlignment="0" applyProtection="0"/>
    <xf numFmtId="0" fontId="107" fillId="0" borderId="0" applyNumberFormat="0" applyFill="0" applyBorder="0" applyAlignment="0" applyProtection="0"/>
    <xf numFmtId="0" fontId="4" fillId="56" borderId="34" applyNumberFormat="0" applyFont="0" applyAlignment="0" applyProtection="0"/>
    <xf numFmtId="0" fontId="4" fillId="56" borderId="34" applyNumberFormat="0" applyFont="0" applyAlignment="0" applyProtection="0"/>
    <xf numFmtId="0" fontId="4" fillId="56" borderId="34" applyNumberFormat="0" applyFont="0" applyAlignment="0" applyProtection="0"/>
    <xf numFmtId="0" fontId="4" fillId="56" borderId="34" applyNumberFormat="0" applyFont="0" applyAlignment="0" applyProtection="0"/>
    <xf numFmtId="0" fontId="18" fillId="0" borderId="0"/>
    <xf numFmtId="0" fontId="35" fillId="56" borderId="35" applyNumberFormat="0" applyFont="0" applyAlignment="0" applyProtection="0"/>
    <xf numFmtId="0" fontId="35" fillId="56" borderId="35" applyNumberFormat="0" applyFont="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35" fillId="0" borderId="0"/>
    <xf numFmtId="0" fontId="35" fillId="0" borderId="0"/>
    <xf numFmtId="0" fontId="35" fillId="0" borderId="0"/>
    <xf numFmtId="0" fontId="35" fillId="0" borderId="0"/>
    <xf numFmtId="0" fontId="35" fillId="56" borderId="35" applyNumberFormat="0" applyFont="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8" fillId="0" borderId="0"/>
    <xf numFmtId="0" fontId="36" fillId="32"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40" fillId="23" borderId="0" applyNumberFormat="0" applyBorder="0" applyAlignment="0" applyProtection="0"/>
    <xf numFmtId="0" fontId="67" fillId="50" borderId="19" applyNumberFormat="0" applyAlignment="0" applyProtection="0"/>
    <xf numFmtId="0" fontId="69" fillId="52" borderId="20"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1" fillId="0" borderId="0"/>
    <xf numFmtId="0" fontId="101" fillId="0" borderId="0"/>
    <xf numFmtId="0" fontId="4" fillId="0" borderId="0"/>
    <xf numFmtId="0" fontId="101" fillId="0" borderId="0"/>
    <xf numFmtId="0" fontId="4" fillId="0" borderId="0"/>
    <xf numFmtId="0" fontId="4" fillId="0" borderId="0"/>
    <xf numFmtId="0" fontId="4" fillId="0" borderId="0"/>
    <xf numFmtId="0" fontId="18" fillId="62" borderId="0" applyNumberFormat="0" applyBorder="0" applyAlignment="0" applyProtection="0"/>
    <xf numFmtId="0" fontId="18" fillId="64" borderId="0" applyNumberFormat="0" applyBorder="0" applyAlignment="0" applyProtection="0"/>
    <xf numFmtId="0" fontId="18" fillId="66" borderId="0" applyNumberFormat="0" applyBorder="0" applyAlignment="0" applyProtection="0"/>
    <xf numFmtId="0" fontId="18" fillId="68" borderId="0" applyNumberFormat="0" applyBorder="0" applyAlignment="0" applyProtection="0"/>
    <xf numFmtId="0" fontId="18" fillId="70" borderId="0" applyNumberFormat="0" applyBorder="0" applyAlignment="0" applyProtection="0"/>
    <xf numFmtId="0" fontId="18" fillId="72" borderId="0" applyNumberFormat="0" applyBorder="0" applyAlignment="0" applyProtection="0"/>
    <xf numFmtId="0" fontId="18" fillId="63" borderId="0" applyNumberFormat="0" applyBorder="0" applyAlignment="0" applyProtection="0"/>
    <xf numFmtId="0" fontId="18" fillId="65" borderId="0" applyNumberFormat="0" applyBorder="0" applyAlignment="0" applyProtection="0"/>
    <xf numFmtId="0" fontId="18" fillId="67" borderId="0" applyNumberFormat="0" applyBorder="0" applyAlignment="0" applyProtection="0"/>
    <xf numFmtId="0" fontId="18" fillId="69" borderId="0" applyNumberFormat="0" applyBorder="0" applyAlignment="0" applyProtection="0"/>
    <xf numFmtId="0" fontId="18" fillId="71" borderId="0" applyNumberFormat="0" applyBorder="0" applyAlignment="0" applyProtection="0"/>
    <xf numFmtId="0" fontId="18" fillId="73" borderId="0" applyNumberFormat="0" applyBorder="0" applyAlignment="0" applyProtection="0"/>
    <xf numFmtId="0" fontId="18" fillId="0" borderId="0"/>
    <xf numFmtId="0" fontId="18" fillId="0" borderId="0"/>
    <xf numFmtId="0" fontId="18" fillId="0" borderId="0"/>
    <xf numFmtId="0" fontId="18" fillId="61" borderId="30" applyNumberFormat="0" applyFont="0" applyAlignment="0" applyProtection="0"/>
    <xf numFmtId="0" fontId="89" fillId="50" borderId="26" applyNumberFormat="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Fill="0" applyBorder="0" applyAlignment="0"/>
    <xf numFmtId="0" fontId="4" fillId="0" borderId="0" applyNumberFormat="0" applyFont="0" applyFill="0" applyBorder="0" applyAlignment="0"/>
    <xf numFmtId="0" fontId="98" fillId="0" borderId="0" applyNumberFormat="0" applyFill="0" applyBorder="0" applyAlignment="0" applyProtection="0"/>
    <xf numFmtId="0" fontId="99" fillId="0" borderId="29" applyNumberFormat="0" applyFill="0" applyAlignment="0" applyProtection="0"/>
    <xf numFmtId="0" fontId="97" fillId="0" borderId="0" applyNumberFormat="0" applyFill="0" applyBorder="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4" fontId="12" fillId="6" borderId="47" applyNumberFormat="0" applyProtection="0">
      <alignment horizontal="right" vertical="center"/>
    </xf>
    <xf numFmtId="0" fontId="4" fillId="56" borderId="57" applyNumberFormat="0" applyFont="0" applyAlignment="0" applyProtection="0"/>
    <xf numFmtId="0" fontId="89" fillId="50" borderId="52" applyNumberForma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81" fillId="27" borderId="58" applyNumberFormat="0" applyAlignment="0" applyProtection="0"/>
    <xf numFmtId="0" fontId="42" fillId="47" borderId="44" applyNumberFormat="0" applyFont="0" applyFill="0" applyBorder="0" applyAlignment="0" applyProtection="0">
      <alignment horizontal="left" vertical="center" wrapText="1" indent="1"/>
    </xf>
    <xf numFmtId="0" fontId="5" fillId="0" borderId="44">
      <alignment horizontal="left" wrapText="1"/>
    </xf>
    <xf numFmtId="0" fontId="67" fillId="50" borderId="58" applyNumberFormat="0" applyAlignment="0" applyProtection="0"/>
    <xf numFmtId="0" fontId="67" fillId="50" borderId="58"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81" fillId="27" borderId="50"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164" fontId="21" fillId="0" borderId="54" applyFill="0" applyBorder="0" applyProtection="0">
      <alignment horizontal="right"/>
    </xf>
    <xf numFmtId="0" fontId="67" fillId="50" borderId="58" applyNumberFormat="0" applyAlignment="0" applyProtection="0"/>
    <xf numFmtId="0" fontId="67" fillId="50" borderId="58" applyNumberFormat="0" applyAlignment="0" applyProtection="0"/>
    <xf numFmtId="0" fontId="67" fillId="50" borderId="50" applyNumberFormat="0" applyAlignment="0" applyProtection="0"/>
    <xf numFmtId="0" fontId="99" fillId="0" borderId="60" applyNumberFormat="0" applyFill="0" applyAlignment="0" applyProtection="0"/>
    <xf numFmtId="0" fontId="67" fillId="50" borderId="50" applyNumberFormat="0" applyAlignment="0" applyProtection="0"/>
    <xf numFmtId="38" fontId="73" fillId="53" borderId="57">
      <protection locked="0"/>
    </xf>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4" fontId="12" fillId="11" borderId="55" applyNumberFormat="0" applyProtection="0">
      <alignment horizontal="right" vertical="center"/>
    </xf>
    <xf numFmtId="4" fontId="12" fillId="8" borderId="55" applyNumberFormat="0" applyProtection="0">
      <alignment horizontal="right" vertical="center"/>
    </xf>
    <xf numFmtId="211" fontId="47" fillId="4" borderId="54"/>
    <xf numFmtId="0" fontId="4" fillId="56" borderId="49" applyNumberFormat="0" applyFont="0" applyAlignment="0" applyProtection="0"/>
    <xf numFmtId="4" fontId="10" fillId="4" borderId="55" applyNumberFormat="0" applyProtection="0">
      <alignment vertical="center"/>
    </xf>
    <xf numFmtId="4" fontId="11" fillId="4" borderId="55" applyNumberFormat="0" applyProtection="0">
      <alignment vertical="center"/>
    </xf>
    <xf numFmtId="4" fontId="12" fillId="4" borderId="55" applyNumberFormat="0" applyProtection="0">
      <alignment horizontal="left" vertical="center"/>
    </xf>
    <xf numFmtId="0" fontId="13" fillId="4" borderId="55" applyNumberFormat="0" applyProtection="0">
      <alignment horizontal="left" vertical="top" indent="1"/>
    </xf>
    <xf numFmtId="4" fontId="12" fillId="6" borderId="55" applyNumberFormat="0" applyProtection="0">
      <alignment horizontal="right" vertical="center"/>
    </xf>
    <xf numFmtId="4" fontId="12" fillId="7" borderId="55" applyNumberFormat="0" applyProtection="0">
      <alignment horizontal="right" vertical="center"/>
    </xf>
    <xf numFmtId="4" fontId="12" fillId="9" borderId="55" applyNumberFormat="0" applyProtection="0">
      <alignment horizontal="right" vertical="center"/>
    </xf>
    <xf numFmtId="4" fontId="12" fillId="10" borderId="55" applyNumberFormat="0" applyProtection="0">
      <alignment horizontal="right" vertical="center"/>
    </xf>
    <xf numFmtId="4" fontId="12" fillId="12" borderId="55" applyNumberFormat="0" applyProtection="0">
      <alignment horizontal="right" vertical="center"/>
    </xf>
    <xf numFmtId="4" fontId="12" fillId="13" borderId="55" applyNumberFormat="0" applyProtection="0">
      <alignment horizontal="right" vertical="center"/>
    </xf>
    <xf numFmtId="4" fontId="12" fillId="16" borderId="55" applyNumberFormat="0" applyProtection="0">
      <alignment horizontal="right" vertical="center"/>
    </xf>
    <xf numFmtId="4" fontId="17" fillId="18" borderId="55" applyNumberFormat="0" applyProtection="0">
      <alignment horizontal="right" vertical="center"/>
    </xf>
    <xf numFmtId="4" fontId="16" fillId="17" borderId="56" applyNumberFormat="0" applyProtection="0">
      <alignment horizontal="left" vertical="center"/>
    </xf>
    <xf numFmtId="0" fontId="4" fillId="5" borderId="55" applyNumberFormat="0" applyProtection="0">
      <alignment horizontal="left" vertical="center" indent="1"/>
    </xf>
    <xf numFmtId="0" fontId="4" fillId="5" borderId="55" applyNumberFormat="0" applyProtection="0">
      <alignment horizontal="left" vertical="top" indent="1"/>
    </xf>
    <xf numFmtId="0" fontId="4" fillId="17" borderId="55" applyNumberFormat="0" applyProtection="0">
      <alignment horizontal="left" vertical="top" indent="1"/>
    </xf>
    <xf numFmtId="0" fontId="4" fillId="16" borderId="55" applyNumberFormat="0" applyProtection="0">
      <alignment horizontal="left" vertical="center" indent="1"/>
    </xf>
    <xf numFmtId="0" fontId="4" fillId="16" borderId="55" applyNumberFormat="0" applyProtection="0">
      <alignment horizontal="left" vertical="top" indent="1"/>
    </xf>
    <xf numFmtId="0" fontId="4" fillId="18" borderId="55" applyNumberFormat="0" applyProtection="0">
      <alignment horizontal="left" vertical="center" indent="1"/>
    </xf>
    <xf numFmtId="0" fontId="4" fillId="18" borderId="55" applyNumberFormat="0" applyProtection="0">
      <alignment horizontal="left" vertical="top" indent="1"/>
    </xf>
    <xf numFmtId="4" fontId="12" fillId="18" borderId="55" applyNumberFormat="0" applyProtection="0">
      <alignment vertical="center"/>
    </xf>
    <xf numFmtId="4" fontId="15" fillId="18" borderId="55" applyNumberFormat="0" applyProtection="0">
      <alignment vertical="center"/>
    </xf>
    <xf numFmtId="4" fontId="10" fillId="16" borderId="56" applyNumberFormat="0" applyProtection="0">
      <alignment horizontal="left" vertical="center"/>
    </xf>
    <xf numFmtId="0" fontId="14" fillId="19" borderId="55" applyNumberFormat="0" applyProtection="0">
      <alignment horizontal="left" vertical="top" indent="1"/>
    </xf>
    <xf numFmtId="4" fontId="12" fillId="18" borderId="55" applyNumberFormat="0" applyProtection="0">
      <alignment horizontal="right" vertical="center"/>
    </xf>
    <xf numFmtId="4" fontId="15" fillId="18" borderId="55" applyNumberFormat="0" applyProtection="0">
      <alignment horizontal="right" vertical="center"/>
    </xf>
    <xf numFmtId="4" fontId="10" fillId="16" borderId="55" applyNumberFormat="0" applyProtection="0">
      <alignment horizontal="left" vertical="center"/>
    </xf>
    <xf numFmtId="0" fontId="14" fillId="17" borderId="55" applyNumberFormat="0" applyProtection="0">
      <alignment horizontal="left" vertical="top" indent="1"/>
    </xf>
    <xf numFmtId="4" fontId="16" fillId="17" borderId="56" applyNumberFormat="0" applyProtection="0">
      <alignment horizontal="left" vertical="center"/>
    </xf>
    <xf numFmtId="0" fontId="89" fillId="50" borderId="52" applyNumberFormat="0" applyAlignment="0" applyProtection="0"/>
    <xf numFmtId="211" fontId="47" fillId="4" borderId="46"/>
    <xf numFmtId="0" fontId="21" fillId="0" borderId="44" applyNumberFormat="0" applyFont="0" applyFill="0" applyBorder="0" applyAlignment="0">
      <alignment horizontal="right"/>
    </xf>
    <xf numFmtId="211" fontId="47" fillId="16" borderId="43"/>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89" fillId="50" borderId="61" applyNumberFormat="0" applyAlignment="0" applyProtection="0"/>
    <xf numFmtId="216" fontId="7" fillId="0" borderId="42" applyFont="0" applyFill="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81" fillId="27" borderId="50" applyNumberFormat="0" applyAlignment="0" applyProtection="0"/>
    <xf numFmtId="216" fontId="7" fillId="0" borderId="53" applyFont="0" applyFill="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37" fontId="39" fillId="19" borderId="57" applyNumberFormat="0" applyAlignment="0" applyProtection="0"/>
    <xf numFmtId="195" fontId="4" fillId="0" borderId="44">
      <alignment horizontal="center" vertical="center" wrapText="1"/>
    </xf>
    <xf numFmtId="164" fontId="5" fillId="0" borderId="54" applyFill="0" applyBorder="0" applyProtection="0">
      <alignment horizontal="right"/>
    </xf>
    <xf numFmtId="38" fontId="20" fillId="0" borderId="54" applyFill="0" applyBorder="0" applyProtection="0">
      <alignment horizontal="right"/>
    </xf>
    <xf numFmtId="0" fontId="47" fillId="1" borderId="45" applyNumberFormat="0" applyAlignment="0" applyProtection="0"/>
    <xf numFmtId="0" fontId="54" fillId="0" borderId="54" applyFill="0" applyProtection="0">
      <alignment horizontal="left" vertical="top" wrapText="1"/>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164" fontId="47" fillId="0" borderId="59" applyNumberFormat="0" applyFont="0" applyFill="0" applyBorder="0" applyProtection="0">
      <alignment horizontal="centerContinuous"/>
    </xf>
    <xf numFmtId="38" fontId="73" fillId="53" borderId="57">
      <protection locked="0"/>
    </xf>
    <xf numFmtId="164" fontId="47" fillId="0" borderId="51" applyNumberFormat="0" applyFont="0" applyFill="0" applyBorder="0" applyProtection="0">
      <alignment horizontal="centerContinuous"/>
    </xf>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8"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164" fontId="47" fillId="0" borderId="59" applyNumberFormat="0" applyFont="0" applyFill="0" applyBorder="0" applyProtection="0">
      <alignment horizontal="centerContinuous"/>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54" fillId="0" borderId="46" applyFill="0" applyProtection="0">
      <alignment horizontal="left" vertical="top" wrapText="1"/>
    </xf>
    <xf numFmtId="38" fontId="20" fillId="0" borderId="46" applyFill="0" applyBorder="0" applyProtection="0">
      <alignment horizontal="right"/>
    </xf>
    <xf numFmtId="164" fontId="5" fillId="0" borderId="46" applyFill="0" applyBorder="0" applyProtection="0">
      <alignment horizontal="right"/>
    </xf>
    <xf numFmtId="164" fontId="21" fillId="0" borderId="46" applyFill="0" applyBorder="0" applyProtection="0">
      <alignment horizontal="right"/>
    </xf>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2" fillId="47" borderId="44" applyNumberFormat="0" applyFont="0" applyFill="0" applyBorder="0" applyAlignment="0" applyProtection="0">
      <alignment horizontal="left" vertical="center" wrapText="1" indent="1"/>
    </xf>
    <xf numFmtId="164" fontId="5" fillId="0" borderId="54" applyFill="0" applyBorder="0" applyProtection="0">
      <alignment horizontal="right"/>
    </xf>
    <xf numFmtId="37" fontId="39" fillId="19" borderId="49" applyNumberFormat="0" applyAlignment="0" applyProtection="0"/>
    <xf numFmtId="195" fontId="4" fillId="0" borderId="44">
      <alignment horizontal="center" vertical="center" wrapText="1"/>
    </xf>
    <xf numFmtId="37" fontId="39" fillId="19" borderId="57"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4" fontId="15" fillId="18" borderId="55" applyNumberFormat="0" applyProtection="0">
      <alignment horizontal="right" vertical="center"/>
    </xf>
    <xf numFmtId="4" fontId="15" fillId="18" borderId="55" applyNumberFormat="0" applyProtection="0">
      <alignment vertical="center"/>
    </xf>
    <xf numFmtId="0" fontId="4" fillId="16" borderId="55" applyNumberFormat="0" applyProtection="0">
      <alignment horizontal="left" vertical="top" indent="1"/>
    </xf>
    <xf numFmtId="0" fontId="4" fillId="5" borderId="55" applyNumberFormat="0" applyProtection="0">
      <alignment horizontal="left" vertical="center" indent="1"/>
    </xf>
    <xf numFmtId="4" fontId="12" fillId="13" borderId="55" applyNumberFormat="0" applyProtection="0">
      <alignment horizontal="right" vertical="center"/>
    </xf>
    <xf numFmtId="4" fontId="12" fillId="9"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4" borderId="55" applyNumberFormat="0" applyProtection="0">
      <alignment horizontal="left" vertical="center"/>
    </xf>
    <xf numFmtId="0" fontId="67" fillId="50" borderId="58" applyNumberFormat="0" applyAlignment="0" applyProtection="0"/>
    <xf numFmtId="0" fontId="46" fillId="49" borderId="44"/>
    <xf numFmtId="0" fontId="81" fillId="27" borderId="58" applyNumberFormat="0" applyAlignment="0" applyProtection="0"/>
    <xf numFmtId="0" fontId="89" fillId="50" borderId="61" applyNumberForma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7" fillId="18" borderId="47" applyNumberFormat="0" applyProtection="0">
      <alignment horizontal="right" vertical="center"/>
    </xf>
    <xf numFmtId="4" fontId="16" fillId="17" borderId="48" applyNumberFormat="0" applyProtection="0">
      <alignment horizontal="left" vertical="center"/>
    </xf>
    <xf numFmtId="0" fontId="14" fillId="17" borderId="47" applyNumberFormat="0" applyProtection="0">
      <alignment horizontal="left" vertical="top" indent="1"/>
    </xf>
    <xf numFmtId="4" fontId="10" fillId="16" borderId="47" applyNumberFormat="0" applyProtection="0">
      <alignment horizontal="left" vertical="center"/>
    </xf>
    <xf numFmtId="4" fontId="15" fillId="18" borderId="47" applyNumberFormat="0" applyProtection="0">
      <alignment horizontal="right" vertical="center"/>
    </xf>
    <xf numFmtId="4" fontId="12" fillId="18" borderId="47" applyNumberFormat="0" applyProtection="0">
      <alignment horizontal="right" vertical="center"/>
    </xf>
    <xf numFmtId="0" fontId="14" fillId="19" borderId="47" applyNumberFormat="0" applyProtection="0">
      <alignment horizontal="left" vertical="top" indent="1"/>
    </xf>
    <xf numFmtId="4" fontId="10" fillId="16" borderId="48" applyNumberFormat="0" applyProtection="0">
      <alignment horizontal="left" vertical="center"/>
    </xf>
    <xf numFmtId="4" fontId="15" fillId="18" borderId="47" applyNumberFormat="0" applyProtection="0">
      <alignment vertical="center"/>
    </xf>
    <xf numFmtId="0" fontId="4" fillId="18" borderId="47" applyNumberFormat="0" applyProtection="0">
      <alignment horizontal="left" vertical="top" indent="1"/>
    </xf>
    <xf numFmtId="0" fontId="4" fillId="18" borderId="47" applyNumberFormat="0" applyProtection="0">
      <alignment horizontal="left" vertical="center" indent="1"/>
    </xf>
    <xf numFmtId="0" fontId="4" fillId="16" borderId="47" applyNumberFormat="0" applyProtection="0">
      <alignment horizontal="left" vertical="top" indent="1"/>
    </xf>
    <xf numFmtId="0" fontId="4" fillId="16" borderId="47" applyNumberFormat="0" applyProtection="0">
      <alignment horizontal="left" vertical="center" indent="1"/>
    </xf>
    <xf numFmtId="0" fontId="4" fillId="17" borderId="47" applyNumberFormat="0" applyProtection="0">
      <alignment horizontal="left" vertical="top" indent="1"/>
    </xf>
    <xf numFmtId="0" fontId="4" fillId="17" borderId="47" applyNumberFormat="0" applyProtection="0">
      <alignment horizontal="left" vertical="center" indent="1"/>
    </xf>
    <xf numFmtId="0" fontId="4" fillId="5" borderId="47" applyNumberFormat="0" applyProtection="0">
      <alignment horizontal="left" vertical="top" indent="1"/>
    </xf>
    <xf numFmtId="4" fontId="12" fillId="16" borderId="47" applyNumberFormat="0" applyProtection="0">
      <alignment horizontal="right" vertical="center"/>
    </xf>
    <xf numFmtId="4" fontId="12" fillId="13" borderId="47" applyNumberFormat="0" applyProtection="0">
      <alignment horizontal="right" vertical="center"/>
    </xf>
    <xf numFmtId="4" fontId="12" fillId="12" borderId="47" applyNumberFormat="0" applyProtection="0">
      <alignment horizontal="right" vertical="center"/>
    </xf>
    <xf numFmtId="4" fontId="12" fillId="11" borderId="47" applyNumberFormat="0" applyProtection="0">
      <alignment horizontal="right" vertical="center"/>
    </xf>
    <xf numFmtId="4" fontId="12" fillId="10" borderId="47" applyNumberFormat="0" applyProtection="0">
      <alignment horizontal="right" vertical="center"/>
    </xf>
    <xf numFmtId="4" fontId="12" fillId="9" borderId="47" applyNumberFormat="0" applyProtection="0">
      <alignment horizontal="right" vertical="center"/>
    </xf>
    <xf numFmtId="4" fontId="12" fillId="8" borderId="47" applyNumberFormat="0" applyProtection="0">
      <alignment horizontal="right" vertical="center"/>
    </xf>
    <xf numFmtId="4" fontId="12" fillId="7" borderId="47" applyNumberFormat="0" applyProtection="0">
      <alignment horizontal="right" vertical="center"/>
    </xf>
    <xf numFmtId="0" fontId="13" fillId="4" borderId="47" applyNumberFormat="0" applyProtection="0">
      <alignment horizontal="left" vertical="top" indent="1"/>
    </xf>
    <xf numFmtId="4" fontId="12" fillId="4" borderId="47" applyNumberFormat="0" applyProtection="0">
      <alignment horizontal="left" vertical="center"/>
    </xf>
    <xf numFmtId="4" fontId="11" fillId="4" borderId="47" applyNumberFormat="0" applyProtection="0">
      <alignment vertical="center"/>
    </xf>
    <xf numFmtId="4" fontId="10" fillId="4" borderId="47" applyNumberFormat="0" applyProtection="0">
      <alignment vertical="center"/>
    </xf>
    <xf numFmtId="0" fontId="35" fillId="56" borderId="57" applyNumberFormat="0" applyFont="0" applyAlignment="0" applyProtection="0"/>
    <xf numFmtId="4" fontId="12" fillId="14" borderId="47" applyNumberFormat="0" applyProtection="0">
      <alignment horizontal="right" vertical="center"/>
    </xf>
    <xf numFmtId="0" fontId="4" fillId="16" borderId="55" applyNumberFormat="0" applyProtection="0">
      <alignment horizontal="left" vertical="center" indent="1"/>
    </xf>
    <xf numFmtId="0" fontId="35" fillId="56" borderId="57" applyNumberFormat="0" applyFont="0" applyAlignment="0" applyProtection="0"/>
    <xf numFmtId="0" fontId="35" fillId="56" borderId="57" applyNumberFormat="0" applyFont="0" applyAlignment="0" applyProtection="0"/>
    <xf numFmtId="0" fontId="4" fillId="5" borderId="55" applyNumberFormat="0" applyProtection="0">
      <alignment horizontal="left" vertical="top" inden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47" fillId="1" borderId="45" applyNumberFormat="0" applyAlignment="0" applyProtection="0"/>
    <xf numFmtId="0" fontId="5" fillId="0" borderId="44">
      <alignment horizontal="left" wrapText="1"/>
    </xf>
    <xf numFmtId="38" fontId="73" fillId="53" borderId="49">
      <protection locked="0"/>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216" fontId="7" fillId="0" borderId="53" applyFont="0" applyFill="0" applyAlignment="0" applyProtection="0"/>
    <xf numFmtId="0" fontId="4" fillId="56" borderId="57" applyNumberFormat="0" applyFont="0" applyAlignment="0" applyProtection="0"/>
    <xf numFmtId="0" fontId="35" fillId="56" borderId="57" applyNumberFormat="0" applyFont="0" applyAlignment="0" applyProtection="0"/>
    <xf numFmtId="211" fontId="47" fillId="4" borderId="54"/>
    <xf numFmtId="0" fontId="14" fillId="17" borderId="55" applyNumberFormat="0" applyProtection="0">
      <alignment horizontal="left" vertical="top" indent="1"/>
    </xf>
    <xf numFmtId="4" fontId="10" fillId="16" borderId="55" applyNumberFormat="0" applyProtection="0">
      <alignment horizontal="left" vertical="center"/>
    </xf>
    <xf numFmtId="4" fontId="12" fillId="18" borderId="55" applyNumberFormat="0" applyProtection="0">
      <alignment horizontal="right" vertical="center"/>
    </xf>
    <xf numFmtId="0" fontId="14" fillId="19" borderId="55" applyNumberFormat="0" applyProtection="0">
      <alignment horizontal="left" vertical="top" indent="1"/>
    </xf>
    <xf numFmtId="4" fontId="10" fillId="16" borderId="56" applyNumberFormat="0" applyProtection="0">
      <alignment horizontal="left" vertical="center"/>
    </xf>
    <xf numFmtId="4" fontId="12" fillId="18" borderId="55" applyNumberFormat="0" applyProtection="0">
      <alignment vertical="center"/>
    </xf>
    <xf numFmtId="0" fontId="4" fillId="18" borderId="55" applyNumberFormat="0" applyProtection="0">
      <alignment horizontal="left" vertical="top" indent="1"/>
    </xf>
    <xf numFmtId="0" fontId="4" fillId="18" borderId="55" applyNumberFormat="0" applyProtection="0">
      <alignment horizontal="left" vertical="center" indent="1"/>
    </xf>
    <xf numFmtId="4" fontId="12" fillId="16" borderId="55" applyNumberFormat="0" applyProtection="0">
      <alignment horizontal="right" vertical="center"/>
    </xf>
    <xf numFmtId="4" fontId="12" fillId="14" borderId="55" applyNumberFormat="0" applyProtection="0">
      <alignment horizontal="right" vertical="center"/>
    </xf>
    <xf numFmtId="4" fontId="12" fillId="12" borderId="55" applyNumberFormat="0" applyProtection="0">
      <alignment horizontal="right" vertical="center"/>
    </xf>
    <xf numFmtId="4" fontId="12" fillId="11" borderId="55" applyNumberFormat="0" applyProtection="0">
      <alignment horizontal="right" vertical="center"/>
    </xf>
    <xf numFmtId="4" fontId="12" fillId="10"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7" borderId="55" applyNumberFormat="0" applyProtection="0">
      <alignment horizontal="right" vertical="center"/>
    </xf>
    <xf numFmtId="0" fontId="13" fillId="4" borderId="55" applyNumberFormat="0" applyProtection="0">
      <alignment horizontal="left" vertical="top" indent="1"/>
    </xf>
    <xf numFmtId="4" fontId="11" fillId="4" borderId="55" applyNumberFormat="0" applyProtection="0">
      <alignment vertical="center"/>
    </xf>
    <xf numFmtId="4" fontId="10" fillId="4" borderId="55" applyNumberFormat="0" applyProtection="0">
      <alignment vertical="center"/>
    </xf>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99" fillId="0" borderId="60" applyNumberFormat="0" applyFill="0" applyAlignment="0" applyProtection="0"/>
    <xf numFmtId="0" fontId="46" fillId="48" borderId="44"/>
    <xf numFmtId="0" fontId="67" fillId="50" borderId="58" applyNumberFormat="0" applyAlignment="0" applyProtection="0"/>
    <xf numFmtId="0" fontId="54" fillId="0" borderId="54" applyFill="0" applyProtection="0">
      <alignment horizontal="left" vertical="top" wrapText="1"/>
    </xf>
    <xf numFmtId="38" fontId="20" fillId="0" borderId="54" applyFill="0" applyBorder="0" applyProtection="0">
      <alignment horizontal="right"/>
    </xf>
    <xf numFmtId="164" fontId="21" fillId="0" borderId="54" applyFill="0" applyBorder="0" applyProtection="0">
      <alignment horizontal="right"/>
    </xf>
    <xf numFmtId="0" fontId="89" fillId="50" borderId="61" applyNumberFormat="0" applyAlignment="0" applyProtection="0"/>
    <xf numFmtId="0" fontId="21" fillId="0" borderId="44" applyNumberFormat="0" applyFont="0" applyFill="0" applyBorder="0" applyAlignment="0">
      <alignment horizontal="right"/>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18" borderId="47" applyNumberFormat="0" applyProtection="0">
      <alignment vertical="center"/>
    </xf>
    <xf numFmtId="0" fontId="4" fillId="5" borderId="47" applyNumberFormat="0" applyProtection="0">
      <alignment horizontal="left" vertical="center" indent="1"/>
    </xf>
    <xf numFmtId="0" fontId="89" fillId="50" borderId="61" applyNumberFormat="0" applyAlignment="0" applyProtection="0"/>
    <xf numFmtId="4" fontId="12" fillId="6" borderId="55" applyNumberFormat="0" applyProtection="0">
      <alignment horizontal="right" vertical="center"/>
    </xf>
    <xf numFmtId="4" fontId="17" fillId="18" borderId="55" applyNumberFormat="0" applyProtection="0">
      <alignment horizontal="right" vertical="center"/>
    </xf>
    <xf numFmtId="0" fontId="4" fillId="17" borderId="55" applyNumberFormat="0" applyProtection="0">
      <alignment horizontal="left" vertical="center" indent="1"/>
    </xf>
    <xf numFmtId="4" fontId="12" fillId="14" borderId="55" applyNumberFormat="0" applyProtection="0">
      <alignment horizontal="right" vertical="center"/>
    </xf>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17" borderId="55" applyNumberFormat="0" applyProtection="0">
      <alignment horizontal="left" vertical="top" indent="1"/>
    </xf>
    <xf numFmtId="0" fontId="4" fillId="17" borderId="55" applyNumberFormat="0" applyProtection="0">
      <alignment horizontal="left" vertical="center" indent="1"/>
    </xf>
    <xf numFmtId="4" fontId="12" fillId="8" borderId="55" applyNumberFormat="0" applyProtection="0">
      <alignment horizontal="right" vertical="center"/>
    </xf>
    <xf numFmtId="0" fontId="99" fillId="0" borderId="60" applyNumberFormat="0" applyFill="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99" fillId="0" borderId="60" applyNumberFormat="0" applyFill="0" applyAlignment="0" applyProtection="0"/>
    <xf numFmtId="0" fontId="89" fillId="50" borderId="61" applyNumberFormat="0" applyAlignment="0" applyProtection="0"/>
    <xf numFmtId="0" fontId="99" fillId="0" borderId="60" applyNumberFormat="0" applyFill="0" applyAlignment="0" applyProtection="0"/>
    <xf numFmtId="0" fontId="89" fillId="50" borderId="81" applyNumberFormat="0" applyAlignment="0" applyProtection="0"/>
    <xf numFmtId="0" fontId="35" fillId="56" borderId="127" applyNumberFormat="0" applyFont="0" applyAlignment="0" applyProtection="0"/>
    <xf numFmtId="4" fontId="12" fillId="7" borderId="125" applyNumberFormat="0" applyProtection="0">
      <alignment horizontal="right" vertical="center"/>
    </xf>
    <xf numFmtId="4" fontId="12" fillId="12" borderId="134" applyNumberFormat="0" applyProtection="0">
      <alignment horizontal="right" vertical="center"/>
    </xf>
    <xf numFmtId="37" fontId="39" fillId="19" borderId="78" applyNumberFormat="0" applyAlignment="0" applyProtection="0"/>
    <xf numFmtId="0" fontId="99" fillId="0" borderId="94" applyNumberFormat="0" applyFill="0" applyAlignment="0" applyProtection="0"/>
    <xf numFmtId="0" fontId="5" fillId="0" borderId="132">
      <alignment horizontal="left" wrapText="1"/>
    </xf>
    <xf numFmtId="0" fontId="35" fillId="56" borderId="116" applyNumberFormat="0" applyFont="0" applyAlignment="0" applyProtection="0"/>
    <xf numFmtId="0" fontId="54" fillId="0" borderId="88" applyFill="0" applyProtection="0">
      <alignment horizontal="left" vertical="top" wrapText="1"/>
    </xf>
    <xf numFmtId="164" fontId="47" fillId="0" borderId="93" applyNumberFormat="0" applyFont="0" applyFill="0" applyBorder="0" applyProtection="0">
      <alignment horizontal="centerContinuous"/>
    </xf>
    <xf numFmtId="0" fontId="21" fillId="0" borderId="73" applyNumberFormat="0" applyFont="0" applyFill="0" applyBorder="0" applyAlignment="0">
      <alignment horizontal="right"/>
    </xf>
    <xf numFmtId="0" fontId="81" fillId="27" borderId="137" applyNumberFormat="0" applyAlignment="0" applyProtection="0"/>
    <xf numFmtId="4" fontId="12" fillId="12" borderId="89" applyNumberFormat="0" applyProtection="0">
      <alignment horizontal="right" vertical="center"/>
    </xf>
    <xf numFmtId="0" fontId="99" fillId="0" borderId="82" applyNumberFormat="0" applyFill="0" applyAlignment="0" applyProtection="0"/>
    <xf numFmtId="4" fontId="12" fillId="13" borderId="103" applyNumberFormat="0" applyProtection="0">
      <alignment horizontal="right" vertical="center"/>
    </xf>
    <xf numFmtId="0" fontId="81" fillId="27" borderId="137" applyNumberFormat="0" applyAlignment="0" applyProtection="0"/>
    <xf numFmtId="0" fontId="4" fillId="56" borderId="78" applyNumberFormat="0" applyFont="0" applyAlignment="0" applyProtection="0"/>
    <xf numFmtId="4" fontId="17" fillId="18" borderId="134" applyNumberFormat="0" applyProtection="0">
      <alignment horizontal="right" vertical="center"/>
    </xf>
    <xf numFmtId="0" fontId="35" fillId="56" borderId="78" applyNumberFormat="0" applyFont="0" applyAlignment="0" applyProtection="0"/>
    <xf numFmtId="0" fontId="35" fillId="56" borderId="78" applyNumberFormat="0" applyFont="0" applyAlignment="0" applyProtection="0"/>
    <xf numFmtId="0" fontId="4" fillId="56" borderId="91" applyNumberFormat="0" applyFont="0" applyAlignment="0" applyProtection="0"/>
    <xf numFmtId="0" fontId="35" fillId="56" borderId="136" applyNumberFormat="0" applyFont="0" applyAlignment="0" applyProtection="0"/>
    <xf numFmtId="0" fontId="4" fillId="56" borderId="78" applyNumberFormat="0" applyFont="0" applyAlignment="0" applyProtection="0"/>
    <xf numFmtId="4" fontId="12" fillId="13" borderId="134" applyNumberFormat="0" applyProtection="0">
      <alignment horizontal="right" vertical="center"/>
    </xf>
    <xf numFmtId="0" fontId="35" fillId="56" borderId="78" applyNumberFormat="0" applyFont="0" applyAlignment="0" applyProtection="0"/>
    <xf numFmtId="4" fontId="12" fillId="6" borderId="55" applyNumberFormat="0" applyProtection="0">
      <alignment horizontal="right" vertical="center"/>
    </xf>
    <xf numFmtId="4" fontId="17" fillId="18" borderId="55" applyNumberFormat="0" applyProtection="0">
      <alignment horizontal="right" vertical="center"/>
    </xf>
    <xf numFmtId="4" fontId="16" fillId="17" borderId="56" applyNumberFormat="0" applyProtection="0">
      <alignment horizontal="left" vertical="center"/>
    </xf>
    <xf numFmtId="4" fontId="12" fillId="6" borderId="55" applyNumberFormat="0" applyProtection="0">
      <alignment horizontal="right" vertical="center"/>
    </xf>
    <xf numFmtId="0" fontId="89" fillId="50" borderId="61" applyNumberFormat="0" applyAlignment="0" applyProtection="0"/>
    <xf numFmtId="0" fontId="35" fillId="56" borderId="78" applyNumberFormat="0" applyFont="0" applyAlignment="0" applyProtection="0"/>
    <xf numFmtId="0" fontId="99" fillId="0" borderId="82" applyNumberFormat="0" applyFill="0" applyAlignment="0" applyProtection="0"/>
    <xf numFmtId="0" fontId="4" fillId="17" borderId="76" applyNumberFormat="0" applyProtection="0">
      <alignment horizontal="left" vertical="top" indent="1"/>
    </xf>
    <xf numFmtId="4" fontId="12" fillId="18" borderId="103" applyNumberFormat="0" applyProtection="0">
      <alignment vertical="center"/>
    </xf>
    <xf numFmtId="0" fontId="35" fillId="56" borderId="78" applyNumberFormat="0" applyFont="0" applyAlignment="0" applyProtection="0"/>
    <xf numFmtId="0" fontId="81" fillId="27" borderId="58" applyNumberFormat="0" applyAlignment="0" applyProtection="0"/>
    <xf numFmtId="0" fontId="99" fillId="0" borderId="122" applyNumberFormat="0" applyFill="0" applyAlignment="0" applyProtection="0"/>
    <xf numFmtId="0" fontId="81" fillId="27" borderId="137" applyNumberFormat="0" applyAlignment="0" applyProtection="0"/>
    <xf numFmtId="0" fontId="35" fillId="56" borderId="105" applyNumberFormat="0" applyFon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5" fillId="0" borderId="85">
      <alignment horizontal="left" wrapText="1"/>
    </xf>
    <xf numFmtId="0" fontId="89" fillId="50" borderId="61"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139" applyNumberForma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9" applyNumberFormat="0" applyAlignment="0" applyProtection="0"/>
    <xf numFmtId="0" fontId="89" fillId="50" borderId="69" applyNumberFormat="0" applyAlignment="0" applyProtection="0"/>
    <xf numFmtId="4" fontId="10" fillId="4" borderId="76" applyNumberFormat="0" applyProtection="0">
      <alignment vertical="center"/>
    </xf>
    <xf numFmtId="0" fontId="35" fillId="56" borderId="136" applyNumberFormat="0" applyFont="0" applyAlignment="0" applyProtection="0"/>
    <xf numFmtId="0" fontId="14" fillId="19" borderId="134" applyNumberFormat="0" applyProtection="0">
      <alignment horizontal="left" vertical="top" indent="1"/>
    </xf>
    <xf numFmtId="0" fontId="4" fillId="56" borderId="105" applyNumberFormat="0" applyFont="0" applyAlignment="0" applyProtection="0"/>
    <xf numFmtId="4" fontId="12" fillId="14" borderId="134" applyNumberFormat="0" applyProtection="0">
      <alignment horizontal="right" vertical="center"/>
    </xf>
    <xf numFmtId="0" fontId="89" fillId="50" borderId="139" applyNumberFormat="0" applyAlignment="0" applyProtection="0"/>
    <xf numFmtId="0" fontId="89" fillId="50" borderId="108"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89" fillId="50" borderId="108" applyNumberFormat="0" applyAlignment="0" applyProtection="0"/>
    <xf numFmtId="0" fontId="89" fillId="50" borderId="119" applyNumberFormat="0" applyAlignment="0" applyProtection="0"/>
    <xf numFmtId="0" fontId="35" fillId="56" borderId="136" applyNumberFormat="0" applyFont="0" applyAlignment="0" applyProtection="0"/>
    <xf numFmtId="0" fontId="4" fillId="16" borderId="134" applyNumberFormat="0" applyProtection="0">
      <alignment horizontal="left" vertical="top" indent="1"/>
    </xf>
    <xf numFmtId="0" fontId="81" fillId="27" borderId="79" applyNumberFormat="0" applyAlignment="0" applyProtection="0"/>
    <xf numFmtId="0" fontId="81" fillId="27" borderId="137" applyNumberFormat="0" applyAlignment="0" applyProtection="0"/>
    <xf numFmtId="0" fontId="89" fillId="50" borderId="87" applyNumberFormat="0" applyAlignment="0" applyProtection="0"/>
    <xf numFmtId="0" fontId="81" fillId="27" borderId="79" applyNumberFormat="0" applyAlignment="0" applyProtection="0"/>
    <xf numFmtId="0" fontId="99" fillId="0" borderId="82" applyNumberFormat="0" applyFill="0" applyAlignment="0" applyProtection="0"/>
    <xf numFmtId="0" fontId="99" fillId="0" borderId="82" applyNumberFormat="0" applyFill="0" applyAlignment="0" applyProtection="0"/>
    <xf numFmtId="4" fontId="12" fillId="16" borderId="76" applyNumberFormat="0" applyProtection="0">
      <alignment horizontal="right" vertical="center"/>
    </xf>
    <xf numFmtId="0" fontId="4" fillId="5" borderId="76" applyNumberFormat="0" applyProtection="0">
      <alignment horizontal="left" vertical="center" indent="1"/>
    </xf>
    <xf numFmtId="0" fontId="4" fillId="5" borderId="76" applyNumberFormat="0" applyProtection="0">
      <alignment horizontal="left" vertical="top" indent="1"/>
    </xf>
    <xf numFmtId="0" fontId="21" fillId="0" borderId="73" applyNumberFormat="0" applyFont="0" applyFill="0" applyBorder="0" applyAlignment="0">
      <alignment horizontal="right"/>
    </xf>
    <xf numFmtId="0" fontId="13" fillId="4" borderId="125" applyNumberFormat="0" applyProtection="0">
      <alignment horizontal="left" vertical="top" indent="1"/>
    </xf>
    <xf numFmtId="0" fontId="89" fillId="50" borderId="139" applyNumberFormat="0" applyAlignment="0" applyProtection="0"/>
    <xf numFmtId="0" fontId="89" fillId="50" borderId="98" applyNumberFormat="0" applyAlignment="0" applyProtection="0"/>
    <xf numFmtId="0" fontId="89" fillId="50" borderId="98" applyNumberFormat="0" applyAlignment="0" applyProtection="0"/>
    <xf numFmtId="0" fontId="81" fillId="27" borderId="137" applyNumberFormat="0" applyAlignment="0" applyProtection="0"/>
    <xf numFmtId="0" fontId="67" fillId="50" borderId="106" applyNumberFormat="0" applyAlignment="0" applyProtection="0"/>
    <xf numFmtId="0" fontId="67" fillId="50" borderId="106" applyNumberFormat="0" applyAlignment="0" applyProtection="0"/>
    <xf numFmtId="0" fontId="67" fillId="50" borderId="106" applyNumberFormat="0" applyAlignment="0" applyProtection="0"/>
    <xf numFmtId="0" fontId="4" fillId="16" borderId="134" applyNumberFormat="0" applyProtection="0">
      <alignment horizontal="left" vertical="center" indent="1"/>
    </xf>
    <xf numFmtId="0" fontId="89" fillId="50" borderId="139" applyNumberFormat="0" applyAlignment="0" applyProtection="0"/>
    <xf numFmtId="0" fontId="35" fillId="56" borderId="105" applyNumberFormat="0" applyFont="0" applyAlignment="0" applyProtection="0"/>
    <xf numFmtId="0" fontId="81" fillId="27" borderId="137" applyNumberFormat="0" applyAlignment="0" applyProtection="0"/>
    <xf numFmtId="0" fontId="99" fillId="0" borderId="82" applyNumberFormat="0" applyFill="0" applyAlignment="0" applyProtection="0"/>
    <xf numFmtId="0" fontId="4" fillId="5" borderId="134" applyNumberFormat="0" applyProtection="0">
      <alignment horizontal="left" vertical="top" indent="1"/>
    </xf>
    <xf numFmtId="0" fontId="99" fillId="0" borderId="140" applyNumberFormat="0" applyFill="0" applyAlignment="0" applyProtection="0"/>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81" fillId="27" borderId="137" applyNumberFormat="0" applyAlignment="0" applyProtection="0"/>
    <xf numFmtId="0" fontId="89" fillId="50" borderId="87" applyNumberFormat="0" applyAlignment="0" applyProtection="0"/>
    <xf numFmtId="0" fontId="89" fillId="50" borderId="87" applyNumberFormat="0" applyAlignment="0" applyProtection="0"/>
    <xf numFmtId="0" fontId="67" fillId="50" borderId="137" applyNumberFormat="0" applyAlignment="0" applyProtection="0"/>
    <xf numFmtId="4" fontId="12" fillId="18" borderId="134" applyNumberFormat="0" applyProtection="0">
      <alignment horizontal="right" vertical="center"/>
    </xf>
    <xf numFmtId="0" fontId="4" fillId="56" borderId="127"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99" fillId="0" borderId="82" applyNumberFormat="0" applyFill="0" applyAlignment="0" applyProtection="0"/>
    <xf numFmtId="37" fontId="39" fillId="19" borderId="105" applyNumberFormat="0" applyAlignment="0" applyProtection="0"/>
    <xf numFmtId="0" fontId="67" fillId="50" borderId="137" applyNumberFormat="0" applyAlignment="0" applyProtection="0"/>
    <xf numFmtId="0" fontId="89" fillId="50" borderId="139" applyNumberFormat="0" applyAlignment="0" applyProtection="0"/>
    <xf numFmtId="0" fontId="35" fillId="56" borderId="78" applyNumberFormat="0" applyFont="0" applyAlignment="0" applyProtection="0"/>
    <xf numFmtId="0" fontId="99" fillId="0" borderId="140" applyNumberFormat="0" applyFill="0" applyAlignment="0" applyProtection="0"/>
    <xf numFmtId="0" fontId="4" fillId="5" borderId="125" applyNumberFormat="0" applyProtection="0">
      <alignment horizontal="left" vertical="top" indent="1"/>
    </xf>
    <xf numFmtId="0" fontId="99" fillId="0" borderId="140" applyNumberFormat="0" applyFill="0" applyAlignment="0" applyProtection="0"/>
    <xf numFmtId="0" fontId="81" fillId="27" borderId="79" applyNumberFormat="0" applyAlignment="0" applyProtection="0"/>
    <xf numFmtId="0" fontId="81" fillId="27" borderId="92" applyNumberFormat="0" applyAlignment="0" applyProtection="0"/>
    <xf numFmtId="0" fontId="81" fillId="27" borderId="92" applyNumberFormat="0" applyAlignment="0" applyProtection="0"/>
    <xf numFmtId="0" fontId="35" fillId="56" borderId="136" applyNumberFormat="0" applyFont="0" applyAlignment="0" applyProtection="0"/>
    <xf numFmtId="0" fontId="81" fillId="27" borderId="79" applyNumberFormat="0" applyAlignment="0" applyProtection="0"/>
    <xf numFmtId="0" fontId="35" fillId="56" borderId="78" applyNumberFormat="0" applyFont="0" applyAlignment="0" applyProtection="0"/>
    <xf numFmtId="164" fontId="21" fillId="0" borderId="88" applyFill="0" applyBorder="0" applyProtection="0">
      <alignment horizontal="right"/>
    </xf>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0" fillId="16" borderId="76" applyNumberFormat="0" applyProtection="0">
      <alignment horizontal="left" vertical="center"/>
    </xf>
    <xf numFmtId="4" fontId="15" fillId="18" borderId="76"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9" fillId="50" borderId="81" applyNumberFormat="0" applyAlignment="0" applyProtection="0"/>
    <xf numFmtId="0" fontId="89" fillId="50" borderId="87" applyNumberFormat="0" applyAlignment="0" applyProtection="0"/>
    <xf numFmtId="0" fontId="81" fillId="27" borderId="137" applyNumberFormat="0" applyAlignment="0" applyProtection="0"/>
    <xf numFmtId="0" fontId="99" fillId="0" borderId="94" applyNumberFormat="0" applyFill="0" applyAlignment="0" applyProtection="0"/>
    <xf numFmtId="0" fontId="81" fillId="27" borderId="79" applyNumberFormat="0" applyAlignment="0" applyProtection="0"/>
    <xf numFmtId="0" fontId="81" fillId="27" borderId="79" applyNumberFormat="0" applyAlignment="0" applyProtection="0"/>
    <xf numFmtId="0" fontId="4" fillId="56" borderId="127" applyNumberFormat="0" applyFont="0" applyAlignment="0" applyProtection="0"/>
    <xf numFmtId="0" fontId="81" fillId="27" borderId="67" applyNumberFormat="0" applyAlignment="0" applyProtection="0"/>
    <xf numFmtId="4" fontId="12" fillId="12" borderId="76" applyNumberFormat="0" applyProtection="0">
      <alignment horizontal="right" vertical="center"/>
    </xf>
    <xf numFmtId="0" fontId="99" fillId="0" borderId="122" applyNumberFormat="0" applyFill="0" applyAlignment="0" applyProtection="0"/>
    <xf numFmtId="0" fontId="99" fillId="0" borderId="140" applyNumberFormat="0" applyFill="0" applyAlignment="0" applyProtection="0"/>
    <xf numFmtId="0" fontId="4" fillId="56" borderId="105" applyNumberFormat="0" applyFont="0" applyAlignment="0" applyProtection="0"/>
    <xf numFmtId="0" fontId="81" fillId="27" borderId="137" applyNumberFormat="0" applyAlignment="0" applyProtection="0"/>
    <xf numFmtId="0" fontId="35" fillId="56" borderId="127" applyNumberFormat="0" applyFont="0" applyAlignment="0" applyProtection="0"/>
    <xf numFmtId="0" fontId="67" fillId="50" borderId="128" applyNumberFormat="0" applyAlignment="0" applyProtection="0"/>
    <xf numFmtId="0" fontId="4" fillId="56" borderId="78" applyNumberFormat="0" applyFont="0" applyAlignment="0" applyProtection="0"/>
    <xf numFmtId="0" fontId="35" fillId="56" borderId="91" applyNumberFormat="0" applyFont="0" applyAlignment="0" applyProtection="0"/>
    <xf numFmtId="0" fontId="4" fillId="56" borderId="136" applyNumberFormat="0" applyFont="0" applyAlignment="0" applyProtection="0"/>
    <xf numFmtId="0" fontId="4" fillId="56" borderId="127" applyNumberFormat="0" applyFont="0" applyAlignment="0" applyProtection="0"/>
    <xf numFmtId="0" fontId="81" fillId="27" borderId="137" applyNumberFormat="0" applyAlignment="0" applyProtection="0"/>
    <xf numFmtId="0" fontId="81" fillId="27" borderId="7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14" fillId="19" borderId="134" applyNumberFormat="0" applyProtection="0">
      <alignment horizontal="left" vertical="top" indent="1"/>
    </xf>
    <xf numFmtId="0" fontId="68" fillId="50" borderId="79" applyNumberFormat="0" applyAlignment="0" applyProtection="0"/>
    <xf numFmtId="0" fontId="99" fillId="0" borderId="82" applyNumberFormat="0" applyFill="0" applyAlignment="0" applyProtection="0"/>
    <xf numFmtId="0" fontId="81" fillId="27" borderId="137" applyNumberFormat="0" applyAlignment="0" applyProtection="0"/>
    <xf numFmtId="0" fontId="99" fillId="0" borderId="82" applyNumberFormat="0" applyFill="0" applyAlignment="0" applyProtection="0"/>
    <xf numFmtId="0" fontId="99" fillId="0" borderId="122" applyNumberFormat="0" applyFill="0" applyAlignment="0" applyProtection="0"/>
    <xf numFmtId="0" fontId="89" fillId="50" borderId="130" applyNumberFormat="0" applyAlignment="0" applyProtection="0"/>
    <xf numFmtId="0" fontId="99" fillId="0" borderId="82" applyNumberFormat="0" applyFill="0" applyAlignment="0" applyProtection="0"/>
    <xf numFmtId="0" fontId="89" fillId="50" borderId="130" applyNumberFormat="0" applyAlignment="0" applyProtection="0"/>
    <xf numFmtId="0" fontId="89" fillId="50" borderId="139" applyNumberFormat="0" applyAlignment="0" applyProtection="0"/>
    <xf numFmtId="0" fontId="99" fillId="0" borderId="122" applyNumberFormat="0" applyFill="0" applyAlignment="0" applyProtection="0"/>
    <xf numFmtId="0" fontId="67" fillId="50" borderId="137"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81" applyNumberFormat="0" applyAlignment="0" applyProtection="0"/>
    <xf numFmtId="0" fontId="99" fillId="0" borderId="82" applyNumberFormat="0" applyFill="0" applyAlignment="0" applyProtection="0"/>
    <xf numFmtId="0" fontId="81" fillId="27" borderId="128" applyNumberFormat="0" applyAlignment="0" applyProtection="0"/>
    <xf numFmtId="4" fontId="11" fillId="4" borderId="76" applyNumberFormat="0" applyProtection="0">
      <alignment vertical="center"/>
    </xf>
    <xf numFmtId="4" fontId="10" fillId="4" borderId="76" applyNumberFormat="0" applyProtection="0">
      <alignment vertical="center"/>
    </xf>
    <xf numFmtId="4" fontId="11" fillId="4" borderId="64" applyNumberFormat="0" applyProtection="0">
      <alignment vertical="center"/>
    </xf>
    <xf numFmtId="0" fontId="81" fillId="27" borderId="117" applyNumberFormat="0" applyAlignment="0" applyProtection="0"/>
    <xf numFmtId="4" fontId="12" fillId="6" borderId="64" applyNumberFormat="0" applyProtection="0">
      <alignment horizontal="right" vertical="center"/>
    </xf>
    <xf numFmtId="4" fontId="12" fillId="8" borderId="64" applyNumberFormat="0" applyProtection="0">
      <alignment horizontal="right" vertical="center"/>
    </xf>
    <xf numFmtId="4" fontId="12" fillId="9" borderId="64" applyNumberFormat="0" applyProtection="0">
      <alignment horizontal="right" vertical="center"/>
    </xf>
    <xf numFmtId="4" fontId="12" fillId="10" borderId="64" applyNumberFormat="0" applyProtection="0">
      <alignment horizontal="right" vertical="center"/>
    </xf>
    <xf numFmtId="4" fontId="12" fillId="13" borderId="64" applyNumberFormat="0" applyProtection="0">
      <alignment horizontal="right" vertical="center"/>
    </xf>
    <xf numFmtId="4" fontId="12" fillId="14" borderId="64" applyNumberFormat="0" applyProtection="0">
      <alignment horizontal="right" vertical="center"/>
    </xf>
    <xf numFmtId="0" fontId="35" fillId="56" borderId="116" applyNumberFormat="0" applyFont="0" applyAlignment="0" applyProtection="0"/>
    <xf numFmtId="0" fontId="4" fillId="5" borderId="64" applyNumberFormat="0" applyProtection="0">
      <alignment horizontal="left" vertical="center" indent="1"/>
    </xf>
    <xf numFmtId="0" fontId="4" fillId="5" borderId="64" applyNumberFormat="0" applyProtection="0">
      <alignment horizontal="left" vertical="top" indent="1"/>
    </xf>
    <xf numFmtId="0" fontId="4" fillId="17" borderId="64" applyNumberFormat="0" applyProtection="0">
      <alignment horizontal="left" vertical="top" indent="1"/>
    </xf>
    <xf numFmtId="0" fontId="4" fillId="16" borderId="64" applyNumberFormat="0" applyProtection="0">
      <alignment horizontal="left" vertical="center" indent="1"/>
    </xf>
    <xf numFmtId="0" fontId="4" fillId="16" borderId="64" applyNumberFormat="0" applyProtection="0">
      <alignment horizontal="left" vertical="top" indent="1"/>
    </xf>
    <xf numFmtId="4" fontId="12" fillId="18" borderId="64" applyNumberFormat="0" applyProtection="0">
      <alignment vertical="center"/>
    </xf>
    <xf numFmtId="4" fontId="15" fillId="18" borderId="64" applyNumberFormat="0" applyProtection="0">
      <alignment vertical="center"/>
    </xf>
    <xf numFmtId="4" fontId="10" fillId="16" borderId="65" applyNumberFormat="0" applyProtection="0">
      <alignment horizontal="left" vertical="center"/>
    </xf>
    <xf numFmtId="4" fontId="12" fillId="18" borderId="64" applyNumberFormat="0" applyProtection="0">
      <alignment horizontal="right" vertical="center"/>
    </xf>
    <xf numFmtId="4" fontId="15" fillId="18" borderId="64" applyNumberFormat="0" applyProtection="0">
      <alignment horizontal="right" vertical="center"/>
    </xf>
    <xf numFmtId="4" fontId="10" fillId="16" borderId="64" applyNumberFormat="0" applyProtection="0">
      <alignment horizontal="left" vertical="center"/>
    </xf>
    <xf numFmtId="4" fontId="16" fillId="17" borderId="65" applyNumberFormat="0" applyProtection="0">
      <alignment horizontal="left" vertical="center"/>
    </xf>
    <xf numFmtId="4" fontId="17" fillId="18" borderId="64" applyNumberFormat="0" applyProtection="0">
      <alignment horizontal="right" vertical="center"/>
    </xf>
    <xf numFmtId="0" fontId="89" fillId="50" borderId="81" applyNumberFormat="0" applyAlignment="0" applyProtection="0"/>
    <xf numFmtId="0" fontId="89" fillId="50" borderId="61" applyNumberFormat="0" applyAlignment="0" applyProtection="0"/>
    <xf numFmtId="0" fontId="4" fillId="56" borderId="136" applyNumberFormat="0" applyFont="0" applyAlignment="0" applyProtection="0"/>
    <xf numFmtId="0" fontId="99" fillId="0" borderId="82" applyNumberFormat="0" applyFill="0" applyAlignment="0" applyProtection="0"/>
    <xf numFmtId="0" fontId="42" fillId="47" borderId="85" applyNumberFormat="0" applyFont="0" applyFill="0" applyBorder="0" applyAlignment="0" applyProtection="0">
      <alignment horizontal="left" vertical="center" wrapText="1" indent="1"/>
    </xf>
    <xf numFmtId="0" fontId="81" fillId="27" borderId="117" applyNumberFormat="0" applyAlignment="0" applyProtection="0"/>
    <xf numFmtId="211" fontId="47" fillId="16" borderId="43"/>
    <xf numFmtId="0" fontId="4" fillId="56" borderId="136" applyNumberFormat="0" applyFont="0" applyAlignment="0" applyProtection="0"/>
    <xf numFmtId="4" fontId="12" fillId="11" borderId="89" applyNumberFormat="0" applyProtection="0">
      <alignment horizontal="right" vertical="center"/>
    </xf>
    <xf numFmtId="0" fontId="81" fillId="27" borderId="117" applyNumberFormat="0" applyAlignment="0" applyProtection="0"/>
    <xf numFmtId="0" fontId="81" fillId="27" borderId="117" applyNumberFormat="0" applyAlignment="0" applyProtection="0"/>
    <xf numFmtId="0" fontId="99" fillId="0" borderId="140" applyNumberFormat="0" applyFill="0" applyAlignment="0" applyProtection="0"/>
    <xf numFmtId="0" fontId="81" fillId="27" borderId="137" applyNumberFormat="0" applyAlignment="0" applyProtection="0"/>
    <xf numFmtId="4" fontId="12" fillId="8" borderId="89"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4" fillId="56" borderId="105" applyNumberFormat="0" applyFont="0" applyAlignment="0" applyProtection="0"/>
    <xf numFmtId="0" fontId="81" fillId="27" borderId="58" applyNumberFormat="0" applyAlignment="0" applyProtection="0"/>
    <xf numFmtId="0" fontId="35" fillId="56" borderId="127" applyNumberFormat="0" applyFont="0" applyAlignment="0" applyProtection="0"/>
    <xf numFmtId="0" fontId="99" fillId="0" borderId="122" applyNumberFormat="0" applyFill="0" applyAlignment="0" applyProtection="0"/>
    <xf numFmtId="0" fontId="4" fillId="18" borderId="114" applyNumberFormat="0" applyProtection="0">
      <alignment horizontal="left" vertical="center" indent="1"/>
    </xf>
    <xf numFmtId="0" fontId="89" fillId="50" borderId="61" applyNumberFormat="0" applyAlignment="0" applyProtection="0"/>
    <xf numFmtId="0" fontId="89" fillId="50" borderId="61" applyNumberFormat="0" applyAlignment="0" applyProtection="0"/>
    <xf numFmtId="0" fontId="89" fillId="50" borderId="98" applyNumberFormat="0" applyAlignment="0" applyProtection="0"/>
    <xf numFmtId="38" fontId="20" fillId="0" borderId="75" applyFill="0" applyBorder="0" applyProtection="0">
      <alignment horizontal="right"/>
    </xf>
    <xf numFmtId="164" fontId="47" fillId="0" borderId="80" applyNumberFormat="0" applyFont="0" applyFill="0" applyBorder="0" applyProtection="0">
      <alignment horizontal="centerContinuous"/>
    </xf>
    <xf numFmtId="211" fontId="47" fillId="4" borderId="124"/>
    <xf numFmtId="0" fontId="81" fillId="27" borderId="106" applyNumberFormat="0" applyAlignment="0" applyProtection="0"/>
    <xf numFmtId="0" fontId="47" fillId="1" borderId="101" applyNumberFormat="0" applyAlignment="0" applyProtection="0"/>
    <xf numFmtId="0" fontId="21" fillId="0" borderId="111" applyNumberFormat="0" applyFont="0" applyFill="0" applyBorder="0" applyAlignment="0">
      <alignment horizontal="right"/>
    </xf>
    <xf numFmtId="0" fontId="89" fillId="50" borderId="139" applyNumberFormat="0" applyAlignment="0" applyProtection="0"/>
    <xf numFmtId="4" fontId="12" fillId="4" borderId="76" applyNumberFormat="0" applyProtection="0">
      <alignment horizontal="left" vertical="center"/>
    </xf>
    <xf numFmtId="0" fontId="81" fillId="27" borderId="137" applyNumberFormat="0" applyAlignment="0" applyProtection="0"/>
    <xf numFmtId="0" fontId="4" fillId="5" borderId="134" applyNumberFormat="0" applyProtection="0">
      <alignment horizontal="left" vertical="top" indent="1"/>
    </xf>
    <xf numFmtId="0" fontId="4" fillId="56" borderId="78" applyNumberFormat="0" applyFont="0" applyAlignment="0" applyProtection="0"/>
    <xf numFmtId="0" fontId="81" fillId="27" borderId="92" applyNumberFormat="0" applyAlignment="0" applyProtection="0"/>
    <xf numFmtId="0" fontId="67" fillId="50" borderId="92" applyNumberFormat="0" applyAlignment="0" applyProtection="0"/>
    <xf numFmtId="0" fontId="4" fillId="56" borderId="127" applyNumberFormat="0" applyFont="0" applyAlignment="0" applyProtection="0"/>
    <xf numFmtId="0" fontId="99" fillId="0" borderId="122" applyNumberFormat="0" applyFill="0" applyAlignment="0" applyProtection="0"/>
    <xf numFmtId="0" fontId="81" fillId="27" borderId="137" applyNumberFormat="0" applyAlignment="0" applyProtection="0"/>
    <xf numFmtId="4" fontId="12" fillId="11" borderId="76" applyNumberFormat="0" applyProtection="0">
      <alignment horizontal="right" vertical="center"/>
    </xf>
    <xf numFmtId="4" fontId="11" fillId="4" borderId="76" applyNumberFormat="0" applyProtection="0">
      <alignment vertical="center"/>
    </xf>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12" borderId="76" applyNumberFormat="0" applyProtection="0">
      <alignment horizontal="right" vertical="center"/>
    </xf>
    <xf numFmtId="0" fontId="4" fillId="16" borderId="76" applyNumberFormat="0" applyProtection="0">
      <alignment horizontal="left" vertical="top" indent="1"/>
    </xf>
    <xf numFmtId="4" fontId="15" fillId="18" borderId="76" applyNumberFormat="0" applyProtection="0">
      <alignment vertical="center"/>
    </xf>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67" fillId="50" borderId="137" applyNumberFormat="0" applyAlignment="0" applyProtection="0"/>
    <xf numFmtId="0" fontId="89" fillId="50" borderId="69" applyNumberFormat="0" applyAlignment="0" applyProtection="0"/>
    <xf numFmtId="0" fontId="67" fillId="50" borderId="79" applyNumberFormat="0" applyAlignment="0" applyProtection="0"/>
    <xf numFmtId="0" fontId="47" fillId="1" borderId="74" applyNumberFormat="0" applyAlignment="0" applyProtection="0"/>
    <xf numFmtId="0" fontId="35" fillId="56" borderId="136" applyNumberFormat="0" applyFont="0" applyAlignment="0" applyProtection="0"/>
    <xf numFmtId="0" fontId="35" fillId="56" borderId="136" applyNumberFormat="0" applyFont="0" applyAlignment="0" applyProtection="0"/>
    <xf numFmtId="4" fontId="11" fillId="4" borderId="134" applyNumberFormat="0" applyProtection="0">
      <alignment vertical="center"/>
    </xf>
    <xf numFmtId="0" fontId="89" fillId="50" borderId="81" applyNumberFormat="0" applyAlignment="0" applyProtection="0"/>
    <xf numFmtId="0" fontId="14" fillId="19" borderId="76" applyNumberFormat="0" applyProtection="0">
      <alignment horizontal="left" vertical="top" indent="1"/>
    </xf>
    <xf numFmtId="0" fontId="99" fillId="0" borderId="82" applyNumberFormat="0" applyFill="0" applyAlignment="0" applyProtection="0"/>
    <xf numFmtId="0" fontId="81" fillId="27" borderId="137" applyNumberFormat="0" applyAlignment="0" applyProtection="0"/>
    <xf numFmtId="0" fontId="99" fillId="0" borderId="122" applyNumberFormat="0" applyFill="0" applyAlignment="0" applyProtection="0"/>
    <xf numFmtId="0" fontId="35" fillId="56" borderId="105" applyNumberFormat="0" applyFont="0" applyAlignment="0" applyProtection="0"/>
    <xf numFmtId="0" fontId="81" fillId="27" borderId="137" applyNumberFormat="0" applyAlignment="0" applyProtection="0"/>
    <xf numFmtId="4" fontId="11" fillId="4" borderId="89" applyNumberFormat="0" applyProtection="0">
      <alignment vertical="center"/>
    </xf>
    <xf numFmtId="0" fontId="81" fillId="27" borderId="79" applyNumberFormat="0" applyAlignment="0" applyProtection="0"/>
    <xf numFmtId="0" fontId="67" fillId="50" borderId="128" applyNumberFormat="0" applyAlignment="0" applyProtection="0"/>
    <xf numFmtId="0" fontId="67" fillId="50" borderId="92" applyNumberFormat="0" applyAlignment="0" applyProtection="0"/>
    <xf numFmtId="0" fontId="67" fillId="50" borderId="79" applyNumberFormat="0" applyAlignment="0" applyProtection="0"/>
    <xf numFmtId="0" fontId="42" fillId="47" borderId="73" applyNumberFormat="0" applyFont="0" applyFill="0" applyBorder="0" applyAlignment="0" applyProtection="0">
      <alignment horizontal="left" vertical="center" wrapText="1" indent="1"/>
    </xf>
    <xf numFmtId="0" fontId="35" fillId="56" borderId="127" applyNumberFormat="0" applyFont="0" applyAlignment="0" applyProtection="0"/>
    <xf numFmtId="216" fontId="7" fillId="0" borderId="109" applyFont="0" applyFill="0" applyAlignment="0" applyProtection="0"/>
    <xf numFmtId="0" fontId="35" fillId="56" borderId="136" applyNumberFormat="0" applyFont="0" applyAlignment="0" applyProtection="0"/>
    <xf numFmtId="4" fontId="12" fillId="11" borderId="134" applyNumberFormat="0" applyProtection="0">
      <alignment horizontal="right" vertical="center"/>
    </xf>
    <xf numFmtId="0" fontId="81" fillId="27" borderId="92" applyNumberFormat="0" applyAlignment="0" applyProtection="0"/>
    <xf numFmtId="0" fontId="4" fillId="56" borderId="116" applyNumberFormat="0" applyFont="0" applyAlignment="0" applyProtection="0"/>
    <xf numFmtId="37" fontId="39" fillId="19" borderId="136" applyNumberFormat="0" applyAlignment="0" applyProtection="0"/>
    <xf numFmtId="0" fontId="81" fillId="27" borderId="137" applyNumberFormat="0" applyAlignment="0" applyProtection="0"/>
    <xf numFmtId="211" fontId="47" fillId="4" borderId="75"/>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4" fillId="56" borderId="136" applyNumberFormat="0" applyFont="0" applyAlignment="0" applyProtection="0"/>
    <xf numFmtId="0" fontId="42" fillId="47" borderId="44" applyNumberFormat="0" applyFont="0" applyFill="0" applyBorder="0" applyAlignment="0" applyProtection="0">
      <alignment horizontal="left" vertical="center" wrapText="1" indent="1"/>
    </xf>
    <xf numFmtId="0" fontId="89" fillId="50" borderId="139" applyNumberFormat="0" applyAlignment="0" applyProtection="0"/>
    <xf numFmtId="0" fontId="46" fillId="48" borderId="44"/>
    <xf numFmtId="0" fontId="46" fillId="49" borderId="44"/>
    <xf numFmtId="0" fontId="47" fillId="1" borderId="45" applyNumberFormat="0" applyAlignment="0" applyProtection="0"/>
    <xf numFmtId="0" fontId="47" fillId="1" borderId="74" applyNumberFormat="0" applyAlignment="0" applyProtection="0"/>
    <xf numFmtId="0" fontId="4" fillId="18" borderId="134" applyNumberFormat="0" applyProtection="0">
      <alignment horizontal="left" vertical="top" indent="1"/>
    </xf>
    <xf numFmtId="0" fontId="99" fillId="0" borderId="140" applyNumberFormat="0" applyFill="0" applyAlignment="0" applyProtection="0"/>
    <xf numFmtId="0" fontId="89" fillId="50" borderId="139" applyNumberFormat="0" applyAlignment="0" applyProtection="0"/>
    <xf numFmtId="164" fontId="5" fillId="0" borderId="46" applyFill="0" applyBorder="0" applyProtection="0">
      <alignment horizontal="right"/>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81" fillId="27" borderId="137" applyNumberFormat="0" applyAlignment="0" applyProtection="0"/>
    <xf numFmtId="0" fontId="35" fillId="56" borderId="136" applyNumberFormat="0" applyFont="0" applyAlignment="0" applyProtection="0"/>
    <xf numFmtId="0" fontId="35" fillId="56" borderId="136" applyNumberFormat="0" applyFont="0" applyAlignment="0" applyProtection="0"/>
    <xf numFmtId="0" fontId="89" fillId="50" borderId="139" applyNumberFormat="0" applyAlignment="0" applyProtection="0"/>
    <xf numFmtId="4" fontId="12" fillId="9" borderId="134" applyNumberFormat="0" applyProtection="0">
      <alignment horizontal="right" vertical="center"/>
    </xf>
    <xf numFmtId="0" fontId="35" fillId="56" borderId="116" applyNumberFormat="0" applyFont="0" applyAlignment="0" applyProtection="0"/>
    <xf numFmtId="0" fontId="67" fillId="50" borderId="128" applyNumberFormat="0" applyAlignment="0" applyProtection="0"/>
    <xf numFmtId="0" fontId="89" fillId="50" borderId="81" applyNumberFormat="0" applyAlignment="0" applyProtection="0"/>
    <xf numFmtId="0" fontId="89" fillId="50" borderId="81" applyNumberFormat="0" applyAlignment="0" applyProtection="0"/>
    <xf numFmtId="4" fontId="11" fillId="4" borderId="134" applyNumberFormat="0" applyProtection="0">
      <alignment vertical="center"/>
    </xf>
    <xf numFmtId="0" fontId="4" fillId="56" borderId="78" applyNumberFormat="0" applyFont="0" applyAlignment="0" applyProtection="0"/>
    <xf numFmtId="0" fontId="4" fillId="56" borderId="78" applyNumberFormat="0" applyFont="0" applyAlignment="0" applyProtection="0"/>
    <xf numFmtId="0" fontId="35" fillId="56" borderId="136" applyNumberFormat="0" applyFont="0" applyAlignment="0" applyProtection="0"/>
    <xf numFmtId="4" fontId="12" fillId="18" borderId="76" applyNumberFormat="0" applyProtection="0">
      <alignment horizontal="right" vertical="center"/>
    </xf>
    <xf numFmtId="0" fontId="4" fillId="16" borderId="134" applyNumberFormat="0" applyProtection="0">
      <alignment horizontal="left" vertical="center" indent="1"/>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137" applyNumberFormat="0" applyAlignment="0" applyProtection="0"/>
    <xf numFmtId="0" fontId="67" fillId="50" borderId="117" applyNumberForma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67" fillId="50" borderId="106" applyNumberFormat="0" applyAlignment="0" applyProtection="0"/>
    <xf numFmtId="164" fontId="21" fillId="0" borderId="112" applyFill="0" applyBorder="0" applyProtection="0">
      <alignment horizontal="right"/>
    </xf>
    <xf numFmtId="0" fontId="46" fillId="49" borderId="73"/>
    <xf numFmtId="0" fontId="67" fillId="50" borderId="79" applyNumberFormat="0" applyAlignment="0" applyProtection="0"/>
    <xf numFmtId="0" fontId="4" fillId="56" borderId="91" applyNumberFormat="0" applyFont="0" applyAlignment="0" applyProtection="0"/>
    <xf numFmtId="0" fontId="81" fillId="27" borderId="137" applyNumberFormat="0" applyAlignment="0" applyProtection="0"/>
    <xf numFmtId="0" fontId="67" fillId="50" borderId="137" applyNumberFormat="0" applyAlignment="0" applyProtection="0"/>
    <xf numFmtId="0" fontId="68" fillId="50" borderId="106" applyNumberFormat="0" applyAlignment="0" applyProtection="0"/>
    <xf numFmtId="0" fontId="47" fillId="1" borderId="113" applyNumberFormat="0" applyAlignment="0" applyProtection="0"/>
    <xf numFmtId="0" fontId="99" fillId="0" borderId="140" applyNumberFormat="0" applyFill="0" applyAlignment="0" applyProtection="0"/>
    <xf numFmtId="0" fontId="89" fillId="50" borderId="81" applyNumberFormat="0" applyAlignment="0" applyProtection="0"/>
    <xf numFmtId="0" fontId="89" fillId="50" borderId="81" applyNumberFormat="0" applyAlignment="0" applyProtection="0"/>
    <xf numFmtId="4" fontId="10" fillId="16" borderId="135" applyNumberFormat="0" applyProtection="0">
      <alignment horizontal="left" vertical="center"/>
    </xf>
    <xf numFmtId="211" fontId="47" fillId="4" borderId="112"/>
    <xf numFmtId="0" fontId="5" fillId="0" borderId="96">
      <alignment horizontal="left" wrapText="1"/>
    </xf>
    <xf numFmtId="0" fontId="4" fillId="56" borderId="116" applyNumberFormat="0" applyFont="0" applyAlignment="0" applyProtection="0"/>
    <xf numFmtId="0" fontId="99" fillId="0" borderId="122" applyNumberFormat="0" applyFill="0" applyAlignment="0" applyProtection="0"/>
    <xf numFmtId="0" fontId="4" fillId="56" borderId="78" applyNumberFormat="0" applyFont="0" applyAlignment="0" applyProtection="0"/>
    <xf numFmtId="0" fontId="67" fillId="50" borderId="128" applyNumberFormat="0" applyAlignment="0" applyProtection="0"/>
    <xf numFmtId="4" fontId="17" fillId="18" borderId="76" applyNumberFormat="0" applyProtection="0">
      <alignment horizontal="right" vertical="center"/>
    </xf>
    <xf numFmtId="4" fontId="10" fillId="16" borderId="76" applyNumberFormat="0" applyProtection="0">
      <alignment horizontal="lef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9" fillId="50" borderId="130" applyNumberFormat="0" applyAlignment="0" applyProtection="0"/>
    <xf numFmtId="0" fontId="4" fillId="5" borderId="76" applyNumberFormat="0" applyProtection="0">
      <alignment horizontal="left" vertical="center" indent="1"/>
    </xf>
    <xf numFmtId="4" fontId="12" fillId="14" borderId="76" applyNumberFormat="0" applyProtection="0">
      <alignment horizontal="right" vertical="center"/>
    </xf>
    <xf numFmtId="4" fontId="11" fillId="4" borderId="76" applyNumberFormat="0" applyProtection="0">
      <alignment vertical="center"/>
    </xf>
    <xf numFmtId="0" fontId="4" fillId="56" borderId="127" applyNumberFormat="0" applyFont="0" applyAlignment="0" applyProtection="0"/>
    <xf numFmtId="4" fontId="15" fillId="18" borderId="134" applyNumberFormat="0" applyProtection="0">
      <alignment vertical="center"/>
    </xf>
    <xf numFmtId="0" fontId="35" fillId="56" borderId="78" applyNumberFormat="0" applyFont="0" applyAlignment="0" applyProtection="0"/>
    <xf numFmtId="0" fontId="81" fillId="27" borderId="128" applyNumberFormat="0" applyAlignment="0" applyProtection="0"/>
    <xf numFmtId="0" fontId="35" fillId="56" borderId="136"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14" fillId="19" borderId="76" applyNumberFormat="0" applyProtection="0">
      <alignment horizontal="left" vertical="top" indent="1"/>
    </xf>
    <xf numFmtId="0" fontId="67" fillId="50" borderId="137" applyNumberFormat="0" applyAlignment="0" applyProtection="0"/>
    <xf numFmtId="0" fontId="4" fillId="16" borderId="125" applyNumberFormat="0" applyProtection="0">
      <alignment horizontal="left" vertical="center" indent="1"/>
    </xf>
    <xf numFmtId="0" fontId="4" fillId="5" borderId="89" applyNumberFormat="0" applyProtection="0">
      <alignment horizontal="left" vertical="top" indent="1"/>
    </xf>
    <xf numFmtId="0" fontId="5" fillId="0" borderId="44">
      <alignment horizontal="left" wrapText="1"/>
    </xf>
    <xf numFmtId="0" fontId="4" fillId="5" borderId="125" applyNumberFormat="0" applyProtection="0">
      <alignment horizontal="left" vertical="center" indent="1"/>
    </xf>
    <xf numFmtId="0" fontId="99" fillId="0" borderId="140" applyNumberFormat="0" applyFill="0" applyAlignment="0" applyProtection="0"/>
    <xf numFmtId="0" fontId="67" fillId="50" borderId="137" applyNumberFormat="0" applyAlignment="0" applyProtection="0"/>
    <xf numFmtId="0" fontId="4" fillId="18" borderId="76" applyNumberFormat="0" applyProtection="0">
      <alignment horizontal="left" vertical="center" indent="1"/>
    </xf>
    <xf numFmtId="164" fontId="21" fillId="0" borderId="124" applyFill="0" applyBorder="0" applyProtection="0">
      <alignment horizontal="right"/>
    </xf>
    <xf numFmtId="0" fontId="67" fillId="50" borderId="58" applyNumberFormat="0" applyAlignment="0" applyProtection="0"/>
    <xf numFmtId="0" fontId="67" fillId="50" borderId="137" applyNumberFormat="0" applyAlignment="0" applyProtection="0"/>
    <xf numFmtId="0" fontId="81" fillId="27" borderId="79" applyNumberFormat="0" applyAlignment="0" applyProtection="0"/>
    <xf numFmtId="0" fontId="81" fillId="27" borderId="79" applyNumberFormat="0" applyAlignment="0" applyProtection="0"/>
    <xf numFmtId="0" fontId="89" fillId="50" borderId="81" applyNumberFormat="0" applyAlignment="0" applyProtection="0"/>
    <xf numFmtId="0" fontId="99" fillId="0" borderId="82" applyNumberFormat="0" applyFill="0" applyAlignment="0" applyProtection="0"/>
    <xf numFmtId="4" fontId="12" fillId="12" borderId="64" applyNumberFormat="0" applyProtection="0">
      <alignment horizontal="right" vertical="center"/>
    </xf>
    <xf numFmtId="0" fontId="47" fillId="1" borderId="74"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127" applyNumberFormat="0" applyFont="0" applyAlignment="0" applyProtection="0"/>
    <xf numFmtId="4" fontId="15" fillId="18" borderId="103" applyNumberFormat="0" applyProtection="0">
      <alignment vertical="center"/>
    </xf>
    <xf numFmtId="0" fontId="67" fillId="50" borderId="79" applyNumberFormat="0" applyAlignment="0" applyProtection="0"/>
    <xf numFmtId="4" fontId="12" fillId="14" borderId="55" applyNumberFormat="0" applyProtection="0">
      <alignment horizontal="right" vertical="center"/>
    </xf>
    <xf numFmtId="164" fontId="21" fillId="0" borderId="75" applyFill="0" applyBorder="0" applyProtection="0">
      <alignment horizontal="right"/>
    </xf>
    <xf numFmtId="0" fontId="81" fillId="27" borderId="137" applyNumberFormat="0" applyAlignment="0" applyProtection="0"/>
    <xf numFmtId="0" fontId="89" fillId="50" borderId="98" applyNumberFormat="0" applyAlignment="0" applyProtection="0"/>
    <xf numFmtId="0" fontId="89" fillId="50" borderId="108" applyNumberFormat="0" applyAlignment="0" applyProtection="0"/>
    <xf numFmtId="0" fontId="67" fillId="50" borderId="137" applyNumberFormat="0" applyAlignment="0" applyProtection="0"/>
    <xf numFmtId="0" fontId="35" fillId="56" borderId="136" applyNumberFormat="0" applyFont="0" applyAlignment="0" applyProtection="0"/>
    <xf numFmtId="4" fontId="12" fillId="6" borderId="76" applyNumberFormat="0" applyProtection="0">
      <alignment horizontal="right" vertical="center"/>
    </xf>
    <xf numFmtId="0" fontId="99" fillId="0" borderId="122" applyNumberFormat="0" applyFill="0" applyAlignment="0" applyProtection="0"/>
    <xf numFmtId="4" fontId="10" fillId="16" borderId="135" applyNumberFormat="0" applyProtection="0">
      <alignment horizontal="left" vertical="center"/>
    </xf>
    <xf numFmtId="0" fontId="67" fillId="50" borderId="128" applyNumberFormat="0" applyAlignment="0" applyProtection="0"/>
    <xf numFmtId="0" fontId="81" fillId="27" borderId="92" applyNumberFormat="0" applyAlignment="0" applyProtection="0"/>
    <xf numFmtId="4" fontId="12" fillId="18" borderId="76" applyNumberFormat="0" applyProtection="0">
      <alignment vertical="center"/>
    </xf>
    <xf numFmtId="0" fontId="89" fillId="50" borderId="139" applyNumberFormat="0" applyAlignment="0" applyProtection="0"/>
    <xf numFmtId="0" fontId="81" fillId="27" borderId="79" applyNumberFormat="0" applyAlignment="0" applyProtection="0"/>
    <xf numFmtId="0" fontId="4" fillId="56" borderId="57"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4" fontId="12" fillId="10" borderId="125" applyNumberFormat="0" applyProtection="0">
      <alignment horizontal="right" vertical="center"/>
    </xf>
    <xf numFmtId="0" fontId="35" fillId="56" borderId="105" applyNumberFormat="0" applyFont="0" applyAlignment="0" applyProtection="0"/>
    <xf numFmtId="4" fontId="12" fillId="9" borderId="134" applyNumberFormat="0" applyProtection="0">
      <alignment horizontal="right" vertical="center"/>
    </xf>
    <xf numFmtId="0" fontId="21" fillId="0" borderId="85" applyNumberFormat="0" applyFont="0" applyFill="0" applyBorder="0" applyAlignment="0">
      <alignment horizontal="right"/>
    </xf>
    <xf numFmtId="0" fontId="35" fillId="56" borderId="105" applyNumberFormat="0" applyFont="0" applyAlignment="0" applyProtection="0"/>
    <xf numFmtId="0" fontId="4" fillId="56" borderId="66" applyNumberFormat="0" applyFont="0" applyAlignment="0" applyProtection="0"/>
    <xf numFmtId="0" fontId="89" fillId="50" borderId="87" applyNumberFormat="0" applyAlignment="0" applyProtection="0"/>
    <xf numFmtId="0" fontId="89" fillId="50" borderId="87" applyNumberFormat="0" applyAlignment="0" applyProtection="0"/>
    <xf numFmtId="4" fontId="11" fillId="4" borderId="134" applyNumberFormat="0" applyProtection="0">
      <alignment vertical="center"/>
    </xf>
    <xf numFmtId="0" fontId="4" fillId="56" borderId="78" applyNumberFormat="0" applyFont="0" applyAlignment="0" applyProtection="0"/>
    <xf numFmtId="4" fontId="10" fillId="4" borderId="55" applyNumberFormat="0" applyProtection="0">
      <alignment vertical="center"/>
    </xf>
    <xf numFmtId="4" fontId="11" fillId="4" borderId="55" applyNumberFormat="0" applyProtection="0">
      <alignment vertical="center"/>
    </xf>
    <xf numFmtId="4" fontId="12" fillId="4" borderId="55" applyNumberFormat="0" applyProtection="0">
      <alignment horizontal="left" vertical="center"/>
    </xf>
    <xf numFmtId="0" fontId="13" fillId="4" borderId="55" applyNumberFormat="0" applyProtection="0">
      <alignment horizontal="left" vertical="top" indent="1"/>
    </xf>
    <xf numFmtId="4" fontId="12" fillId="7" borderId="55" applyNumberFormat="0" applyProtection="0">
      <alignment horizontal="right" vertical="center"/>
    </xf>
    <xf numFmtId="4" fontId="12" fillId="8" borderId="55" applyNumberFormat="0" applyProtection="0">
      <alignment horizontal="right" vertical="center"/>
    </xf>
    <xf numFmtId="4" fontId="12" fillId="9" borderId="55" applyNumberFormat="0" applyProtection="0">
      <alignment horizontal="right" vertical="center"/>
    </xf>
    <xf numFmtId="4" fontId="12" fillId="10" borderId="55" applyNumberFormat="0" applyProtection="0">
      <alignment horizontal="right" vertical="center"/>
    </xf>
    <xf numFmtId="4" fontId="12" fillId="11" borderId="55" applyNumberFormat="0" applyProtection="0">
      <alignment horizontal="right" vertical="center"/>
    </xf>
    <xf numFmtId="4" fontId="12" fillId="12" borderId="55" applyNumberFormat="0" applyProtection="0">
      <alignment horizontal="right" vertical="center"/>
    </xf>
    <xf numFmtId="4" fontId="12" fillId="13" borderId="55" applyNumberFormat="0" applyProtection="0">
      <alignment horizontal="right" vertical="center"/>
    </xf>
    <xf numFmtId="0" fontId="67" fillId="50" borderId="128" applyNumberFormat="0" applyAlignment="0" applyProtection="0"/>
    <xf numFmtId="4" fontId="12" fillId="16" borderId="55" applyNumberFormat="0" applyProtection="0">
      <alignment horizontal="right" vertical="center"/>
    </xf>
    <xf numFmtId="0" fontId="67" fillId="50" borderId="79" applyNumberFormat="0" applyAlignment="0" applyProtection="0"/>
    <xf numFmtId="0" fontId="4" fillId="5" borderId="55" applyNumberFormat="0" applyProtection="0">
      <alignment horizontal="left" vertical="center" indent="1"/>
    </xf>
    <xf numFmtId="0" fontId="4" fillId="5" borderId="55" applyNumberFormat="0" applyProtection="0">
      <alignment horizontal="left" vertical="top" indent="1"/>
    </xf>
    <xf numFmtId="0" fontId="4" fillId="17" borderId="55" applyNumberFormat="0" applyProtection="0">
      <alignment horizontal="left" vertical="center" indent="1"/>
    </xf>
    <xf numFmtId="0" fontId="4" fillId="17" borderId="55" applyNumberFormat="0" applyProtection="0">
      <alignment horizontal="left" vertical="top" indent="1"/>
    </xf>
    <xf numFmtId="0" fontId="4" fillId="16" borderId="55" applyNumberFormat="0" applyProtection="0">
      <alignment horizontal="left" vertical="center" indent="1"/>
    </xf>
    <xf numFmtId="0" fontId="4" fillId="16" borderId="55" applyNumberFormat="0" applyProtection="0">
      <alignment horizontal="left" vertical="top" indent="1"/>
    </xf>
    <xf numFmtId="0" fontId="4" fillId="18" borderId="55" applyNumberFormat="0" applyProtection="0">
      <alignment horizontal="left" vertical="center" indent="1"/>
    </xf>
    <xf numFmtId="4" fontId="12" fillId="18" borderId="55" applyNumberFormat="0" applyProtection="0">
      <alignment vertical="center"/>
    </xf>
    <xf numFmtId="4" fontId="15" fillId="18" borderId="55" applyNumberFormat="0" applyProtection="0">
      <alignment vertical="center"/>
    </xf>
    <xf numFmtId="4" fontId="10" fillId="16" borderId="56" applyNumberFormat="0" applyProtection="0">
      <alignment horizontal="left" vertical="center"/>
    </xf>
    <xf numFmtId="0" fontId="14" fillId="19" borderId="55" applyNumberFormat="0" applyProtection="0">
      <alignment horizontal="left" vertical="top" indent="1"/>
    </xf>
    <xf numFmtId="4" fontId="12" fillId="18" borderId="55" applyNumberFormat="0" applyProtection="0">
      <alignment horizontal="right" vertical="center"/>
    </xf>
    <xf numFmtId="4" fontId="15" fillId="18" borderId="55" applyNumberFormat="0" applyProtection="0">
      <alignment horizontal="right" vertical="center"/>
    </xf>
    <xf numFmtId="4" fontId="10" fillId="16" borderId="55" applyNumberFormat="0" applyProtection="0">
      <alignment horizontal="left" vertical="center"/>
    </xf>
    <xf numFmtId="0" fontId="14" fillId="17" borderId="55" applyNumberFormat="0" applyProtection="0">
      <alignment horizontal="left" vertical="top" indent="1"/>
    </xf>
    <xf numFmtId="4" fontId="16" fillId="17" borderId="56" applyNumberFormat="0" applyProtection="0">
      <alignment horizontal="left" vertical="center"/>
    </xf>
    <xf numFmtId="4" fontId="17" fillId="18" borderId="55" applyNumberFormat="0" applyProtection="0">
      <alignment horizontal="right" vertical="center"/>
    </xf>
    <xf numFmtId="0" fontId="54" fillId="0" borderId="124" applyFill="0" applyProtection="0">
      <alignment horizontal="left" vertical="top" wrapText="1"/>
    </xf>
    <xf numFmtId="0" fontId="89" fillId="50" borderId="81" applyNumberFormat="0" applyAlignment="0" applyProtection="0"/>
    <xf numFmtId="0" fontId="89" fillId="50" borderId="108" applyNumberFormat="0" applyAlignment="0" applyProtection="0"/>
    <xf numFmtId="0" fontId="89" fillId="50" borderId="69" applyNumberFormat="0" applyAlignment="0" applyProtection="0"/>
    <xf numFmtId="0" fontId="89" fillId="50" borderId="69" applyNumberFormat="0" applyAlignment="0" applyProtection="0"/>
    <xf numFmtId="0" fontId="81" fillId="27" borderId="106" applyNumberFormat="0" applyAlignment="0" applyProtection="0"/>
    <xf numFmtId="0" fontId="81" fillId="27" borderId="137" applyNumberFormat="0" applyAlignment="0" applyProtection="0"/>
    <xf numFmtId="0" fontId="89" fillId="50" borderId="61" applyNumberFormat="0" applyAlignment="0" applyProtection="0"/>
    <xf numFmtId="0" fontId="81" fillId="27" borderId="79" applyNumberFormat="0" applyAlignment="0" applyProtection="0"/>
    <xf numFmtId="0" fontId="47" fillId="1" borderId="133" applyNumberFormat="0" applyAlignment="0" applyProtection="0"/>
    <xf numFmtId="4" fontId="10" fillId="4" borderId="76" applyNumberFormat="0" applyProtection="0">
      <alignment vertical="center"/>
    </xf>
    <xf numFmtId="4" fontId="12" fillId="9" borderId="134" applyNumberFormat="0" applyProtection="0">
      <alignment horizontal="right" vertical="center"/>
    </xf>
    <xf numFmtId="0" fontId="67" fillId="50" borderId="137" applyNumberFormat="0" applyAlignment="0" applyProtection="0"/>
    <xf numFmtId="0" fontId="68" fillId="50" borderId="137" applyNumberFormat="0" applyAlignment="0" applyProtection="0"/>
    <xf numFmtId="0" fontId="89" fillId="50" borderId="87" applyNumberFormat="0" applyAlignment="0" applyProtection="0"/>
    <xf numFmtId="211" fontId="47" fillId="4" borderId="54"/>
    <xf numFmtId="4" fontId="10" fillId="4" borderId="134" applyNumberFormat="0" applyProtection="0">
      <alignment vertical="center"/>
    </xf>
    <xf numFmtId="0" fontId="89" fillId="50" borderId="139" applyNumberFormat="0" applyAlignment="0" applyProtection="0"/>
    <xf numFmtId="0" fontId="21" fillId="0" borderId="44" applyNumberFormat="0" applyFont="0" applyFill="0" applyBorder="0" applyAlignment="0">
      <alignment horizontal="right"/>
    </xf>
    <xf numFmtId="211" fontId="47" fillId="16" borderId="43"/>
    <xf numFmtId="0" fontId="46" fillId="48" borderId="100"/>
    <xf numFmtId="4" fontId="10" fillId="16" borderId="77" applyNumberFormat="0" applyProtection="0">
      <alignment horizontal="left" vertical="center"/>
    </xf>
    <xf numFmtId="0" fontId="4" fillId="18" borderId="76" applyNumberFormat="0" applyProtection="0">
      <alignment horizontal="left" vertical="center" indent="1"/>
    </xf>
    <xf numFmtId="0" fontId="99" fillId="0" borderId="82" applyNumberFormat="0" applyFill="0" applyAlignment="0" applyProtection="0"/>
    <xf numFmtId="0" fontId="4" fillId="56" borderId="91" applyNumberFormat="0" applyFont="0" applyAlignment="0" applyProtection="0"/>
    <xf numFmtId="4" fontId="11" fillId="4" borderId="125" applyNumberFormat="0" applyProtection="0">
      <alignment vertical="center"/>
    </xf>
    <xf numFmtId="38" fontId="73" fillId="53" borderId="136">
      <protection locked="0"/>
    </xf>
    <xf numFmtId="4" fontId="12" fillId="16" borderId="134" applyNumberFormat="0" applyProtection="0">
      <alignment horizontal="right" vertical="center"/>
    </xf>
    <xf numFmtId="0" fontId="89" fillId="50" borderId="87" applyNumberFormat="0" applyAlignment="0" applyProtection="0"/>
    <xf numFmtId="0" fontId="67" fillId="50" borderId="137" applyNumberFormat="0" applyAlignment="0" applyProtection="0"/>
    <xf numFmtId="0" fontId="81" fillId="27" borderId="106" applyNumberFormat="0" applyAlignment="0" applyProtection="0"/>
    <xf numFmtId="195" fontId="4" fillId="0" borderId="73">
      <alignment horizontal="center" vertical="center" wrapText="1"/>
    </xf>
    <xf numFmtId="38" fontId="20" fillId="0" borderId="75" applyFill="0" applyBorder="0" applyProtection="0">
      <alignment horizontal="right"/>
    </xf>
    <xf numFmtId="0" fontId="89" fillId="50" borderId="139" applyNumberFormat="0" applyAlignment="0" applyProtection="0"/>
    <xf numFmtId="0" fontId="67" fillId="50" borderId="79" applyNumberFormat="0" applyAlignment="0" applyProtection="0"/>
    <xf numFmtId="0" fontId="67" fillId="50" borderId="79" applyNumberFormat="0" applyAlignment="0" applyProtection="0"/>
    <xf numFmtId="4" fontId="10" fillId="16" borderId="134" applyNumberFormat="0" applyProtection="0">
      <alignment horizontal="left" vertical="center"/>
    </xf>
    <xf numFmtId="0" fontId="35" fillId="56" borderId="136" applyNumberFormat="0" applyFont="0" applyAlignment="0" applyProtection="0"/>
    <xf numFmtId="0" fontId="81" fillId="27" borderId="137" applyNumberFormat="0" applyAlignment="0" applyProtection="0"/>
    <xf numFmtId="0" fontId="4" fillId="56" borderId="78" applyNumberFormat="0" applyFont="0" applyAlignment="0" applyProtection="0"/>
    <xf numFmtId="0" fontId="4" fillId="56" borderId="91" applyNumberFormat="0" applyFont="0" applyAlignment="0" applyProtection="0"/>
    <xf numFmtId="0" fontId="99" fillId="0" borderId="122" applyNumberFormat="0" applyFill="0" applyAlignment="0" applyProtection="0"/>
    <xf numFmtId="4" fontId="10" fillId="16" borderId="76" applyNumberFormat="0" applyProtection="0">
      <alignment horizontal="left" vertical="center"/>
    </xf>
    <xf numFmtId="4" fontId="12" fillId="12" borderId="76" applyNumberFormat="0" applyProtection="0">
      <alignment horizontal="right" vertical="center"/>
    </xf>
    <xf numFmtId="0" fontId="81" fillId="27" borderId="79" applyNumberFormat="0" applyAlignment="0" applyProtection="0"/>
    <xf numFmtId="0" fontId="67" fillId="50" borderId="79" applyNumberFormat="0" applyAlignment="0" applyProtection="0"/>
    <xf numFmtId="0" fontId="54" fillId="0" borderId="112" applyFill="0" applyProtection="0">
      <alignment horizontal="left" vertical="top" wrapText="1"/>
    </xf>
    <xf numFmtId="0" fontId="81" fillId="27" borderId="137" applyNumberFormat="0" applyAlignment="0" applyProtection="0"/>
    <xf numFmtId="0" fontId="67" fillId="50" borderId="117" applyNumberFormat="0" applyAlignment="0" applyProtection="0"/>
    <xf numFmtId="0" fontId="67" fillId="50" borderId="128" applyNumberFormat="0" applyAlignment="0" applyProtection="0"/>
    <xf numFmtId="0" fontId="81" fillId="27" borderId="79" applyNumberFormat="0" applyAlignment="0" applyProtection="0"/>
    <xf numFmtId="0" fontId="54" fillId="0" borderId="75" applyFill="0" applyProtection="0">
      <alignment horizontal="left" vertical="top" wrapText="1"/>
    </xf>
    <xf numFmtId="0" fontId="67" fillId="50" borderId="92" applyNumberFormat="0" applyAlignment="0" applyProtection="0"/>
    <xf numFmtId="0" fontId="67" fillId="50" borderId="128" applyNumberFormat="0" applyAlignment="0" applyProtection="0"/>
    <xf numFmtId="0" fontId="81" fillId="27" borderId="79" applyNumberFormat="0" applyAlignment="0" applyProtection="0"/>
    <xf numFmtId="4" fontId="15" fillId="18" borderId="89" applyNumberFormat="0" applyProtection="0">
      <alignment horizontal="right" vertical="center"/>
    </xf>
    <xf numFmtId="0" fontId="67" fillId="50" borderId="92" applyNumberFormat="0" applyAlignment="0" applyProtection="0"/>
    <xf numFmtId="0" fontId="67" fillId="50" borderId="128" applyNumberFormat="0" applyAlignment="0" applyProtection="0"/>
    <xf numFmtId="0" fontId="81" fillId="27" borderId="79" applyNumberFormat="0" applyAlignment="0" applyProtection="0"/>
    <xf numFmtId="0" fontId="99" fillId="0" borderId="82" applyNumberFormat="0" applyFill="0" applyAlignment="0" applyProtection="0"/>
    <xf numFmtId="0" fontId="89" fillId="50" borderId="81" applyNumberFormat="0" applyAlignment="0" applyProtection="0"/>
    <xf numFmtId="0" fontId="67" fillId="50" borderId="106" applyNumberFormat="0" applyAlignment="0" applyProtection="0"/>
    <xf numFmtId="164" fontId="47" fillId="0" borderId="107" applyNumberFormat="0" applyFont="0" applyFill="0" applyBorder="0" applyProtection="0">
      <alignment horizontal="centerContinuous"/>
    </xf>
    <xf numFmtId="4" fontId="12" fillId="11" borderId="134" applyNumberFormat="0" applyProtection="0">
      <alignment horizontal="right" vertical="center"/>
    </xf>
    <xf numFmtId="0" fontId="89" fillId="50" borderId="87" applyNumberFormat="0" applyAlignment="0" applyProtection="0"/>
    <xf numFmtId="4" fontId="10" fillId="4" borderId="76" applyNumberFormat="0" applyProtection="0">
      <alignment vertical="center"/>
    </xf>
    <xf numFmtId="4" fontId="12" fillId="4" borderId="76" applyNumberFormat="0" applyProtection="0">
      <alignment horizontal="left" vertical="center"/>
    </xf>
    <xf numFmtId="0" fontId="13" fillId="4" borderId="76" applyNumberFormat="0" applyProtection="0">
      <alignment horizontal="left" vertical="top" indent="1"/>
    </xf>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9" borderId="76" applyNumberFormat="0" applyProtection="0">
      <alignment horizontal="right" vertical="center"/>
    </xf>
    <xf numFmtId="4" fontId="12" fillId="10" borderId="76" applyNumberFormat="0" applyProtection="0">
      <alignment horizontal="right" vertical="center"/>
    </xf>
    <xf numFmtId="4" fontId="12" fillId="11" borderId="76" applyNumberFormat="0" applyProtection="0">
      <alignment horizontal="right" vertical="center"/>
    </xf>
    <xf numFmtId="4" fontId="12" fillId="13" borderId="76" applyNumberFormat="0" applyProtection="0">
      <alignment horizontal="right" vertical="center"/>
    </xf>
    <xf numFmtId="4" fontId="12" fillId="14" borderId="76" applyNumberFormat="0" applyProtection="0">
      <alignment horizontal="right" vertical="center"/>
    </xf>
    <xf numFmtId="4" fontId="12" fillId="16" borderId="76" applyNumberFormat="0" applyProtection="0">
      <alignment horizontal="right" vertical="center"/>
    </xf>
    <xf numFmtId="0" fontId="67" fillId="50" borderId="128" applyNumberFormat="0" applyAlignment="0" applyProtection="0"/>
    <xf numFmtId="0" fontId="4" fillId="5" borderId="76" applyNumberFormat="0" applyProtection="0">
      <alignment horizontal="left" vertical="center" indent="1"/>
    </xf>
    <xf numFmtId="0" fontId="4" fillId="5" borderId="76" applyNumberFormat="0" applyProtection="0">
      <alignment horizontal="left" vertical="top" indent="1"/>
    </xf>
    <xf numFmtId="0" fontId="4" fillId="16" borderId="76" applyNumberFormat="0" applyProtection="0">
      <alignment horizontal="left" vertical="center" indent="1"/>
    </xf>
    <xf numFmtId="0" fontId="4" fillId="18" borderId="76" applyNumberFormat="0" applyProtection="0">
      <alignment horizontal="left" vertical="center" indent="1"/>
    </xf>
    <xf numFmtId="0" fontId="4" fillId="18" borderId="76" applyNumberFormat="0" applyProtection="0">
      <alignment horizontal="left" vertical="top" indent="1"/>
    </xf>
    <xf numFmtId="4" fontId="12" fillId="18" borderId="76" applyNumberFormat="0" applyProtection="0">
      <alignment vertical="center"/>
    </xf>
    <xf numFmtId="4" fontId="10" fillId="16" borderId="77" applyNumberFormat="0" applyProtection="0">
      <alignment horizontal="left" vertical="center"/>
    </xf>
    <xf numFmtId="0" fontId="14" fillId="19" borderId="76" applyNumberFormat="0" applyProtection="0">
      <alignment horizontal="left" vertical="top" indent="1"/>
    </xf>
    <xf numFmtId="4" fontId="12" fillId="18" borderId="76" applyNumberFormat="0" applyProtection="0">
      <alignment horizontal="right" vertical="center"/>
    </xf>
    <xf numFmtId="4" fontId="10" fillId="16" borderId="76" applyNumberFormat="0" applyProtection="0">
      <alignment horizontal="left" vertical="center"/>
    </xf>
    <xf numFmtId="0" fontId="4" fillId="56" borderId="78" applyNumberFormat="0" applyFont="0" applyAlignment="0" applyProtection="0"/>
    <xf numFmtId="0" fontId="14" fillId="17" borderId="103" applyNumberFormat="0" applyProtection="0">
      <alignment horizontal="left" vertical="top" indent="1"/>
    </xf>
    <xf numFmtId="0" fontId="81" fillId="27" borderId="137" applyNumberFormat="0" applyAlignment="0" applyProtection="0"/>
    <xf numFmtId="4" fontId="12" fillId="7" borderId="134" applyNumberFormat="0" applyProtection="0">
      <alignment horizontal="right" vertical="center"/>
    </xf>
    <xf numFmtId="4" fontId="15" fillId="18" borderId="134" applyNumberFormat="0" applyProtection="0">
      <alignment horizontal="right" vertical="center"/>
    </xf>
    <xf numFmtId="0" fontId="35" fillId="56" borderId="136" applyNumberFormat="0" applyFont="0" applyAlignment="0" applyProtection="0"/>
    <xf numFmtId="4" fontId="12" fillId="11" borderId="134" applyNumberFormat="0" applyProtection="0">
      <alignment horizontal="right" vertical="center"/>
    </xf>
    <xf numFmtId="0" fontId="89" fillId="50" borderId="87" applyNumberFormat="0" applyAlignment="0" applyProtection="0"/>
    <xf numFmtId="0" fontId="89" fillId="50" borderId="108"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4" fontId="12" fillId="6" borderId="89" applyNumberFormat="0" applyProtection="0">
      <alignment horizontal="right" vertical="center"/>
    </xf>
    <xf numFmtId="0" fontId="89" fillId="50" borderId="81" applyNumberFormat="0" applyAlignment="0" applyProtection="0"/>
    <xf numFmtId="0" fontId="67" fillId="50" borderId="128" applyNumberFormat="0" applyAlignment="0" applyProtection="0"/>
    <xf numFmtId="0" fontId="67" fillId="50" borderId="137" applyNumberFormat="0" applyAlignment="0" applyProtection="0"/>
    <xf numFmtId="0" fontId="81" fillId="27" borderId="137" applyNumberFormat="0" applyAlignment="0" applyProtection="0"/>
    <xf numFmtId="0" fontId="89" fillId="50" borderId="98" applyNumberFormat="0" applyAlignment="0" applyProtection="0"/>
    <xf numFmtId="211" fontId="47" fillId="4" borderId="112"/>
    <xf numFmtId="0" fontId="35" fillId="56" borderId="136" applyNumberFormat="0" applyFont="0" applyAlignment="0" applyProtection="0"/>
    <xf numFmtId="0" fontId="67" fillId="50" borderId="79" applyNumberFormat="0" applyAlignment="0" applyProtection="0"/>
    <xf numFmtId="0" fontId="68" fillId="50" borderId="79" applyNumberFormat="0" applyAlignment="0" applyProtection="0"/>
    <xf numFmtId="0" fontId="35" fillId="56" borderId="136" applyNumberFormat="0" applyFont="0" applyAlignment="0" applyProtection="0"/>
    <xf numFmtId="0" fontId="4" fillId="18" borderId="134" applyNumberFormat="0" applyProtection="0">
      <alignment horizontal="left" vertical="top" indent="1"/>
    </xf>
    <xf numFmtId="0" fontId="47" fillId="1" borderId="86"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17" borderId="134" applyNumberFormat="0" applyProtection="0">
      <alignment horizontal="left" vertical="top" indent="1"/>
    </xf>
    <xf numFmtId="0" fontId="67" fillId="50" borderId="128" applyNumberFormat="0" applyAlignment="0" applyProtection="0"/>
    <xf numFmtId="0" fontId="89" fillId="50" borderId="69" applyNumberFormat="0" applyAlignment="0" applyProtection="0"/>
    <xf numFmtId="0" fontId="99" fillId="0" borderId="82" applyNumberFormat="0" applyFill="0" applyAlignment="0" applyProtection="0"/>
    <xf numFmtId="0" fontId="89" fillId="50" borderId="130" applyNumberFormat="0" applyAlignment="0" applyProtection="0"/>
    <xf numFmtId="0" fontId="4" fillId="5" borderId="134" applyNumberFormat="0" applyProtection="0">
      <alignment horizontal="left" vertical="top" indent="1"/>
    </xf>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99" fillId="0" borderId="82" applyNumberFormat="0" applyFill="0" applyAlignment="0" applyProtection="0"/>
    <xf numFmtId="4" fontId="16" fillId="17" borderId="77" applyNumberFormat="0" applyProtection="0">
      <alignment horizontal="left" vertical="center"/>
    </xf>
    <xf numFmtId="0" fontId="35" fillId="56" borderId="127" applyNumberFormat="0" applyFont="0" applyAlignment="0" applyProtection="0"/>
    <xf numFmtId="0" fontId="89" fillId="50" borderId="98" applyNumberFormat="0" applyAlignment="0" applyProtection="0"/>
    <xf numFmtId="0" fontId="81" fillId="27" borderId="128" applyNumberFormat="0" applyAlignment="0" applyProtection="0"/>
    <xf numFmtId="0" fontId="99" fillId="0" borderId="140" applyNumberFormat="0" applyFill="0" applyAlignment="0" applyProtection="0"/>
    <xf numFmtId="0" fontId="4" fillId="56" borderId="105" applyNumberFormat="0" applyFont="0" applyAlignment="0" applyProtection="0"/>
    <xf numFmtId="0" fontId="99" fillId="0" borderId="82" applyNumberFormat="0" applyFill="0" applyAlignment="0" applyProtection="0"/>
    <xf numFmtId="0" fontId="99" fillId="0" borderId="122" applyNumberFormat="0" applyFill="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2" fillId="18" borderId="76" applyNumberFormat="0" applyProtection="0">
      <alignment horizontal="right" vertical="center"/>
    </xf>
    <xf numFmtId="0" fontId="67" fillId="50" borderId="128" applyNumberFormat="0" applyAlignment="0" applyProtection="0"/>
    <xf numFmtId="0" fontId="81" fillId="27" borderId="79" applyNumberFormat="0" applyAlignment="0" applyProtection="0"/>
    <xf numFmtId="0" fontId="89" fillId="50" borderId="87" applyNumberFormat="0" applyAlignment="0" applyProtection="0"/>
    <xf numFmtId="4" fontId="12" fillId="9" borderId="103" applyNumberFormat="0" applyProtection="0">
      <alignment horizontal="right" vertical="center"/>
    </xf>
    <xf numFmtId="0" fontId="67" fillId="50" borderId="137" applyNumberFormat="0" applyAlignment="0" applyProtection="0"/>
    <xf numFmtId="0" fontId="81" fillId="27" borderId="128" applyNumberFormat="0" applyAlignment="0" applyProtection="0"/>
    <xf numFmtId="0" fontId="89" fillId="50" borderId="139" applyNumberFormat="0" applyAlignment="0" applyProtection="0"/>
    <xf numFmtId="0" fontId="35" fillId="56" borderId="116" applyNumberFormat="0" applyFont="0" applyAlignment="0" applyProtection="0"/>
    <xf numFmtId="0" fontId="4" fillId="56" borderId="91" applyNumberFormat="0" applyFont="0" applyAlignment="0" applyProtection="0"/>
    <xf numFmtId="0" fontId="89" fillId="50" borderId="87" applyNumberFormat="0" applyAlignment="0" applyProtection="0"/>
    <xf numFmtId="0" fontId="89" fillId="50" borderId="139" applyNumberFormat="0" applyAlignment="0" applyProtection="0"/>
    <xf numFmtId="0" fontId="89" fillId="50" borderId="69" applyNumberFormat="0" applyAlignment="0" applyProtection="0"/>
    <xf numFmtId="0" fontId="4" fillId="18" borderId="125" applyNumberFormat="0" applyProtection="0">
      <alignment horizontal="left" vertical="top" indent="1"/>
    </xf>
    <xf numFmtId="0" fontId="35" fillId="56" borderId="136" applyNumberFormat="0" applyFont="0" applyAlignment="0" applyProtection="0"/>
    <xf numFmtId="0" fontId="14" fillId="19" borderId="76" applyNumberFormat="0" applyProtection="0">
      <alignment horizontal="left" vertical="top" indent="1"/>
    </xf>
    <xf numFmtId="4" fontId="10" fillId="4" borderId="64" applyNumberFormat="0" applyProtection="0">
      <alignment vertical="center"/>
    </xf>
    <xf numFmtId="4" fontId="12" fillId="7" borderId="64" applyNumberFormat="0" applyProtection="0">
      <alignment horizontal="right" vertical="center"/>
    </xf>
    <xf numFmtId="4" fontId="12" fillId="11" borderId="64" applyNumberFormat="0" applyProtection="0">
      <alignment horizontal="right" vertical="center"/>
    </xf>
    <xf numFmtId="0" fontId="4" fillId="17" borderId="64" applyNumberFormat="0" applyProtection="0">
      <alignment horizontal="left" vertical="center" indent="1"/>
    </xf>
    <xf numFmtId="0" fontId="4" fillId="18" borderId="64" applyNumberFormat="0" applyProtection="0">
      <alignment horizontal="left" vertical="top" indent="1"/>
    </xf>
    <xf numFmtId="0" fontId="14" fillId="19" borderId="64" applyNumberFormat="0" applyProtection="0">
      <alignment horizontal="left" vertical="top" indent="1"/>
    </xf>
    <xf numFmtId="0" fontId="14" fillId="17" borderId="64" applyNumberFormat="0" applyProtection="0">
      <alignment horizontal="left" vertical="top" indent="1"/>
    </xf>
    <xf numFmtId="0" fontId="47" fillId="1" borderId="74" applyNumberFormat="0" applyAlignment="0" applyProtection="0"/>
    <xf numFmtId="4" fontId="12" fillId="16" borderId="76" applyNumberFormat="0" applyProtection="0">
      <alignment horizontal="right" vertical="center"/>
    </xf>
    <xf numFmtId="4" fontId="12" fillId="10" borderId="76" applyNumberFormat="0" applyProtection="0">
      <alignment horizontal="right" vertical="center"/>
    </xf>
    <xf numFmtId="4" fontId="12" fillId="13" borderId="114" applyNumberFormat="0" applyProtection="0">
      <alignment horizontal="right" vertical="center"/>
    </xf>
    <xf numFmtId="0" fontId="21" fillId="0" borderId="44" applyNumberFormat="0" applyFont="0" applyFill="0" applyBorder="0" applyAlignment="0">
      <alignment horizontal="right"/>
    </xf>
    <xf numFmtId="0" fontId="46" fillId="48" borderId="96"/>
    <xf numFmtId="0" fontId="4" fillId="56" borderId="78" applyNumberFormat="0" applyFont="0" applyAlignment="0" applyProtection="0"/>
    <xf numFmtId="0" fontId="13" fillId="4" borderId="103" applyNumberFormat="0" applyProtection="0">
      <alignment horizontal="left" vertical="top" indent="1"/>
    </xf>
    <xf numFmtId="0" fontId="4" fillId="56" borderId="78" applyNumberFormat="0" applyFont="0" applyAlignment="0" applyProtection="0"/>
    <xf numFmtId="0" fontId="35" fillId="56" borderId="136" applyNumberFormat="0" applyFont="0" applyAlignment="0" applyProtection="0"/>
    <xf numFmtId="4" fontId="17" fillId="18" borderId="134" applyNumberFormat="0" applyProtection="0">
      <alignment horizontal="right" vertical="center"/>
    </xf>
    <xf numFmtId="0" fontId="67" fillId="50" borderId="137" applyNumberFormat="0" applyAlignment="0" applyProtection="0"/>
    <xf numFmtId="0" fontId="99" fillId="0" borderId="82" applyNumberFormat="0" applyFill="0" applyAlignment="0" applyProtection="0"/>
    <xf numFmtId="0" fontId="81" fillId="27" borderId="128" applyNumberFormat="0" applyAlignment="0" applyProtection="0"/>
    <xf numFmtId="0" fontId="81" fillId="27" borderId="79" applyNumberFormat="0" applyAlignment="0" applyProtection="0"/>
    <xf numFmtId="4" fontId="12" fillId="16" borderId="134" applyNumberFormat="0" applyProtection="0">
      <alignment horizontal="right" vertical="center"/>
    </xf>
    <xf numFmtId="0" fontId="81" fillId="27" borderId="128" applyNumberFormat="0" applyAlignment="0" applyProtection="0"/>
    <xf numFmtId="0" fontId="99" fillId="0" borderId="140" applyNumberFormat="0" applyFill="0" applyAlignment="0" applyProtection="0"/>
    <xf numFmtId="0" fontId="4" fillId="56" borderId="91" applyNumberFormat="0" applyFont="0" applyAlignment="0" applyProtection="0"/>
    <xf numFmtId="0" fontId="99" fillId="0" borderId="82" applyNumberFormat="0" applyFill="0" applyAlignment="0" applyProtection="0"/>
    <xf numFmtId="216" fontId="7" fillId="0" borderId="62" applyFon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89" fillId="50" borderId="139" applyNumberFormat="0" applyAlignment="0" applyProtection="0"/>
    <xf numFmtId="0" fontId="99" fillId="0" borderId="82" applyNumberFormat="0" applyFill="0" applyAlignment="0" applyProtection="0"/>
    <xf numFmtId="4" fontId="15" fillId="18" borderId="125" applyNumberFormat="0" applyProtection="0">
      <alignment vertical="center"/>
    </xf>
    <xf numFmtId="0" fontId="4" fillId="56" borderId="105" applyNumberFormat="0" applyFont="0" applyAlignment="0" applyProtection="0"/>
    <xf numFmtId="4" fontId="12" fillId="18" borderId="125" applyNumberFormat="0" applyProtection="0">
      <alignment vertical="center"/>
    </xf>
    <xf numFmtId="0" fontId="5" fillId="0" borderId="132">
      <alignment horizontal="left" wrapTex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9" fillId="50" borderId="87" applyNumberFormat="0" applyAlignment="0" applyProtection="0"/>
    <xf numFmtId="4" fontId="10" fillId="16" borderId="135" applyNumberFormat="0" applyProtection="0">
      <alignment horizontal="left" vertical="center"/>
    </xf>
    <xf numFmtId="0" fontId="35" fillId="56" borderId="105" applyNumberFormat="0" applyFont="0" applyAlignment="0" applyProtection="0"/>
    <xf numFmtId="0" fontId="89" fillId="50" borderId="139" applyNumberFormat="0" applyAlignment="0" applyProtection="0"/>
    <xf numFmtId="4" fontId="10" fillId="4" borderId="134" applyNumberFormat="0" applyProtection="0">
      <alignment vertical="center"/>
    </xf>
    <xf numFmtId="164" fontId="47" fillId="0" borderId="138" applyNumberFormat="0" applyFont="0" applyFill="0" applyBorder="0" applyProtection="0">
      <alignment horizontal="centerContinuous"/>
    </xf>
    <xf numFmtId="0" fontId="89" fillId="50" borderId="81" applyNumberFormat="0" applyAlignment="0" applyProtection="0"/>
    <xf numFmtId="0" fontId="35" fillId="56" borderId="136" applyNumberFormat="0" applyFont="0" applyAlignment="0" applyProtection="0"/>
    <xf numFmtId="4" fontId="12" fillId="12" borderId="134" applyNumberFormat="0" applyProtection="0">
      <alignment horizontal="right" vertical="center"/>
    </xf>
    <xf numFmtId="0" fontId="4" fillId="16" borderId="114" applyNumberFormat="0" applyProtection="0">
      <alignment horizontal="left" vertical="top" indent="1"/>
    </xf>
    <xf numFmtId="4" fontId="12" fillId="4" borderId="89" applyNumberFormat="0" applyProtection="0">
      <alignment horizontal="left" vertical="center"/>
    </xf>
    <xf numFmtId="0" fontId="13" fillId="4" borderId="89" applyNumberFormat="0" applyProtection="0">
      <alignment horizontal="left" vertical="top" indent="1"/>
    </xf>
    <xf numFmtId="0" fontId="4" fillId="17" borderId="89" applyNumberFormat="0" applyProtection="0">
      <alignment horizontal="left" vertical="center" indent="1"/>
    </xf>
    <xf numFmtId="0" fontId="4" fillId="17" borderId="89" applyNumberFormat="0" applyProtection="0">
      <alignment horizontal="left" vertical="top" indent="1"/>
    </xf>
    <xf numFmtId="0" fontId="4" fillId="16" borderId="89" applyNumberFormat="0" applyProtection="0">
      <alignment horizontal="left" vertical="center" indent="1"/>
    </xf>
    <xf numFmtId="4" fontId="15" fillId="18" borderId="89" applyNumberFormat="0" applyProtection="0">
      <alignment vertical="center"/>
    </xf>
    <xf numFmtId="4" fontId="10" fillId="16" borderId="90" applyNumberFormat="0" applyProtection="0">
      <alignment horizontal="left" vertical="center"/>
    </xf>
    <xf numFmtId="4" fontId="12" fillId="18" borderId="89" applyNumberFormat="0" applyProtection="0">
      <alignment horizontal="right" vertical="center"/>
    </xf>
    <xf numFmtId="0" fontId="67" fillId="50" borderId="137" applyNumberFormat="0" applyAlignment="0" applyProtection="0"/>
    <xf numFmtId="38" fontId="20" fillId="0" borderId="124" applyFill="0" applyBorder="0" applyProtection="0">
      <alignment horizontal="right"/>
    </xf>
    <xf numFmtId="4" fontId="16" fillId="17" borderId="77" applyNumberFormat="0" applyProtection="0">
      <alignment horizontal="left" vertical="center"/>
    </xf>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81" fillId="27" borderId="79" applyNumberFormat="0" applyAlignment="0" applyProtection="0"/>
    <xf numFmtId="0" fontId="81" fillId="27" borderId="79"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99" fillId="0" borderId="82" applyNumberFormat="0" applyFill="0" applyAlignment="0" applyProtection="0"/>
    <xf numFmtId="4" fontId="12" fillId="10" borderId="76" applyNumberFormat="0" applyProtection="0">
      <alignment horizontal="right" vertical="center"/>
    </xf>
    <xf numFmtId="0" fontId="67" fillId="50" borderId="137" applyNumberFormat="0" applyAlignment="0" applyProtection="0"/>
    <xf numFmtId="0" fontId="35" fillId="56" borderId="136" applyNumberFormat="0" applyFont="0" applyAlignment="0" applyProtection="0"/>
    <xf numFmtId="0" fontId="89" fillId="50" borderId="130" applyNumberFormat="0" applyAlignment="0" applyProtection="0"/>
    <xf numFmtId="0" fontId="67" fillId="50" borderId="128" applyNumberFormat="0" applyAlignment="0" applyProtection="0"/>
    <xf numFmtId="0" fontId="89" fillId="50" borderId="130" applyNumberFormat="0" applyAlignment="0" applyProtection="0"/>
    <xf numFmtId="0" fontId="89" fillId="50" borderId="81" applyNumberFormat="0" applyAlignment="0" applyProtection="0"/>
    <xf numFmtId="0" fontId="89" fillId="50" borderId="108" applyNumberFormat="0" applyAlignment="0" applyProtection="0"/>
    <xf numFmtId="164" fontId="21" fillId="0" borderId="102" applyFill="0" applyBorder="0" applyProtection="0">
      <alignment horizontal="right"/>
    </xf>
    <xf numFmtId="0" fontId="67" fillId="50" borderId="79" applyNumberFormat="0" applyAlignment="0" applyProtection="0"/>
    <xf numFmtId="0" fontId="81" fillId="27" borderId="58" applyNumberFormat="0" applyAlignment="0" applyProtection="0"/>
    <xf numFmtId="0" fontId="81" fillId="27" borderId="79" applyNumberFormat="0" applyAlignment="0" applyProtection="0"/>
    <xf numFmtId="4" fontId="12" fillId="7" borderId="76" applyNumberFormat="0" applyProtection="0">
      <alignment horizontal="right" vertical="center"/>
    </xf>
    <xf numFmtId="4" fontId="12" fillId="11" borderId="76" applyNumberFormat="0" applyProtection="0">
      <alignment horizontal="right" vertical="center"/>
    </xf>
    <xf numFmtId="0" fontId="67" fillId="50" borderId="128" applyNumberFormat="0" applyAlignment="0" applyProtection="0"/>
    <xf numFmtId="4" fontId="12" fillId="12" borderId="134" applyNumberFormat="0" applyProtection="0">
      <alignment horizontal="right" vertical="center"/>
    </xf>
    <xf numFmtId="0" fontId="67" fillId="50" borderId="117" applyNumberFormat="0" applyAlignment="0" applyProtection="0"/>
    <xf numFmtId="0" fontId="4" fillId="56" borderId="116" applyNumberFormat="0" applyFont="0" applyAlignment="0" applyProtection="0"/>
    <xf numFmtId="0" fontId="99" fillId="0" borderId="70" applyNumberFormat="0" applyFill="0" applyAlignment="0" applyProtection="0"/>
    <xf numFmtId="0" fontId="99" fillId="0" borderId="70" applyNumberFormat="0" applyFill="0" applyAlignment="0" applyProtection="0"/>
    <xf numFmtId="0" fontId="67" fillId="50" borderId="128" applyNumberFormat="0" applyAlignment="0" applyProtection="0"/>
    <xf numFmtId="4" fontId="15" fillId="18" borderId="76" applyNumberFormat="0" applyProtection="0">
      <alignment horizontal="right" vertical="center"/>
    </xf>
    <xf numFmtId="0" fontId="35" fillId="56" borderId="127" applyNumberFormat="0" applyFon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136" applyNumberFormat="0" applyFont="0" applyAlignment="0" applyProtection="0"/>
    <xf numFmtId="0" fontId="81" fillId="27" borderId="137"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4" fillId="17" borderId="103" applyNumberFormat="0" applyProtection="0">
      <alignment horizontal="left" vertical="center" indent="1"/>
    </xf>
    <xf numFmtId="0" fontId="46" fillId="49" borderId="121"/>
    <xf numFmtId="0" fontId="81" fillId="27" borderId="92" applyNumberFormat="0" applyAlignment="0" applyProtection="0"/>
    <xf numFmtId="0" fontId="81" fillId="27" borderId="128" applyNumberFormat="0" applyAlignment="0" applyProtection="0"/>
    <xf numFmtId="0" fontId="4" fillId="18" borderId="134" applyNumberFormat="0" applyProtection="0">
      <alignment horizontal="left" vertical="center" indent="1"/>
    </xf>
    <xf numFmtId="0" fontId="99" fillId="0" borderId="82" applyNumberFormat="0" applyFill="0" applyAlignment="0" applyProtection="0"/>
    <xf numFmtId="0" fontId="99" fillId="0" borderId="82" applyNumberFormat="0" applyFill="0" applyAlignment="0" applyProtection="0"/>
    <xf numFmtId="0" fontId="21" fillId="0" borderId="73" applyNumberFormat="0" applyFont="0" applyFill="0" applyBorder="0" applyAlignment="0">
      <alignment horizontal="right"/>
    </xf>
    <xf numFmtId="4" fontId="17" fillId="18" borderId="89" applyNumberFormat="0" applyProtection="0">
      <alignment horizontal="right" vertical="center"/>
    </xf>
    <xf numFmtId="0" fontId="35"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16"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4" fontId="10" fillId="16" borderId="135" applyNumberFormat="0" applyProtection="0">
      <alignment horizontal="left" vertical="center"/>
    </xf>
    <xf numFmtId="0" fontId="35" fillId="56" borderId="116" applyNumberFormat="0" applyFont="0" applyAlignment="0" applyProtection="0"/>
    <xf numFmtId="4" fontId="12" fillId="12" borderId="103" applyNumberFormat="0" applyProtection="0">
      <alignment horizontal="right" vertical="center"/>
    </xf>
    <xf numFmtId="0" fontId="89" fillId="50" borderId="98" applyNumberFormat="0" applyAlignment="0" applyProtection="0"/>
    <xf numFmtId="0" fontId="81" fillId="27" borderId="137" applyNumberFormat="0" applyAlignment="0" applyProtection="0"/>
    <xf numFmtId="0" fontId="89" fillId="50" borderId="130" applyNumberFormat="0" applyAlignment="0" applyProtection="0"/>
    <xf numFmtId="4" fontId="12" fillId="6" borderId="134" applyNumberFormat="0" applyProtection="0">
      <alignment horizontal="right" vertical="center"/>
    </xf>
    <xf numFmtId="0" fontId="4" fillId="56" borderId="136" applyNumberFormat="0" applyFont="0" applyAlignment="0" applyProtection="0"/>
    <xf numFmtId="0" fontId="99" fillId="0" borderId="140" applyNumberFormat="0" applyFill="0" applyAlignment="0" applyProtection="0"/>
    <xf numFmtId="0" fontId="35" fillId="56" borderId="136" applyNumberFormat="0" applyFont="0" applyAlignment="0" applyProtection="0"/>
    <xf numFmtId="4" fontId="12" fillId="8" borderId="134" applyNumberFormat="0" applyProtection="0">
      <alignment horizontal="right" vertical="center"/>
    </xf>
    <xf numFmtId="0" fontId="81" fillId="27" borderId="106" applyNumberFormat="0" applyAlignment="0" applyProtection="0"/>
    <xf numFmtId="0" fontId="67" fillId="50" borderId="79" applyNumberFormat="0" applyAlignment="0" applyProtection="0"/>
    <xf numFmtId="0" fontId="67" fillId="50" borderId="79" applyNumberFormat="0" applyAlignment="0" applyProtection="0"/>
    <xf numFmtId="164" fontId="21" fillId="0" borderId="112" applyFill="0" applyBorder="0" applyProtection="0">
      <alignment horizontal="right"/>
    </xf>
    <xf numFmtId="4" fontId="12" fillId="10" borderId="134" applyNumberFormat="0" applyProtection="0">
      <alignment horizontal="right" vertical="center"/>
    </xf>
    <xf numFmtId="0" fontId="4" fillId="56" borderId="136" applyNumberFormat="0" applyFont="0" applyAlignment="0" applyProtection="0"/>
    <xf numFmtId="0" fontId="35" fillId="56" borderId="136" applyNumberFormat="0" applyFont="0" applyAlignment="0" applyProtection="0"/>
    <xf numFmtId="0" fontId="4" fillId="56" borderId="116" applyNumberFormat="0" applyFont="0" applyAlignment="0" applyProtection="0"/>
    <xf numFmtId="0" fontId="89" fillId="50" borderId="87" applyNumberFormat="0" applyAlignment="0" applyProtection="0"/>
    <xf numFmtId="216" fontId="7" fillId="0" borderId="109" applyFont="0" applyFill="0" applyAlignment="0" applyProtection="0"/>
    <xf numFmtId="0" fontId="14" fillId="17" borderId="134" applyNumberFormat="0" applyProtection="0">
      <alignment horizontal="left" vertical="top" indent="1"/>
    </xf>
    <xf numFmtId="0" fontId="35" fillId="56" borderId="136" applyNumberFormat="0" applyFont="0" applyAlignment="0" applyProtection="0"/>
    <xf numFmtId="0" fontId="35" fillId="56" borderId="78" applyNumberFormat="0" applyFont="0" applyAlignment="0" applyProtection="0"/>
    <xf numFmtId="0" fontId="35" fillId="56" borderId="136" applyNumberFormat="0" applyFont="0" applyAlignment="0" applyProtection="0"/>
    <xf numFmtId="0" fontId="35" fillId="56" borderId="105" applyNumberFormat="0" applyFont="0" applyAlignment="0" applyProtection="0"/>
    <xf numFmtId="0" fontId="4" fillId="5" borderId="103" applyNumberFormat="0" applyProtection="0">
      <alignment horizontal="left" vertical="center" indent="1"/>
    </xf>
    <xf numFmtId="0" fontId="4" fillId="56" borderId="105" applyNumberFormat="0" applyFont="0" applyAlignment="0" applyProtection="0"/>
    <xf numFmtId="0" fontId="89" fillId="50" borderId="139"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13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4" fontId="12" fillId="14" borderId="76" applyNumberFormat="0" applyProtection="0">
      <alignment horizontal="right" vertical="center"/>
    </xf>
    <xf numFmtId="0" fontId="99" fillId="0" borderId="140" applyNumberFormat="0" applyFill="0" applyAlignment="0" applyProtection="0"/>
    <xf numFmtId="4" fontId="17" fillId="18" borderId="76" applyNumberFormat="0" applyProtection="0">
      <alignment horizontal="right" vertical="center"/>
    </xf>
    <xf numFmtId="0" fontId="14" fillId="17" borderId="76" applyNumberFormat="0" applyProtection="0">
      <alignment horizontal="left" vertical="top" indent="1"/>
    </xf>
    <xf numFmtId="0" fontId="4" fillId="16" borderId="76" applyNumberFormat="0" applyProtection="0">
      <alignment horizontal="left" vertical="center" indent="1"/>
    </xf>
    <xf numFmtId="0" fontId="4" fillId="16" borderId="76" applyNumberFormat="0" applyProtection="0">
      <alignment horizontal="left" vertical="top" indent="1"/>
    </xf>
    <xf numFmtId="0" fontId="4" fillId="18" borderId="76" applyNumberFormat="0" applyProtection="0">
      <alignment horizontal="left" vertical="center" indent="1"/>
    </xf>
    <xf numFmtId="0" fontId="4" fillId="18" borderId="76" applyNumberFormat="0" applyProtection="0">
      <alignment horizontal="left" vertical="top" indent="1"/>
    </xf>
    <xf numFmtId="4" fontId="15" fillId="18" borderId="76" applyNumberFormat="0" applyProtection="0">
      <alignment vertical="center"/>
    </xf>
    <xf numFmtId="4" fontId="10" fillId="16" borderId="77" applyNumberFormat="0" applyProtection="0">
      <alignment horizontal="left" vertical="center"/>
    </xf>
    <xf numFmtId="0" fontId="99" fillId="0" borderId="140" applyNumberFormat="0" applyFill="0" applyAlignment="0" applyProtection="0"/>
    <xf numFmtId="0" fontId="81" fillId="27" borderId="137" applyNumberFormat="0" applyAlignment="0" applyProtection="0"/>
    <xf numFmtId="0" fontId="81" fillId="27" borderId="79" applyNumberFormat="0" applyAlignment="0" applyProtection="0"/>
    <xf numFmtId="0" fontId="89" fillId="50" borderId="139" applyNumberFormat="0" applyAlignment="0" applyProtection="0"/>
    <xf numFmtId="0" fontId="4" fillId="56" borderId="136" applyNumberFormat="0" applyFont="0" applyAlignment="0" applyProtection="0"/>
    <xf numFmtId="4" fontId="10" fillId="4" borderId="89" applyNumberFormat="0" applyProtection="0">
      <alignment vertical="center"/>
    </xf>
    <xf numFmtId="4" fontId="16" fillId="17" borderId="90" applyNumberFormat="0" applyProtection="0">
      <alignment horizontal="left" vertical="center"/>
    </xf>
    <xf numFmtId="0" fontId="4" fillId="56" borderId="136" applyNumberFormat="0" applyFont="0" applyAlignment="0" applyProtection="0"/>
    <xf numFmtId="0" fontId="67" fillId="50" borderId="79" applyNumberFormat="0" applyAlignment="0" applyProtection="0"/>
    <xf numFmtId="0" fontId="35" fillId="56" borderId="78" applyNumberFormat="0" applyFont="0" applyAlignment="0" applyProtection="0"/>
    <xf numFmtId="0" fontId="4" fillId="16" borderId="103" applyNumberFormat="0" applyProtection="0">
      <alignment horizontal="left" vertical="center" indent="1"/>
    </xf>
    <xf numFmtId="0" fontId="35" fillId="56" borderId="78" applyNumberFormat="0" applyFont="0" applyAlignment="0" applyProtection="0"/>
    <xf numFmtId="0" fontId="67" fillId="50" borderId="106" applyNumberFormat="0" applyAlignment="0" applyProtection="0"/>
    <xf numFmtId="0" fontId="89" fillId="50" borderId="139" applyNumberFormat="0" applyAlignment="0" applyProtection="0"/>
    <xf numFmtId="0" fontId="89" fillId="50" borderId="130" applyNumberFormat="0" applyAlignment="0" applyProtection="0"/>
    <xf numFmtId="0" fontId="35" fillId="56" borderId="136" applyNumberFormat="0" applyFont="0" applyAlignment="0" applyProtection="0"/>
    <xf numFmtId="0" fontId="81" fillId="27" borderId="128" applyNumberFormat="0" applyAlignment="0" applyProtection="0"/>
    <xf numFmtId="0" fontId="99" fillId="0" borderId="82" applyNumberFormat="0" applyFill="0" applyAlignment="0" applyProtection="0"/>
    <xf numFmtId="0" fontId="67" fillId="50" borderId="137" applyNumberFormat="0" applyAlignment="0" applyProtection="0"/>
    <xf numFmtId="38" fontId="73" fillId="53" borderId="105">
      <protection locked="0"/>
    </xf>
    <xf numFmtId="0" fontId="89" fillId="50" borderId="139" applyNumberFormat="0" applyAlignment="0" applyProtection="0"/>
    <xf numFmtId="4" fontId="10" fillId="16" borderId="134" applyNumberFormat="0" applyProtection="0">
      <alignment horizontal="left" vertical="center"/>
    </xf>
    <xf numFmtId="0" fontId="89" fillId="50" borderId="139" applyNumberFormat="0" applyAlignment="0" applyProtection="0"/>
    <xf numFmtId="38" fontId="20" fillId="0" borderId="112" applyFill="0" applyBorder="0" applyProtection="0">
      <alignment horizontal="right"/>
    </xf>
    <xf numFmtId="0" fontId="67" fillId="50" borderId="128" applyNumberFormat="0" applyAlignment="0" applyProtection="0"/>
    <xf numFmtId="0" fontId="35" fillId="56" borderId="136" applyNumberFormat="0" applyFon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4" fontId="12" fillId="6" borderId="103" applyNumberFormat="0" applyProtection="0">
      <alignment horizontal="right" vertical="center"/>
    </xf>
    <xf numFmtId="0" fontId="4" fillId="17" borderId="103" applyNumberFormat="0" applyProtection="0">
      <alignment horizontal="left" vertical="top" indent="1"/>
    </xf>
    <xf numFmtId="4" fontId="17" fillId="18" borderId="103" applyNumberFormat="0" applyProtection="0">
      <alignment horizontal="right" vertical="center"/>
    </xf>
    <xf numFmtId="0" fontId="89" fillId="50" borderId="130" applyNumberFormat="0" applyAlignment="0" applyProtection="0"/>
    <xf numFmtId="0" fontId="67" fillId="50" borderId="128" applyNumberFormat="0" applyAlignment="0" applyProtection="0"/>
    <xf numFmtId="0" fontId="81" fillId="27" borderId="137"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4" fillId="56" borderId="105"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35" fillId="56" borderId="127" applyNumberFormat="0" applyFont="0" applyAlignment="0" applyProtection="0"/>
    <xf numFmtId="0" fontId="13" fillId="4" borderId="114" applyNumberFormat="0" applyProtection="0">
      <alignment horizontal="left" vertical="top" indent="1"/>
    </xf>
    <xf numFmtId="4" fontId="12" fillId="14" borderId="134" applyNumberFormat="0" applyProtection="0">
      <alignment horizontal="right" vertical="center"/>
    </xf>
    <xf numFmtId="0" fontId="89" fillId="50" borderId="87" applyNumberFormat="0" applyAlignment="0" applyProtection="0"/>
    <xf numFmtId="0" fontId="89" fillId="50" borderId="87" applyNumberFormat="0" applyAlignment="0" applyProtection="0"/>
    <xf numFmtId="0" fontId="89" fillId="50" borderId="87" applyNumberFormat="0" applyAlignment="0" applyProtection="0"/>
    <xf numFmtId="0" fontId="14" fillId="19" borderId="134" applyNumberFormat="0" applyProtection="0">
      <alignment horizontal="left" vertical="top" indent="1"/>
    </xf>
    <xf numFmtId="0" fontId="81" fillId="27" borderId="137" applyNumberFormat="0" applyAlignment="0" applyProtection="0"/>
    <xf numFmtId="0" fontId="81" fillId="27" borderId="128" applyNumberFormat="0" applyAlignment="0" applyProtection="0"/>
    <xf numFmtId="0" fontId="89" fillId="50" borderId="130" applyNumberFormat="0" applyAlignment="0" applyProtection="0"/>
    <xf numFmtId="0" fontId="35" fillId="56" borderId="136" applyNumberFormat="0" applyFont="0" applyAlignment="0" applyProtection="0"/>
    <xf numFmtId="4" fontId="12" fillId="14" borderId="103" applyNumberFormat="0" applyProtection="0">
      <alignment horizontal="right" vertical="center"/>
    </xf>
    <xf numFmtId="4" fontId="12" fillId="16" borderId="103" applyNumberFormat="0" applyProtection="0">
      <alignment horizontal="right" vertical="center"/>
    </xf>
    <xf numFmtId="0" fontId="4" fillId="18" borderId="103" applyNumberFormat="0" applyProtection="0">
      <alignment horizontal="left" vertical="center" indent="1"/>
    </xf>
    <xf numFmtId="4" fontId="10" fillId="16" borderId="104" applyNumberFormat="0" applyProtection="0">
      <alignment horizontal="left" vertical="center"/>
    </xf>
    <xf numFmtId="4" fontId="16" fillId="17" borderId="104" applyNumberFormat="0" applyProtection="0">
      <alignment horizontal="left" vertical="center"/>
    </xf>
    <xf numFmtId="0" fontId="4" fillId="56" borderId="136" applyNumberFormat="0" applyFont="0" applyAlignment="0" applyProtection="0"/>
    <xf numFmtId="0" fontId="4" fillId="56" borderId="127" applyNumberFormat="0" applyFont="0" applyAlignment="0" applyProtection="0"/>
    <xf numFmtId="4" fontId="12" fillId="7" borderId="134" applyNumberFormat="0" applyProtection="0">
      <alignment horizontal="right" vertical="center"/>
    </xf>
    <xf numFmtId="0" fontId="35" fillId="56" borderId="91" applyNumberFormat="0" applyFont="0" applyAlignment="0" applyProtection="0"/>
    <xf numFmtId="0" fontId="35" fillId="56" borderId="91" applyNumberFormat="0" applyFont="0" applyAlignment="0" applyProtection="0"/>
    <xf numFmtId="0" fontId="81" fillId="27" borderId="128" applyNumberFormat="0" applyAlignment="0" applyProtection="0"/>
    <xf numFmtId="0" fontId="67" fillId="50" borderId="117" applyNumberFormat="0" applyAlignment="0" applyProtection="0"/>
    <xf numFmtId="0" fontId="67" fillId="50" borderId="117" applyNumberFormat="0" applyAlignment="0" applyProtection="0"/>
    <xf numFmtId="0" fontId="42" fillId="47" borderId="121" applyNumberFormat="0" applyFont="0" applyFill="0" applyBorder="0" applyAlignment="0" applyProtection="0">
      <alignment horizontal="left" vertical="center" wrapText="1" indent="1"/>
    </xf>
    <xf numFmtId="0" fontId="89" fillId="50" borderId="130" applyNumberFormat="0" applyAlignment="0" applyProtection="0"/>
    <xf numFmtId="4" fontId="12" fillId="18" borderId="134" applyNumberFormat="0" applyProtection="0">
      <alignment horizontal="right" vertical="center"/>
    </xf>
    <xf numFmtId="0" fontId="35" fillId="56" borderId="136" applyNumberFormat="0" applyFont="0" applyAlignment="0" applyProtection="0"/>
    <xf numFmtId="4" fontId="12" fillId="14" borderId="134" applyNumberFormat="0" applyProtection="0">
      <alignment horizontal="right" vertical="center"/>
    </xf>
    <xf numFmtId="0" fontId="99" fillId="0" borderId="140" applyNumberFormat="0" applyFill="0" applyAlignment="0" applyProtection="0"/>
    <xf numFmtId="0" fontId="21" fillId="0" borderId="132" applyNumberFormat="0" applyFont="0" applyFill="0" applyBorder="0" applyAlignment="0">
      <alignment horizontal="right"/>
    </xf>
    <xf numFmtId="0" fontId="81" fillId="27" borderId="137" applyNumberFormat="0" applyAlignment="0" applyProtection="0"/>
    <xf numFmtId="0" fontId="35" fillId="56" borderId="136" applyNumberFormat="0" applyFont="0" applyAlignment="0" applyProtection="0"/>
    <xf numFmtId="0" fontId="35" fillId="56" borderId="127" applyNumberFormat="0" applyFont="0" applyAlignment="0" applyProtection="0"/>
    <xf numFmtId="0" fontId="99" fillId="0" borderId="140" applyNumberFormat="0" applyFill="0" applyAlignment="0" applyProtection="0"/>
    <xf numFmtId="0" fontId="99" fillId="0" borderId="122" applyNumberFormat="0" applyFill="0" applyAlignment="0" applyProtection="0"/>
    <xf numFmtId="4" fontId="12" fillId="9" borderId="134" applyNumberFormat="0" applyProtection="0">
      <alignment horizontal="right" vertical="center"/>
    </xf>
    <xf numFmtId="0" fontId="4" fillId="56" borderId="136"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216" fontId="7" fillId="0" borderId="109" applyFont="0" applyFill="0" applyAlignment="0" applyProtection="0"/>
    <xf numFmtId="195" fontId="4" fillId="0" borderId="73">
      <alignment horizontal="center" vertical="center" wrapText="1"/>
    </xf>
    <xf numFmtId="195" fontId="4" fillId="0" borderId="73">
      <alignment horizontal="center" vertical="center" wrapText="1"/>
    </xf>
    <xf numFmtId="0" fontId="42" fillId="47" borderId="73" applyNumberFormat="0" applyFont="0" applyFill="0" applyBorder="0" applyAlignment="0" applyProtection="0">
      <alignment horizontal="left" vertical="center" wrapText="1" indent="1"/>
    </xf>
    <xf numFmtId="0" fontId="47" fillId="1" borderId="74" applyNumberFormat="0" applyAlignment="0" applyProtection="0"/>
    <xf numFmtId="164" fontId="21" fillId="0" borderId="75" applyFill="0" applyBorder="0" applyProtection="0">
      <alignment horizontal="right"/>
    </xf>
    <xf numFmtId="0" fontId="46" fillId="48" borderId="73"/>
    <xf numFmtId="164" fontId="5" fillId="0" borderId="75" applyFill="0" applyBorder="0" applyProtection="0">
      <alignment horizontal="right"/>
    </xf>
    <xf numFmtId="0" fontId="46" fillId="49" borderId="73"/>
    <xf numFmtId="0" fontId="47" fillId="1" borderId="74" applyNumberFormat="0" applyAlignment="0" applyProtection="0"/>
    <xf numFmtId="0" fontId="47" fillId="1" borderId="133" applyNumberFormat="0" applyAlignment="0" applyProtection="0"/>
    <xf numFmtId="0" fontId="47" fillId="1" borderId="133" applyNumberFormat="0" applyAlignment="0" applyProtection="0"/>
    <xf numFmtId="38" fontId="20" fillId="0" borderId="75" applyFill="0" applyBorder="0" applyProtection="0">
      <alignment horizontal="right"/>
    </xf>
    <xf numFmtId="0" fontId="67" fillId="50" borderId="137" applyNumberFormat="0" applyAlignment="0" applyProtection="0"/>
    <xf numFmtId="0" fontId="54" fillId="0" borderId="75" applyFill="0" applyProtection="0">
      <alignment horizontal="left" vertical="top" wrapText="1"/>
    </xf>
    <xf numFmtId="0" fontId="67" fillId="50" borderId="137" applyNumberFormat="0" applyAlignment="0" applyProtection="0"/>
    <xf numFmtId="37" fontId="39" fillId="19" borderId="127" applyNumberFormat="0" applyAlignment="0" applyProtection="0"/>
    <xf numFmtId="195" fontId="4" fillId="0" borderId="73">
      <alignment horizontal="center" vertical="center" wrapText="1"/>
    </xf>
    <xf numFmtId="0" fontId="67" fillId="50" borderId="137" applyNumberFormat="0" applyAlignment="0" applyProtection="0"/>
    <xf numFmtId="0" fontId="67" fillId="50" borderId="128" applyNumberFormat="0" applyAlignment="0" applyProtection="0"/>
    <xf numFmtId="0" fontId="68"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42" fillId="47" borderId="73" applyNumberFormat="0" applyFont="0" applyFill="0" applyBorder="0" applyAlignment="0" applyProtection="0">
      <alignment horizontal="left" vertical="center" wrapText="1" indent="1"/>
    </xf>
    <xf numFmtId="0" fontId="46" fillId="48" borderId="73"/>
    <xf numFmtId="0" fontId="47" fillId="1" borderId="74" applyNumberFormat="0" applyAlignment="0" applyProtection="0"/>
    <xf numFmtId="164" fontId="21" fillId="0" borderId="75" applyFill="0" applyBorder="0" applyProtection="0">
      <alignment horizontal="right"/>
    </xf>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164" fontId="5" fillId="0" borderId="75" applyFill="0" applyBorder="0" applyProtection="0">
      <alignment horizontal="right"/>
    </xf>
    <xf numFmtId="0" fontId="67" fillId="50" borderId="128" applyNumberFormat="0" applyAlignment="0" applyProtection="0"/>
    <xf numFmtId="0" fontId="67" fillId="50" borderId="128" applyNumberFormat="0" applyAlignment="0" applyProtection="0"/>
    <xf numFmtId="0" fontId="67" fillId="50" borderId="117" applyNumberFormat="0" applyAlignment="0" applyProtection="0"/>
    <xf numFmtId="38" fontId="73" fillId="53" borderId="78">
      <protection locked="0"/>
    </xf>
    <xf numFmtId="37" fontId="39" fillId="19" borderId="127" applyNumberFormat="0" applyAlignment="0" applyProtection="0"/>
    <xf numFmtId="0" fontId="54" fillId="0" borderId="102" applyFill="0" applyProtection="0">
      <alignment horizontal="left" vertical="top" wrapText="1"/>
    </xf>
    <xf numFmtId="0" fontId="5" fillId="0" borderId="73">
      <alignment horizontal="left" wrapText="1"/>
    </xf>
    <xf numFmtId="195" fontId="4" fillId="0" borderId="44">
      <alignment horizontal="center" vertical="center" wrapText="1"/>
    </xf>
    <xf numFmtId="38" fontId="73" fillId="53" borderId="78">
      <protection locked="0"/>
    </xf>
    <xf numFmtId="0" fontId="67" fillId="50" borderId="79" applyNumberFormat="0" applyAlignment="0" applyProtection="0"/>
    <xf numFmtId="37" fontId="39" fillId="19" borderId="66"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164" fontId="47" fillId="0" borderId="80" applyNumberFormat="0" applyFont="0" applyFill="0" applyBorder="0" applyProtection="0">
      <alignment horizontal="centerContinuous"/>
    </xf>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7" fillId="1" borderId="45" applyNumberFormat="0" applyAlignment="0" applyProtection="0"/>
    <xf numFmtId="0" fontId="47" fillId="1" borderId="45" applyNumberFormat="0" applyAlignment="0" applyProtection="0"/>
    <xf numFmtId="0" fontId="67" fillId="50" borderId="79" applyNumberFormat="0" applyAlignment="0" applyProtection="0"/>
    <xf numFmtId="0" fontId="68"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38" fontId="20" fillId="0" borderId="63" applyFill="0" applyBorder="0" applyProtection="0">
      <alignment horizontal="right"/>
    </xf>
    <xf numFmtId="0" fontId="67" fillId="50" borderId="79" applyNumberFormat="0" applyAlignment="0" applyProtection="0"/>
    <xf numFmtId="0" fontId="67" fillId="50" borderId="106"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7" fillId="1" borderId="86" applyNumberFormat="0" applyAlignment="0" applyProtection="0"/>
    <xf numFmtId="0" fontId="47" fillId="1" borderId="86" applyNumberFormat="0" applyAlignment="0" applyProtection="0"/>
    <xf numFmtId="38" fontId="20" fillId="0" borderId="88" applyFill="0" applyBorder="0" applyProtection="0">
      <alignment horizontal="right"/>
    </xf>
    <xf numFmtId="0" fontId="5" fillId="0" borderId="44">
      <alignment horizontal="left" wrapText="1"/>
    </xf>
    <xf numFmtId="0" fontId="68" fillId="50" borderId="92" applyNumberFormat="0" applyAlignment="0" applyProtection="0"/>
    <xf numFmtId="0" fontId="67" fillId="50" borderId="92" applyNumberFormat="0" applyAlignment="0" applyProtection="0"/>
    <xf numFmtId="164" fontId="21" fillId="0" borderId="75" applyFill="0" applyBorder="0" applyProtection="0">
      <alignment horizontal="right"/>
    </xf>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195" fontId="4" fillId="0" borderId="44">
      <alignment horizontal="center" vertical="center" wrapText="1"/>
    </xf>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37" fontId="39" fillId="19" borderId="5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79" applyNumberFormat="0" applyAlignment="0" applyProtection="0"/>
    <xf numFmtId="164" fontId="47" fillId="0" borderId="68" applyNumberFormat="0" applyFont="0" applyFill="0" applyBorder="0" applyProtection="0">
      <alignment horizontal="centerContinuous"/>
    </xf>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38" fontId="73" fillId="53" borderId="66">
      <protection locked="0"/>
    </xf>
    <xf numFmtId="164" fontId="21" fillId="0" borderId="46" applyFill="0" applyBorder="0" applyProtection="0">
      <alignment horizontal="right"/>
    </xf>
    <xf numFmtId="38" fontId="20" fillId="0" borderId="46" applyFill="0" applyBorder="0" applyProtection="0">
      <alignment horizontal="right"/>
    </xf>
    <xf numFmtId="0" fontId="89" fillId="50" borderId="139" applyNumberFormat="0" applyAlignment="0" applyProtection="0"/>
    <xf numFmtId="0" fontId="54" fillId="0" borderId="46" applyFill="0" applyProtection="0">
      <alignment horizontal="left" vertical="top" wrapTex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99" fillId="0" borderId="140" applyNumberFormat="0" applyFill="0" applyAlignment="0" applyProtection="0"/>
    <xf numFmtId="0" fontId="13" fillId="4" borderId="134" applyNumberFormat="0" applyProtection="0">
      <alignment horizontal="left" vertical="top" indent="1"/>
    </xf>
    <xf numFmtId="0" fontId="46" fillId="49" borderId="73"/>
    <xf numFmtId="0" fontId="42" fillId="47" borderId="73" applyNumberFormat="0" applyFont="0" applyFill="0" applyBorder="0" applyAlignment="0" applyProtection="0">
      <alignment horizontal="left" vertical="center" wrapText="1" indent="1"/>
    </xf>
    <xf numFmtId="4" fontId="12" fillId="12" borderId="134" applyNumberFormat="0" applyProtection="0">
      <alignment horizontal="right" vertical="center"/>
    </xf>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 fillId="56" borderId="127" applyNumberFormat="0" applyFont="0" applyAlignment="0" applyProtection="0"/>
    <xf numFmtId="0" fontId="4" fillId="56" borderId="127" applyNumberFormat="0" applyFont="0" applyAlignment="0" applyProtection="0"/>
    <xf numFmtId="0" fontId="42" fillId="47" borderId="44" applyNumberFormat="0" applyFont="0" applyFill="0" applyBorder="0" applyAlignment="0" applyProtection="0">
      <alignment horizontal="left" vertical="center" wrapText="1" indent="1"/>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164" fontId="47" fillId="0" borderId="59" applyNumberFormat="0" applyFont="0" applyFill="0" applyBorder="0" applyProtection="0">
      <alignment horizontal="centerContinuous"/>
    </xf>
    <xf numFmtId="4" fontId="10" fillId="4" borderId="134" applyNumberFormat="0" applyProtection="0">
      <alignment vertical="center"/>
    </xf>
    <xf numFmtId="0" fontId="54" fillId="0" borderId="112" applyFill="0" applyProtection="0">
      <alignment horizontal="left" vertical="top" wrapText="1"/>
    </xf>
    <xf numFmtId="0" fontId="89" fillId="50" borderId="139" applyNumberFormat="0" applyAlignment="0" applyProtection="0"/>
    <xf numFmtId="0" fontId="35" fillId="56" borderId="127" applyNumberFormat="0" applyFont="0" applyAlignment="0" applyProtection="0"/>
    <xf numFmtId="0" fontId="35" fillId="56" borderId="127" applyNumberFormat="0" applyFont="0" applyAlignment="0" applyProtection="0"/>
    <xf numFmtId="38" fontId="73" fillId="53" borderId="57">
      <protection locked="0"/>
    </xf>
    <xf numFmtId="0" fontId="35" fillId="56" borderId="127" applyNumberFormat="0" applyFont="0" applyAlignment="0" applyProtection="0"/>
    <xf numFmtId="0" fontId="5" fillId="0" borderId="44">
      <alignment horizontal="left" wrapText="1"/>
    </xf>
    <xf numFmtId="0" fontId="5" fillId="0" borderId="44">
      <alignment horizontal="left" wrapText="1"/>
    </xf>
    <xf numFmtId="0" fontId="5" fillId="0" borderId="44">
      <alignment horizontal="left" wrapText="1"/>
    </xf>
    <xf numFmtId="38" fontId="73" fillId="53" borderId="57">
      <protection locked="0"/>
    </xf>
    <xf numFmtId="0" fontId="67" fillId="50" borderId="137" applyNumberFormat="0" applyAlignment="0" applyProtection="0"/>
    <xf numFmtId="0" fontId="35" fillId="56" borderId="136" applyNumberFormat="0" applyFont="0" applyAlignment="0" applyProtection="0"/>
    <xf numFmtId="0" fontId="99" fillId="0" borderId="140" applyNumberFormat="0" applyFill="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4" fontId="12" fillId="18" borderId="125" applyNumberFormat="0" applyProtection="0">
      <alignment horizontal="right" vertical="center"/>
    </xf>
    <xf numFmtId="0" fontId="14" fillId="19" borderId="125" applyNumberFormat="0" applyProtection="0">
      <alignment horizontal="left" vertical="top" indent="1"/>
    </xf>
    <xf numFmtId="0" fontId="4" fillId="56" borderId="127" applyNumberFormat="0" applyFont="0" applyAlignment="0" applyProtection="0"/>
    <xf numFmtId="0" fontId="89" fillId="50" borderId="139" applyNumberFormat="0" applyAlignment="0" applyProtection="0"/>
    <xf numFmtId="0" fontId="4" fillId="16" borderId="134" applyNumberFormat="0" applyProtection="0">
      <alignment horizontal="left" vertical="top" indent="1"/>
    </xf>
    <xf numFmtId="0" fontId="35" fillId="56" borderId="127" applyNumberFormat="0" applyFont="0" applyAlignment="0" applyProtection="0"/>
    <xf numFmtId="4" fontId="15" fillId="18" borderId="134" applyNumberFormat="0" applyProtection="0">
      <alignment vertical="center"/>
    </xf>
    <xf numFmtId="0" fontId="4" fillId="56" borderId="116" applyNumberFormat="0" applyFont="0" applyAlignment="0" applyProtection="0"/>
    <xf numFmtId="0" fontId="35" fillId="56" borderId="116" applyNumberFormat="0" applyFont="0" applyAlignment="0" applyProtection="0"/>
    <xf numFmtId="0" fontId="4" fillId="56" borderId="116" applyNumberFormat="0" applyFont="0" applyAlignment="0" applyProtection="0"/>
    <xf numFmtId="0" fontId="89" fillId="50" borderId="119" applyNumberFormat="0" applyAlignment="0" applyProtection="0"/>
    <xf numFmtId="0" fontId="89" fillId="50" borderId="119" applyNumberFormat="0" applyAlignment="0" applyProtection="0"/>
    <xf numFmtId="0" fontId="89" fillId="50" borderId="139" applyNumberFormat="0" applyAlignment="0" applyProtection="0"/>
    <xf numFmtId="0" fontId="89" fillId="50" borderId="139" applyNumberFormat="0" applyAlignment="0" applyProtection="0"/>
    <xf numFmtId="0" fontId="54" fillId="0" borderId="54" applyFill="0" applyProtection="0">
      <alignment horizontal="left" vertical="top" wrapText="1"/>
    </xf>
    <xf numFmtId="0" fontId="81" fillId="27" borderId="137" applyNumberFormat="0" applyAlignment="0" applyProtection="0"/>
    <xf numFmtId="38" fontId="20" fillId="0" borderId="54" applyFill="0" applyBorder="0" applyProtection="0">
      <alignment horizontal="right"/>
    </xf>
    <xf numFmtId="0" fontId="35" fillId="56" borderId="136" applyNumberFormat="0" applyFont="0" applyAlignment="0" applyProtection="0"/>
    <xf numFmtId="0" fontId="35" fillId="56" borderId="136" applyNumberFormat="0" applyFont="0" applyAlignment="0" applyProtection="0"/>
    <xf numFmtId="164" fontId="5" fillId="0" borderId="54" applyFill="0" applyBorder="0" applyProtection="0">
      <alignment horizontal="right"/>
    </xf>
    <xf numFmtId="0" fontId="35" fillId="56" borderId="127" applyNumberFormat="0" applyFont="0" applyAlignment="0" applyProtection="0"/>
    <xf numFmtId="164" fontId="21" fillId="0" borderId="54" applyFill="0" applyBorder="0" applyProtection="0">
      <alignment horizontal="right"/>
    </xf>
    <xf numFmtId="0" fontId="4" fillId="56" borderId="127" applyNumberFormat="0" applyFont="0" applyAlignment="0" applyProtection="0"/>
    <xf numFmtId="0" fontId="4" fillId="56" borderId="127" applyNumberFormat="0" applyFont="0" applyAlignment="0" applyProtection="0"/>
    <xf numFmtId="0" fontId="81" fillId="27" borderId="106" applyNumberFormat="0" applyAlignment="0" applyProtection="0"/>
    <xf numFmtId="0" fontId="81" fillId="27" borderId="106" applyNumberFormat="0" applyAlignment="0" applyProtection="0"/>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6" fillId="49" borderId="44"/>
    <xf numFmtId="0" fontId="42" fillId="47" borderId="44" applyNumberFormat="0" applyFont="0" applyFill="0" applyBorder="0" applyAlignment="0" applyProtection="0">
      <alignment horizontal="left" vertical="center" wrapText="1" indent="1"/>
    </xf>
    <xf numFmtId="0" fontId="42" fillId="47" borderId="44" applyNumberFormat="0" applyFont="0" applyFill="0" applyBorder="0" applyAlignment="0" applyProtection="0">
      <alignment horizontal="left" vertical="center" wrapText="1" indent="1"/>
    </xf>
    <xf numFmtId="0" fontId="35" fillId="56" borderId="136" applyNumberFormat="0" applyFont="0" applyAlignment="0" applyProtection="0"/>
    <xf numFmtId="0" fontId="67" fillId="50" borderId="137" applyNumberFormat="0" applyAlignment="0" applyProtection="0"/>
    <xf numFmtId="0" fontId="81" fillId="27" borderId="128" applyNumberFormat="0" applyAlignment="0" applyProtection="0"/>
    <xf numFmtId="37" fontId="39" fillId="19" borderId="57" applyNumberFormat="0" applyAlignment="0" applyProtection="0"/>
    <xf numFmtId="4" fontId="10" fillId="16" borderId="126" applyNumberFormat="0" applyProtection="0">
      <alignment horizontal="left" vertical="center"/>
    </xf>
    <xf numFmtId="195" fontId="4" fillId="0" borderId="44">
      <alignment horizontal="center" vertical="center" wrapText="1"/>
    </xf>
    <xf numFmtId="195" fontId="4" fillId="0" borderId="44">
      <alignment horizontal="center" vertical="center" wrapText="1"/>
    </xf>
    <xf numFmtId="0" fontId="35" fillId="56" borderId="136"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89" fillId="50" borderId="87" applyNumberFormat="0" applyAlignment="0" applyProtection="0"/>
    <xf numFmtId="0" fontId="89" fillId="50" borderId="87" applyNumberFormat="0" applyAlignment="0" applyProtection="0"/>
    <xf numFmtId="0" fontId="67" fillId="50" borderId="128" applyNumberFormat="0" applyAlignment="0" applyProtection="0"/>
    <xf numFmtId="0" fontId="67" fillId="50" borderId="128" applyNumberFormat="0" applyAlignment="0" applyProtection="0"/>
    <xf numFmtId="0" fontId="81" fillId="27" borderId="128" applyNumberFormat="0" applyAlignment="0" applyProtection="0"/>
    <xf numFmtId="0" fontId="99" fillId="0" borderId="122" applyNumberFormat="0" applyFill="0" applyAlignment="0" applyProtection="0"/>
    <xf numFmtId="4" fontId="12" fillId="4" borderId="134" applyNumberFormat="0" applyProtection="0">
      <alignment horizontal="left" vertical="center"/>
    </xf>
    <xf numFmtId="164" fontId="21" fillId="0" borderId="112" applyFill="0" applyBorder="0" applyProtection="0">
      <alignment horizontal="right"/>
    </xf>
    <xf numFmtId="0" fontId="81" fillId="27" borderId="137" applyNumberFormat="0" applyAlignment="0" applyProtection="0"/>
    <xf numFmtId="0" fontId="35" fillId="56" borderId="136" applyNumberFormat="0" applyFont="0" applyAlignment="0" applyProtection="0"/>
    <xf numFmtId="0" fontId="35" fillId="56" borderId="136" applyNumberFormat="0" applyFont="0" applyAlignment="0" applyProtection="0"/>
    <xf numFmtId="0" fontId="46" fillId="49" borderId="111"/>
    <xf numFmtId="0" fontId="4" fillId="56" borderId="105" applyNumberFormat="0" applyFont="0" applyAlignment="0" applyProtection="0"/>
    <xf numFmtId="0" fontId="4" fillId="56" borderId="105" applyNumberFormat="0" applyFont="0" applyAlignment="0" applyProtection="0"/>
    <xf numFmtId="0" fontId="4" fillId="56" borderId="105" applyNumberFormat="0" applyFont="0" applyAlignment="0" applyProtection="0"/>
    <xf numFmtId="164" fontId="5" fillId="0" borderId="112" applyFill="0" applyBorder="0" applyProtection="0">
      <alignment horizontal="right"/>
    </xf>
    <xf numFmtId="164" fontId="47" fillId="0" borderId="138" applyNumberFormat="0" applyFont="0" applyFill="0" applyBorder="0" applyProtection="0">
      <alignment horizontal="centerContinuous"/>
    </xf>
    <xf numFmtId="0" fontId="67" fillId="50" borderId="137" applyNumberFormat="0" applyAlignment="0" applyProtection="0"/>
    <xf numFmtId="0" fontId="67" fillId="50" borderId="128" applyNumberFormat="0" applyAlignment="0" applyProtection="0"/>
    <xf numFmtId="0" fontId="68" fillId="50" borderId="128" applyNumberFormat="0" applyAlignment="0" applyProtection="0"/>
    <xf numFmtId="0" fontId="68" fillId="50" borderId="137" applyNumberFormat="0" applyAlignment="0" applyProtection="0"/>
    <xf numFmtId="0" fontId="67" fillId="50" borderId="117" applyNumberFormat="0" applyAlignment="0" applyProtection="0"/>
    <xf numFmtId="0" fontId="89" fillId="50" borderId="108" applyNumberFormat="0" applyAlignment="0" applyProtection="0"/>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4" fillId="56" borderId="116" applyNumberFormat="0" applyFont="0" applyAlignment="0" applyProtection="0"/>
    <xf numFmtId="0" fontId="81" fillId="27" borderId="137" applyNumberFormat="0" applyAlignment="0" applyProtection="0"/>
    <xf numFmtId="0" fontId="4" fillId="56" borderId="91" applyNumberFormat="0" applyFont="0" applyAlignment="0" applyProtection="0"/>
    <xf numFmtId="0" fontId="4" fillId="56" borderId="136" applyNumberFormat="0" applyFont="0" applyAlignment="0" applyProtection="0"/>
    <xf numFmtId="0" fontId="4" fillId="16" borderId="134" applyNumberFormat="0" applyProtection="0">
      <alignment horizontal="left" vertical="top" indent="1"/>
    </xf>
    <xf numFmtId="0" fontId="46" fillId="49" borderId="132"/>
    <xf numFmtId="4" fontId="10" fillId="16" borderId="134" applyNumberFormat="0" applyProtection="0">
      <alignment horizontal="left" vertical="center"/>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216" fontId="7" fillId="0" borderId="83" applyFont="0" applyFill="0" applyAlignment="0" applyProtection="0"/>
    <xf numFmtId="0" fontId="67" fillId="50" borderId="92" applyNumberFormat="0" applyAlignment="0" applyProtection="0"/>
    <xf numFmtId="0" fontId="99" fillId="0" borderId="140" applyNumberFormat="0" applyFill="0" applyAlignment="0" applyProtection="0"/>
    <xf numFmtId="0" fontId="89" fillId="50" borderId="87" applyNumberFormat="0" applyAlignment="0" applyProtection="0"/>
    <xf numFmtId="0" fontId="14" fillId="17" borderId="76" applyNumberFormat="0" applyProtection="0">
      <alignment horizontal="left" vertical="top" indent="1"/>
    </xf>
    <xf numFmtId="0" fontId="4" fillId="17" borderId="76" applyNumberFormat="0" applyProtection="0">
      <alignment horizontal="left" vertical="center" indent="1"/>
    </xf>
    <xf numFmtId="0" fontId="99" fillId="0" borderId="122" applyNumberFormat="0" applyFill="0" applyAlignment="0" applyProtection="0"/>
    <xf numFmtId="0" fontId="35" fillId="56" borderId="127" applyNumberFormat="0" applyFont="0" applyAlignment="0" applyProtection="0"/>
    <xf numFmtId="0" fontId="67" fillId="50" borderId="128"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1" fillId="27" borderId="128" applyNumberFormat="0" applyAlignment="0" applyProtection="0"/>
    <xf numFmtId="4" fontId="15" fillId="18" borderId="134"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9" fillId="50" borderId="98" applyNumberFormat="0" applyAlignment="0" applyProtection="0"/>
    <xf numFmtId="4" fontId="12" fillId="12" borderId="114" applyNumberFormat="0" applyProtection="0">
      <alignment horizontal="right" vertical="center"/>
    </xf>
    <xf numFmtId="4" fontId="12" fillId="11" borderId="114" applyNumberFormat="0" applyProtection="0">
      <alignment horizontal="right" vertical="center"/>
    </xf>
    <xf numFmtId="4" fontId="12" fillId="7" borderId="114" applyNumberFormat="0" applyProtection="0">
      <alignment horizontal="right" vertical="center"/>
    </xf>
    <xf numFmtId="0" fontId="99" fillId="0" borderId="94" applyNumberFormat="0" applyFill="0" applyAlignment="0" applyProtection="0"/>
    <xf numFmtId="0" fontId="99" fillId="0" borderId="94" applyNumberFormat="0" applyFill="0" applyAlignment="0" applyProtection="0"/>
    <xf numFmtId="0" fontId="35" fillId="56" borderId="136" applyNumberFormat="0" applyFont="0" applyAlignment="0" applyProtection="0"/>
    <xf numFmtId="0" fontId="67" fillId="50" borderId="92" applyNumberFormat="0" applyAlignment="0" applyProtection="0"/>
    <xf numFmtId="0" fontId="67" fillId="50" borderId="92" applyNumberFormat="0" applyAlignment="0" applyProtection="0"/>
    <xf numFmtId="0" fontId="67" fillId="50" borderId="92" applyNumberFormat="0" applyAlignment="0" applyProtection="0"/>
    <xf numFmtId="0" fontId="99" fillId="0" borderId="122" applyNumberFormat="0" applyFill="0" applyAlignment="0" applyProtection="0"/>
    <xf numFmtId="4" fontId="10" fillId="16" borderId="126" applyNumberFormat="0" applyProtection="0">
      <alignment horizontal="left" vertical="center"/>
    </xf>
    <xf numFmtId="37" fontId="39" fillId="19" borderId="127" applyNumberFormat="0" applyAlignment="0" applyProtection="0"/>
    <xf numFmtId="0" fontId="89" fillId="50" borderId="81" applyNumberFormat="0" applyAlignment="0" applyProtection="0"/>
    <xf numFmtId="0" fontId="99" fillId="0" borderId="82" applyNumberFormat="0" applyFill="0" applyAlignment="0" applyProtection="0"/>
    <xf numFmtId="0" fontId="4" fillId="56" borderId="105" applyNumberFormat="0" applyFont="0" applyAlignment="0" applyProtection="0"/>
    <xf numFmtId="0" fontId="81" fillId="27" borderId="79" applyNumberFormat="0" applyAlignment="0" applyProtection="0"/>
    <xf numFmtId="0" fontId="99" fillId="0" borderId="140" applyNumberFormat="0" applyFill="0" applyAlignment="0" applyProtection="0"/>
    <xf numFmtId="0" fontId="67" fillId="50" borderId="128" applyNumberFormat="0" applyAlignment="0" applyProtection="0"/>
    <xf numFmtId="0" fontId="4" fillId="16" borderId="76" applyNumberFormat="0" applyProtection="0">
      <alignment horizontal="left" vertical="center" indent="1"/>
    </xf>
    <xf numFmtId="0" fontId="4" fillId="17" borderId="76" applyNumberFormat="0" applyProtection="0">
      <alignment horizontal="left" vertical="top" indent="1"/>
    </xf>
    <xf numFmtId="0" fontId="35" fillId="56" borderId="136" applyNumberFormat="0" applyFont="0" applyAlignment="0" applyProtection="0"/>
    <xf numFmtId="4" fontId="12" fillId="9" borderId="76" applyNumberFormat="0" applyProtection="0">
      <alignment horizontal="right" vertical="center"/>
    </xf>
    <xf numFmtId="4" fontId="11" fillId="4" borderId="76" applyNumberFormat="0" applyProtection="0">
      <alignment vertical="center"/>
    </xf>
    <xf numFmtId="211" fontId="47" fillId="4" borderId="102"/>
    <xf numFmtId="0" fontId="89" fillId="50" borderId="139" applyNumberFormat="0" applyAlignment="0" applyProtection="0"/>
    <xf numFmtId="195" fontId="4" fillId="0" borderId="111">
      <alignment horizontal="center" vertical="center" wrapText="1"/>
    </xf>
    <xf numFmtId="4" fontId="11" fillId="4" borderId="125" applyNumberFormat="0" applyProtection="0">
      <alignment vertical="center"/>
    </xf>
    <xf numFmtId="0" fontId="81" fillId="27" borderId="92" applyNumberFormat="0" applyAlignment="0" applyProtection="0"/>
    <xf numFmtId="0" fontId="67" fillId="50" borderId="117" applyNumberFormat="0" applyAlignment="0" applyProtection="0"/>
    <xf numFmtId="0" fontId="54" fillId="0" borderId="112" applyFill="0" applyProtection="0">
      <alignment horizontal="left" vertical="top" wrapText="1"/>
    </xf>
    <xf numFmtId="0" fontId="81" fillId="27" borderId="128" applyNumberFormat="0" applyAlignment="0" applyProtection="0"/>
    <xf numFmtId="0" fontId="89" fillId="50" borderId="139" applyNumberFormat="0" applyAlignment="0" applyProtection="0"/>
    <xf numFmtId="0" fontId="89" fillId="50" borderId="8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67" fillId="50" borderId="128" applyNumberFormat="0" applyAlignment="0" applyProtection="0"/>
    <xf numFmtId="0" fontId="99" fillId="0" borderId="122" applyNumberFormat="0" applyFill="0" applyAlignment="0" applyProtection="0"/>
    <xf numFmtId="0" fontId="4" fillId="56" borderId="116" applyNumberFormat="0" applyFont="0" applyAlignment="0" applyProtection="0"/>
    <xf numFmtId="0" fontId="35" fillId="56" borderId="127" applyNumberFormat="0" applyFon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92" applyNumberFormat="0" applyAlignment="0" applyProtection="0"/>
    <xf numFmtId="0" fontId="81" fillId="27" borderId="92" applyNumberFormat="0" applyAlignment="0" applyProtection="0"/>
    <xf numFmtId="0" fontId="81" fillId="27" borderId="92" applyNumberFormat="0" applyAlignment="0" applyProtection="0"/>
    <xf numFmtId="0" fontId="4" fillId="5" borderId="114" applyNumberFormat="0" applyProtection="0">
      <alignment horizontal="left" vertical="top" indent="1"/>
    </xf>
    <xf numFmtId="0" fontId="4" fillId="17" borderId="114" applyNumberFormat="0" applyProtection="0">
      <alignment horizontal="left" vertical="top" indent="1"/>
    </xf>
    <xf numFmtId="0" fontId="4" fillId="18" borderId="134" applyNumberFormat="0" applyProtection="0">
      <alignment horizontal="left" vertical="center" indent="1"/>
    </xf>
    <xf numFmtId="0" fontId="4" fillId="56" borderId="136" applyNumberFormat="0" applyFont="0" applyAlignment="0" applyProtection="0"/>
    <xf numFmtId="164" fontId="5" fillId="0" borderId="112" applyFill="0" applyBorder="0" applyProtection="0">
      <alignment horizontal="right"/>
    </xf>
    <xf numFmtId="0" fontId="89" fillId="50" borderId="119" applyNumberFormat="0" applyAlignment="0" applyProtection="0"/>
    <xf numFmtId="0" fontId="4" fillId="56" borderId="78" applyNumberFormat="0" applyFont="0" applyAlignment="0" applyProtection="0"/>
    <xf numFmtId="0" fontId="67" fillId="50" borderId="117" applyNumberFormat="0" applyAlignment="0" applyProtection="0"/>
    <xf numFmtId="4" fontId="12" fillId="8" borderId="114" applyNumberFormat="0" applyProtection="0">
      <alignment horizontal="right" vertical="center"/>
    </xf>
    <xf numFmtId="0" fontId="4" fillId="56" borderId="91" applyNumberFormat="0" applyFont="0" applyAlignment="0" applyProtection="0"/>
    <xf numFmtId="0" fontId="4" fillId="56" borderId="127" applyNumberFormat="0" applyFont="0" applyAlignment="0" applyProtection="0"/>
    <xf numFmtId="0" fontId="81" fillId="27" borderId="79" applyNumberFormat="0" applyAlignment="0" applyProtection="0"/>
    <xf numFmtId="0" fontId="99" fillId="0" borderId="140" applyNumberFormat="0" applyFill="0" applyAlignment="0" applyProtection="0"/>
    <xf numFmtId="0" fontId="4" fillId="56" borderId="78" applyNumberFormat="0" applyFont="0" applyAlignment="0" applyProtection="0"/>
    <xf numFmtId="0" fontId="89" fillId="50" borderId="139" applyNumberFormat="0" applyAlignment="0" applyProtection="0"/>
    <xf numFmtId="0" fontId="35" fillId="56" borderId="127" applyNumberFormat="0" applyFont="0" applyAlignment="0" applyProtection="0"/>
    <xf numFmtId="0" fontId="67" fillId="50" borderId="128" applyNumberFormat="0" applyAlignment="0" applyProtection="0"/>
    <xf numFmtId="164" fontId="5" fillId="0" borderId="75" applyFill="0" applyBorder="0" applyProtection="0">
      <alignment horizontal="right"/>
    </xf>
    <xf numFmtId="0" fontId="4" fillId="56" borderId="127" applyNumberFormat="0" applyFont="0" applyAlignment="0" applyProtection="0"/>
    <xf numFmtId="38" fontId="20" fillId="0" borderId="112" applyFill="0" applyBorder="0" applyProtection="0">
      <alignment horizontal="right"/>
    </xf>
    <xf numFmtId="0" fontId="81" fillId="27" borderId="79"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5" fillId="18" borderId="76" applyNumberFormat="0" applyProtection="0">
      <alignment horizontal="right" vertical="center"/>
    </xf>
    <xf numFmtId="4" fontId="12" fillId="18" borderId="76" applyNumberFormat="0" applyProtection="0">
      <alignment vertical="center"/>
    </xf>
    <xf numFmtId="0" fontId="99" fillId="0" borderId="82" applyNumberFormat="0" applyFill="0" applyAlignment="0" applyProtection="0"/>
    <xf numFmtId="0" fontId="4" fillId="56" borderId="136" applyNumberFormat="0" applyFont="0" applyAlignment="0" applyProtection="0"/>
    <xf numFmtId="0" fontId="89" fillId="50" borderId="139" applyNumberFormat="0" applyAlignment="0" applyProtection="0"/>
    <xf numFmtId="0" fontId="67" fillId="50" borderId="79" applyNumberFormat="0" applyAlignment="0" applyProtection="0"/>
    <xf numFmtId="0" fontId="81" fillId="27" borderId="79" applyNumberFormat="0" applyAlignment="0" applyProtection="0"/>
    <xf numFmtId="0" fontId="4" fillId="56" borderId="127" applyNumberFormat="0" applyFont="0" applyAlignment="0" applyProtection="0"/>
    <xf numFmtId="195" fontId="4" fillId="0" borderId="132">
      <alignment horizontal="center" vertical="center" wrapText="1"/>
    </xf>
    <xf numFmtId="0" fontId="89" fillId="50" borderId="87" applyNumberFormat="0" applyAlignment="0" applyProtection="0"/>
    <xf numFmtId="0" fontId="4" fillId="17" borderId="125" applyNumberFormat="0" applyProtection="0">
      <alignment horizontal="left" vertical="center" indent="1"/>
    </xf>
    <xf numFmtId="0" fontId="81" fillId="27" borderId="137" applyNumberFormat="0" applyAlignment="0" applyProtection="0"/>
    <xf numFmtId="0" fontId="35" fillId="56" borderId="136" applyNumberFormat="0" applyFont="0" applyAlignment="0" applyProtection="0"/>
    <xf numFmtId="0" fontId="67" fillId="50" borderId="137" applyNumberFormat="0" applyAlignment="0" applyProtection="0"/>
    <xf numFmtId="38" fontId="73" fillId="53" borderId="78">
      <protection locked="0"/>
    </xf>
    <xf numFmtId="211" fontId="47" fillId="16" borderId="72"/>
    <xf numFmtId="164" fontId="47" fillId="0" borderId="129" applyNumberFormat="0" applyFont="0" applyFill="0" applyBorder="0" applyProtection="0">
      <alignment horizontal="centerContinuous"/>
    </xf>
    <xf numFmtId="211" fontId="47" fillId="4" borderId="75"/>
    <xf numFmtId="164" fontId="47" fillId="0" borderId="129" applyNumberFormat="0" applyFont="0" applyFill="0" applyBorder="0" applyProtection="0">
      <alignment horizontal="centerContinuous"/>
    </xf>
    <xf numFmtId="0" fontId="81" fillId="27" borderId="106" applyNumberFormat="0" applyAlignment="0" applyProtection="0"/>
    <xf numFmtId="0" fontId="4" fillId="18" borderId="114" applyNumberFormat="0" applyProtection="0">
      <alignment horizontal="left" vertical="top" indent="1"/>
    </xf>
    <xf numFmtId="0" fontId="42" fillId="47" borderId="111" applyNumberFormat="0" applyFont="0" applyFill="0" applyBorder="0" applyAlignment="0" applyProtection="0">
      <alignment horizontal="left" vertical="center" wrapText="1" indent="1"/>
    </xf>
    <xf numFmtId="0" fontId="89" fillId="50" borderId="81" applyNumberFormat="0" applyAlignment="0" applyProtection="0"/>
    <xf numFmtId="0" fontId="67" fillId="50" borderId="79" applyNumberFormat="0" applyAlignment="0" applyProtection="0"/>
    <xf numFmtId="0" fontId="99" fillId="0" borderId="82" applyNumberFormat="0" applyFill="0" applyAlignment="0" applyProtection="0"/>
    <xf numFmtId="195" fontId="4" fillId="0" borderId="121">
      <alignment horizontal="center" vertical="center" wrapText="1"/>
    </xf>
    <xf numFmtId="4" fontId="12" fillId="18" borderId="76" applyNumberFormat="0" applyProtection="0">
      <alignment horizontal="righ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106" applyNumberFormat="0" applyAlignment="0" applyProtection="0"/>
    <xf numFmtId="4" fontId="10" fillId="16" borderId="125" applyNumberFormat="0" applyProtection="0">
      <alignment horizontal="left" vertical="center"/>
    </xf>
    <xf numFmtId="211" fontId="47" fillId="16" borderId="99"/>
    <xf numFmtId="0" fontId="89" fillId="50" borderId="81" applyNumberFormat="0" applyAlignment="0" applyProtection="0"/>
    <xf numFmtId="0" fontId="81" fillId="27" borderId="92" applyNumberFormat="0" applyAlignment="0" applyProtection="0"/>
    <xf numFmtId="0" fontId="4" fillId="56" borderId="78" applyNumberFormat="0" applyFont="0" applyAlignment="0" applyProtection="0"/>
    <xf numFmtId="0" fontId="81" fillId="27" borderId="79" applyNumberFormat="0" applyAlignment="0" applyProtection="0"/>
    <xf numFmtId="0" fontId="89" fillId="50" borderId="130" applyNumberFormat="0" applyAlignment="0" applyProtection="0"/>
    <xf numFmtId="0" fontId="81" fillId="27" borderId="137" applyNumberFormat="0" applyAlignment="0" applyProtection="0"/>
    <xf numFmtId="164" fontId="21" fillId="0" borderId="112" applyFill="0" applyBorder="0" applyProtection="0">
      <alignment horizontal="right"/>
    </xf>
    <xf numFmtId="0" fontId="67" fillId="50" borderId="79" applyNumberFormat="0" applyAlignment="0" applyProtection="0"/>
    <xf numFmtId="0" fontId="67" fillId="50" borderId="92" applyNumberFormat="0" applyAlignment="0" applyProtection="0"/>
    <xf numFmtId="0" fontId="67" fillId="50" borderId="92" applyNumberFormat="0" applyAlignment="0" applyProtection="0"/>
    <xf numFmtId="0" fontId="5" fillId="0" borderId="73">
      <alignment horizontal="left" wrapText="1"/>
    </xf>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99" fillId="0" borderId="82" applyNumberFormat="0" applyFill="0" applyAlignment="0" applyProtection="0"/>
    <xf numFmtId="0" fontId="4" fillId="56" borderId="78" applyNumberFormat="0" applyFont="0" applyAlignment="0" applyProtection="0"/>
    <xf numFmtId="0" fontId="35" fillId="56" borderId="127" applyNumberFormat="0" applyFont="0" applyAlignment="0" applyProtection="0"/>
    <xf numFmtId="0" fontId="67" fillId="50" borderId="137" applyNumberFormat="0" applyAlignment="0" applyProtection="0"/>
    <xf numFmtId="0" fontId="4" fillId="56" borderId="136" applyNumberFormat="0" applyFont="0" applyAlignment="0" applyProtection="0"/>
    <xf numFmtId="0" fontId="81" fillId="27" borderId="137" applyNumberFormat="0" applyAlignment="0" applyProtection="0"/>
    <xf numFmtId="0" fontId="4"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89" fillId="50" borderId="69" applyNumberFormat="0" applyAlignment="0" applyProtection="0"/>
    <xf numFmtId="0" fontId="89" fillId="50" borderId="130" applyNumberFormat="0" applyAlignment="0" applyProtection="0"/>
    <xf numFmtId="0" fontId="35" fillId="56" borderId="127" applyNumberFormat="0" applyFont="0" applyAlignment="0" applyProtection="0"/>
    <xf numFmtId="0" fontId="99" fillId="0" borderId="122" applyNumberFormat="0" applyFill="0" applyAlignment="0" applyProtection="0"/>
    <xf numFmtId="38" fontId="73" fillId="53" borderId="116">
      <protection locked="0"/>
    </xf>
    <xf numFmtId="0" fontId="35" fillId="56" borderId="91" applyNumberFormat="0" applyFont="0" applyAlignment="0" applyProtection="0"/>
    <xf numFmtId="0" fontId="99" fillId="0" borderId="94" applyNumberFormat="0" applyFill="0" applyAlignment="0" applyProtection="0"/>
    <xf numFmtId="0" fontId="99" fillId="0" borderId="94" applyNumberFormat="0" applyFill="0" applyAlignment="0" applyProtection="0"/>
    <xf numFmtId="0" fontId="89" fillId="50" borderId="139" applyNumberFormat="0" applyAlignment="0" applyProtection="0"/>
    <xf numFmtId="0" fontId="35" fillId="56" borderId="127" applyNumberFormat="0" applyFont="0" applyAlignment="0" applyProtection="0"/>
    <xf numFmtId="4" fontId="10" fillId="16" borderId="115" applyNumberFormat="0" applyProtection="0">
      <alignment horizontal="left" vertical="center"/>
    </xf>
    <xf numFmtId="4" fontId="12" fillId="13" borderId="89" applyNumberFormat="0" applyProtection="0">
      <alignment horizontal="right" vertical="center"/>
    </xf>
    <xf numFmtId="0" fontId="81" fillId="27" borderId="137" applyNumberFormat="0" applyAlignment="0" applyProtection="0"/>
    <xf numFmtId="38" fontId="20" fillId="0" borderId="102" applyFill="0" applyBorder="0" applyProtection="0">
      <alignment horizontal="right"/>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14" fillId="19" borderId="114" applyNumberFormat="0" applyProtection="0">
      <alignment horizontal="left" vertical="top" indent="1"/>
    </xf>
    <xf numFmtId="0" fontId="81" fillId="27"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1" fillId="27" borderId="128" applyNumberFormat="0" applyAlignment="0" applyProtection="0"/>
    <xf numFmtId="0" fontId="21" fillId="0" borderId="73" applyNumberFormat="0" applyFont="0" applyFill="0" applyBorder="0" applyAlignment="0">
      <alignment horizontal="right"/>
    </xf>
    <xf numFmtId="0" fontId="99" fillId="0" borderId="94" applyNumberFormat="0" applyFill="0" applyAlignment="0" applyProtection="0"/>
    <xf numFmtId="0" fontId="67" fillId="50" borderId="92" applyNumberFormat="0" applyAlignment="0" applyProtection="0"/>
    <xf numFmtId="4" fontId="10" fillId="16" borderId="125" applyNumberFormat="0" applyProtection="0">
      <alignment horizontal="left" vertical="center"/>
    </xf>
    <xf numFmtId="0" fontId="35" fillId="56" borderId="127"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89" fillId="50" borderId="130"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127"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4" fontId="12" fillId="6" borderId="76" applyNumberFormat="0" applyProtection="0">
      <alignment horizontal="right" vertical="center"/>
    </xf>
    <xf numFmtId="0" fontId="67" fillId="50" borderId="137" applyNumberFormat="0" applyAlignment="0" applyProtection="0"/>
    <xf numFmtId="0" fontId="67" fillId="50" borderId="137" applyNumberFormat="0" applyAlignment="0" applyProtection="0"/>
    <xf numFmtId="0" fontId="47" fillId="1" borderId="123" applyNumberFormat="0" applyAlignment="0" applyProtection="0"/>
    <xf numFmtId="0" fontId="21" fillId="0" borderId="44" applyNumberFormat="0" applyFont="0" applyFill="0" applyBorder="0" applyAlignment="0">
      <alignment horizontal="right"/>
    </xf>
    <xf numFmtId="0" fontId="4" fillId="56" borderId="78" applyNumberFormat="0" applyFont="0" applyAlignment="0" applyProtection="0"/>
    <xf numFmtId="211" fontId="47" fillId="4" borderId="63"/>
    <xf numFmtId="0" fontId="99" fillId="0" borderId="82" applyNumberFormat="0" applyFill="0" applyAlignment="0" applyProtection="0"/>
    <xf numFmtId="4" fontId="12" fillId="9" borderId="76" applyNumberFormat="0" applyProtection="0">
      <alignment horizontal="right" vertical="center"/>
    </xf>
    <xf numFmtId="0" fontId="67" fillId="50" borderId="128" applyNumberFormat="0" applyAlignment="0" applyProtection="0"/>
    <xf numFmtId="4" fontId="12" fillId="6" borderId="76" applyNumberFormat="0" applyProtection="0">
      <alignment horizontal="right" vertical="center"/>
    </xf>
    <xf numFmtId="4" fontId="12" fillId="6" borderId="76" applyNumberFormat="0" applyProtection="0">
      <alignment horizontal="right" vertical="center"/>
    </xf>
    <xf numFmtId="0" fontId="89" fillId="50" borderId="108" applyNumberFormat="0" applyAlignment="0" applyProtection="0"/>
    <xf numFmtId="0" fontId="13" fillId="4" borderId="134" applyNumberFormat="0" applyProtection="0">
      <alignment horizontal="left" vertical="top" inden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211" fontId="47" fillId="4" borderId="75"/>
    <xf numFmtId="0" fontId="81" fillId="27" borderId="128" applyNumberFormat="0" applyAlignment="0" applyProtection="0"/>
    <xf numFmtId="0" fontId="4" fillId="56" borderId="78" applyNumberFormat="0" applyFont="0" applyAlignment="0" applyProtection="0"/>
    <xf numFmtId="0" fontId="81" fillId="27" borderId="137" applyNumberFormat="0" applyAlignment="0" applyProtection="0"/>
    <xf numFmtId="216" fontId="7" fillId="0" borderId="42" applyFon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16" borderId="114" applyNumberFormat="0" applyProtection="0">
      <alignment horizontal="right" vertical="center"/>
    </xf>
    <xf numFmtId="0" fontId="4" fillId="56" borderId="66" applyNumberFormat="0" applyFont="0" applyAlignment="0" applyProtection="0"/>
    <xf numFmtId="0" fontId="4" fillId="56" borderId="136" applyNumberFormat="0" applyFont="0" applyAlignment="0" applyProtection="0"/>
    <xf numFmtId="0" fontId="89" fillId="50" borderId="108" applyNumberFormat="0" applyAlignment="0" applyProtection="0"/>
    <xf numFmtId="4" fontId="12" fillId="14" borderId="76" applyNumberFormat="0" applyProtection="0">
      <alignment horizontal="right" vertical="center"/>
    </xf>
    <xf numFmtId="0" fontId="4" fillId="16" borderId="103" applyNumberFormat="0" applyProtection="0">
      <alignment horizontal="left" vertical="top" indent="1"/>
    </xf>
    <xf numFmtId="164" fontId="5" fillId="0" borderId="112" applyFill="0" applyBorder="0" applyProtection="0">
      <alignment horizontal="right"/>
    </xf>
    <xf numFmtId="0" fontId="81" fillId="27" borderId="137" applyNumberFormat="0" applyAlignment="0" applyProtection="0"/>
    <xf numFmtId="0" fontId="35" fillId="56" borderId="127" applyNumberFormat="0" applyFont="0" applyAlignment="0" applyProtection="0"/>
    <xf numFmtId="0" fontId="4" fillId="56" borderId="78" applyNumberFormat="0" applyFont="0" applyAlignment="0" applyProtection="0"/>
    <xf numFmtId="0" fontId="81" fillId="27" borderId="79" applyNumberFormat="0" applyAlignment="0" applyProtection="0"/>
    <xf numFmtId="0" fontId="35" fillId="56" borderId="136" applyNumberFormat="0" applyFont="0" applyAlignment="0" applyProtection="0"/>
    <xf numFmtId="0" fontId="35" fillId="56" borderId="127" applyNumberFormat="0" applyFont="0" applyAlignment="0" applyProtection="0"/>
    <xf numFmtId="0" fontId="99" fillId="0" borderId="140" applyNumberFormat="0" applyFill="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37" fontId="39" fillId="19" borderId="78" applyNumberFormat="0" applyAlignment="0" applyProtection="0"/>
    <xf numFmtId="0" fontId="4" fillId="17" borderId="125" applyNumberFormat="0" applyProtection="0">
      <alignment horizontal="left" vertical="top" indent="1"/>
    </xf>
    <xf numFmtId="0" fontId="67" fillId="50" borderId="128" applyNumberFormat="0" applyAlignment="0" applyProtection="0"/>
    <xf numFmtId="0" fontId="21" fillId="0" borderId="132" applyNumberFormat="0" applyFont="0" applyFill="0" applyBorder="0" applyAlignment="0">
      <alignment horizontal="right"/>
    </xf>
    <xf numFmtId="0" fontId="81" fillId="27" borderId="79" applyNumberFormat="0" applyAlignment="0" applyProtection="0"/>
    <xf numFmtId="0" fontId="81" fillId="27" borderId="79" applyNumberFormat="0" applyAlignment="0" applyProtection="0"/>
    <xf numFmtId="0" fontId="67" fillId="50" borderId="79" applyNumberFormat="0" applyAlignment="0" applyProtection="0"/>
    <xf numFmtId="0" fontId="89" fillId="50" borderId="130" applyNumberFormat="0" applyAlignment="0" applyProtection="0"/>
    <xf numFmtId="0" fontId="99" fillId="0" borderId="140" applyNumberFormat="0" applyFill="0" applyAlignment="0" applyProtection="0"/>
    <xf numFmtId="4" fontId="12" fillId="4" borderId="103" applyNumberFormat="0" applyProtection="0">
      <alignment horizontal="left" vertical="center"/>
    </xf>
    <xf numFmtId="0" fontId="35" fillId="56" borderId="78" applyNumberFormat="0" applyFont="0" applyAlignment="0" applyProtection="0"/>
    <xf numFmtId="0" fontId="89" fillId="50" borderId="130" applyNumberFormat="0" applyAlignment="0" applyProtection="0"/>
    <xf numFmtId="164" fontId="21" fillId="0" borderId="112" applyFill="0" applyBorder="0" applyProtection="0">
      <alignment horizontal="right"/>
    </xf>
    <xf numFmtId="0" fontId="99" fillId="0" borderId="140" applyNumberFormat="0" applyFill="0" applyAlignment="0" applyProtection="0"/>
    <xf numFmtId="195" fontId="4" fillId="0" borderId="121">
      <alignment horizontal="center" vertical="center" wrapText="1"/>
    </xf>
    <xf numFmtId="0" fontId="67" fillId="50" borderId="92" applyNumberForma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67" fillId="50" borderId="92" applyNumberFormat="0" applyAlignment="0" applyProtection="0"/>
    <xf numFmtId="38" fontId="73" fillId="53" borderId="78">
      <protection locked="0"/>
    </xf>
    <xf numFmtId="0" fontId="99" fillId="0" borderId="140" applyNumberFormat="0" applyFill="0" applyAlignment="0" applyProtection="0"/>
    <xf numFmtId="0" fontId="4" fillId="56" borderId="127" applyNumberFormat="0" applyFont="0" applyAlignment="0" applyProtection="0"/>
    <xf numFmtId="37" fontId="39" fillId="19" borderId="136"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1" fillId="27" borderId="128" applyNumberFormat="0" applyAlignment="0" applyProtection="0"/>
    <xf numFmtId="0" fontId="89" fillId="50" borderId="108" applyNumberFormat="0" applyAlignment="0" applyProtection="0"/>
    <xf numFmtId="0" fontId="35" fillId="56" borderId="105" applyNumberFormat="0" applyFont="0" applyAlignment="0" applyProtection="0"/>
    <xf numFmtId="4" fontId="10" fillId="4" borderId="76" applyNumberFormat="0" applyProtection="0">
      <alignment vertical="center"/>
    </xf>
    <xf numFmtId="0" fontId="67" fillId="50" borderId="106" applyNumberFormat="0" applyAlignment="0" applyProtection="0"/>
    <xf numFmtId="0" fontId="67" fillId="50" borderId="137" applyNumberFormat="0" applyAlignment="0" applyProtection="0"/>
    <xf numFmtId="0" fontId="81" fillId="27" borderId="79" applyNumberFormat="0" applyAlignment="0" applyProtection="0"/>
    <xf numFmtId="0" fontId="81" fillId="27" borderId="79" applyNumberFormat="0" applyAlignment="0" applyProtection="0"/>
    <xf numFmtId="0" fontId="4" fillId="56" borderId="127" applyNumberFormat="0" applyFont="0" applyAlignment="0" applyProtection="0"/>
    <xf numFmtId="211" fontId="47" fillId="16" borderId="84"/>
    <xf numFmtId="0" fontId="89" fillId="50" borderId="87" applyNumberFormat="0" applyAlignment="0" applyProtection="0"/>
    <xf numFmtId="4" fontId="12" fillId="6" borderId="114" applyNumberFormat="0" applyProtection="0">
      <alignment horizontal="right" vertical="center"/>
    </xf>
    <xf numFmtId="0" fontId="81" fillId="27" borderId="137" applyNumberFormat="0" applyAlignment="0" applyProtection="0"/>
    <xf numFmtId="0" fontId="4" fillId="56" borderId="136" applyNumberFormat="0" applyFont="0" applyAlignment="0" applyProtection="0"/>
    <xf numFmtId="0" fontId="89" fillId="50" borderId="119" applyNumberFormat="0" applyAlignment="0" applyProtection="0"/>
    <xf numFmtId="4" fontId="16" fillId="17" borderId="135" applyNumberFormat="0" applyProtection="0">
      <alignment horizontal="left" vertical="center"/>
    </xf>
    <xf numFmtId="0" fontId="4"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81" fillId="27" borderId="137" applyNumberFormat="0" applyAlignment="0" applyProtection="0"/>
    <xf numFmtId="0" fontId="35" fillId="56" borderId="136" applyNumberFormat="0" applyFont="0" applyAlignment="0" applyProtection="0"/>
    <xf numFmtId="4" fontId="17" fillId="18" borderId="76" applyNumberFormat="0" applyProtection="0">
      <alignment horizontal="right" vertical="center"/>
    </xf>
    <xf numFmtId="0" fontId="21" fillId="0" borderId="132" applyNumberFormat="0" applyFont="0" applyFill="0" applyBorder="0" applyAlignment="0">
      <alignment horizontal="right"/>
    </xf>
    <xf numFmtId="211" fontId="47" fillId="4" borderId="75"/>
    <xf numFmtId="164" fontId="47" fillId="0" borderId="129" applyNumberFormat="0" applyFont="0" applyFill="0" applyBorder="0" applyProtection="0">
      <alignment horizontal="centerContinuous"/>
    </xf>
    <xf numFmtId="0" fontId="67" fillId="50" borderId="79" applyNumberFormat="0" applyAlignment="0" applyProtection="0"/>
    <xf numFmtId="0" fontId="89" fillId="50" borderId="81" applyNumberFormat="0" applyAlignment="0" applyProtection="0"/>
    <xf numFmtId="0" fontId="5" fillId="0" borderId="132">
      <alignment horizontal="left" wrapText="1"/>
    </xf>
    <xf numFmtId="0" fontId="35" fillId="56" borderId="66" applyNumberFormat="0" applyFont="0" applyAlignment="0" applyProtection="0"/>
    <xf numFmtId="0" fontId="4" fillId="56" borderId="66" applyNumberFormat="0" applyFont="0" applyAlignment="0" applyProtection="0"/>
    <xf numFmtId="4" fontId="12" fillId="6" borderId="134" applyNumberFormat="0" applyProtection="0">
      <alignment horizontal="right" vertical="center"/>
    </xf>
    <xf numFmtId="0" fontId="89" fillId="50" borderId="139" applyNumberFormat="0" applyAlignment="0" applyProtection="0"/>
    <xf numFmtId="4" fontId="12" fillId="16" borderId="125"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13" fillId="4" borderId="64" applyNumberFormat="0" applyProtection="0">
      <alignment horizontal="left" vertical="top" indent="1"/>
    </xf>
    <xf numFmtId="0" fontId="89" fillId="50" borderId="87" applyNumberFormat="0" applyAlignment="0" applyProtection="0"/>
    <xf numFmtId="0" fontId="4" fillId="16" borderId="76" applyNumberFormat="0" applyProtection="0">
      <alignment horizontal="left" vertical="top" indent="1"/>
    </xf>
    <xf numFmtId="4" fontId="12" fillId="8" borderId="76" applyNumberFormat="0" applyProtection="0">
      <alignment horizontal="right" vertical="center"/>
    </xf>
    <xf numFmtId="0" fontId="99" fillId="0" borderId="70" applyNumberFormat="0" applyFill="0" applyAlignment="0" applyProtection="0"/>
    <xf numFmtId="0" fontId="4" fillId="56" borderId="57" applyNumberFormat="0" applyFont="0" applyAlignment="0" applyProtection="0"/>
    <xf numFmtId="0" fontId="4" fillId="56" borderId="66" applyNumberFormat="0" applyFont="0" applyAlignment="0" applyProtection="0"/>
    <xf numFmtId="0" fontId="89" fillId="50" borderId="119" applyNumberFormat="0" applyAlignment="0" applyProtection="0"/>
    <xf numFmtId="0" fontId="4" fillId="56" borderId="116"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81" applyNumberFormat="0" applyAlignment="0" applyProtection="0"/>
    <xf numFmtId="0" fontId="67" fillId="50" borderId="92" applyNumberFormat="0" applyAlignment="0" applyProtection="0"/>
    <xf numFmtId="0" fontId="4" fillId="5" borderId="76" applyNumberFormat="0" applyProtection="0">
      <alignment horizontal="left" vertical="top" indent="1"/>
    </xf>
    <xf numFmtId="0" fontId="35" fillId="56" borderId="136" applyNumberFormat="0" applyFont="0" applyAlignment="0" applyProtection="0"/>
    <xf numFmtId="0" fontId="81" fillId="27" borderId="67" applyNumberFormat="0" applyAlignment="0" applyProtection="0"/>
    <xf numFmtId="0" fontId="4" fillId="56" borderId="66" applyNumberFormat="0" applyFont="0" applyAlignment="0" applyProtection="0"/>
    <xf numFmtId="195" fontId="4" fillId="0" borderId="73">
      <alignment horizontal="center" vertical="center" wrapText="1"/>
    </xf>
    <xf numFmtId="0" fontId="89" fillId="50" borderId="108" applyNumberFormat="0" applyAlignment="0" applyProtection="0"/>
    <xf numFmtId="0" fontId="14" fillId="19" borderId="103" applyNumberFormat="0" applyProtection="0">
      <alignment horizontal="left" vertical="top" indent="1"/>
    </xf>
    <xf numFmtId="0" fontId="4" fillId="56" borderId="91" applyNumberFormat="0" applyFont="0" applyAlignment="0" applyProtection="0"/>
    <xf numFmtId="0" fontId="46" fillId="49" borderId="85"/>
    <xf numFmtId="0" fontId="4" fillId="56" borderId="127" applyNumberFormat="0" applyFont="0" applyAlignment="0" applyProtection="0"/>
    <xf numFmtId="0" fontId="81" fillId="27" borderId="106" applyNumberFormat="0" applyAlignment="0" applyProtection="0"/>
    <xf numFmtId="0" fontId="47" fillId="1" borderId="45" applyNumberFormat="0" applyAlignment="0" applyProtection="0"/>
    <xf numFmtId="4" fontId="17" fillId="18" borderId="134" applyNumberFormat="0" applyProtection="0">
      <alignment horizontal="right" vertical="center"/>
    </xf>
    <xf numFmtId="0" fontId="81" fillId="27" borderId="67" applyNumberFormat="0" applyAlignment="0" applyProtection="0"/>
    <xf numFmtId="0" fontId="4" fillId="18" borderId="76" applyNumberFormat="0" applyProtection="0">
      <alignment horizontal="left" vertical="top" indent="1"/>
    </xf>
    <xf numFmtId="0" fontId="4" fillId="18" borderId="76" applyNumberFormat="0" applyProtection="0">
      <alignment horizontal="left" vertical="center" indent="1"/>
    </xf>
    <xf numFmtId="0" fontId="4" fillId="16" borderId="76" applyNumberFormat="0" applyProtection="0">
      <alignment horizontal="left" vertical="center" indent="1"/>
    </xf>
    <xf numFmtId="0" fontId="67" fillId="50" borderId="79" applyNumberFormat="0" applyAlignment="0" applyProtection="0"/>
    <xf numFmtId="0" fontId="81" fillId="27" borderId="128" applyNumberFormat="0" applyAlignment="0" applyProtection="0"/>
    <xf numFmtId="0" fontId="99" fillId="0" borderId="82" applyNumberFormat="0" applyFill="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1" fillId="27" borderId="79" applyNumberFormat="0" applyAlignment="0" applyProtection="0"/>
    <xf numFmtId="164" fontId="5" fillId="0" borderId="112" applyFill="0" applyBorder="0" applyProtection="0">
      <alignment horizontal="right"/>
    </xf>
    <xf numFmtId="0" fontId="89" fillId="50" borderId="87" applyNumberFormat="0" applyAlignment="0" applyProtection="0"/>
    <xf numFmtId="0" fontId="89" fillId="50" borderId="139" applyNumberFormat="0" applyAlignment="0" applyProtection="0"/>
    <xf numFmtId="0" fontId="4" fillId="5" borderId="125" applyNumberFormat="0" applyProtection="0">
      <alignment horizontal="left" vertical="top" indent="1"/>
    </xf>
    <xf numFmtId="0" fontId="35" fillId="56" borderId="91" applyNumberFormat="0" applyFont="0" applyAlignment="0" applyProtection="0"/>
    <xf numFmtId="0" fontId="89" fillId="50" borderId="87" applyNumberFormat="0" applyAlignment="0" applyProtection="0"/>
    <xf numFmtId="0" fontId="4" fillId="56" borderId="105" applyNumberFormat="0" applyFont="0" applyAlignment="0" applyProtection="0"/>
    <xf numFmtId="211" fontId="47" fillId="4" borderId="88"/>
    <xf numFmtId="0" fontId="67" fillId="50" borderId="137" applyNumberFormat="0" applyAlignment="0" applyProtection="0"/>
    <xf numFmtId="0" fontId="67" fillId="50" borderId="137" applyNumberFormat="0" applyAlignment="0" applyProtection="0"/>
    <xf numFmtId="4" fontId="15" fillId="18" borderId="125" applyNumberFormat="0" applyProtection="0">
      <alignment horizontal="right" vertical="center"/>
    </xf>
    <xf numFmtId="0" fontId="42" fillId="47" borderId="132" applyNumberFormat="0" applyFont="0" applyFill="0" applyBorder="0" applyAlignment="0" applyProtection="0">
      <alignment horizontal="left" vertical="center" wrapText="1" indent="1"/>
    </xf>
    <xf numFmtId="4" fontId="10" fillId="4" borderId="134" applyNumberFormat="0" applyProtection="0">
      <alignment vertical="center"/>
    </xf>
    <xf numFmtId="0" fontId="4" fillId="56" borderId="78" applyNumberFormat="0" applyFont="0" applyAlignment="0" applyProtection="0"/>
    <xf numFmtId="0" fontId="89" fillId="50" borderId="119" applyNumberFormat="0" applyAlignment="0" applyProtection="0"/>
    <xf numFmtId="0" fontId="89" fillId="50" borderId="81" applyNumberFormat="0" applyAlignment="0" applyProtection="0"/>
    <xf numFmtId="0" fontId="81" fillId="27" borderId="58" applyNumberFormat="0" applyAlignment="0" applyProtection="0"/>
    <xf numFmtId="0" fontId="89" fillId="50" borderId="81"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38" fontId="20" fillId="0" borderId="112" applyFill="0" applyBorder="0" applyProtection="0">
      <alignment horizontal="right"/>
    </xf>
    <xf numFmtId="0" fontId="89" fillId="50" borderId="119" applyNumberFormat="0" applyAlignment="0" applyProtection="0"/>
    <xf numFmtId="0" fontId="4" fillId="56" borderId="136" applyNumberFormat="0" applyFont="0" applyAlignment="0" applyProtection="0"/>
    <xf numFmtId="0" fontId="89" fillId="50" borderId="81" applyNumberFormat="0" applyAlignment="0" applyProtection="0"/>
    <xf numFmtId="38" fontId="73" fillId="53" borderId="127">
      <protection locked="0"/>
    </xf>
    <xf numFmtId="0" fontId="4" fillId="18" borderId="134" applyNumberFormat="0" applyProtection="0">
      <alignment horizontal="left" vertical="top" indent="1"/>
    </xf>
    <xf numFmtId="0" fontId="47" fillId="1" borderId="74" applyNumberFormat="0" applyAlignment="0" applyProtection="0"/>
    <xf numFmtId="0" fontId="4" fillId="16" borderId="76" applyNumberFormat="0" applyProtection="0">
      <alignment horizontal="left" vertical="center" indent="1"/>
    </xf>
    <xf numFmtId="0" fontId="67" fillId="50" borderId="137" applyNumberFormat="0" applyAlignment="0" applyProtection="0"/>
    <xf numFmtId="0" fontId="81" fillId="27" borderId="92" applyNumberFormat="0" applyAlignment="0" applyProtection="0"/>
    <xf numFmtId="0" fontId="35" fillId="56" borderId="136" applyNumberFormat="0" applyFont="0" applyAlignment="0" applyProtection="0"/>
    <xf numFmtId="4" fontId="10" fillId="4" borderId="125" applyNumberFormat="0" applyProtection="0">
      <alignment vertical="center"/>
    </xf>
    <xf numFmtId="0" fontId="89" fillId="50" borderId="139" applyNumberFormat="0" applyAlignment="0" applyProtection="0"/>
    <xf numFmtId="0" fontId="4" fillId="56" borderId="78" applyNumberFormat="0" applyFont="0" applyAlignment="0" applyProtection="0"/>
    <xf numFmtId="0" fontId="99" fillId="0" borderId="122" applyNumberFormat="0" applyFill="0" applyAlignment="0" applyProtection="0"/>
    <xf numFmtId="0" fontId="89" fillId="50" borderId="98" applyNumberFormat="0" applyAlignment="0" applyProtection="0"/>
    <xf numFmtId="0" fontId="89" fillId="50" borderId="98" applyNumberFormat="0" applyAlignment="0" applyProtection="0"/>
    <xf numFmtId="4" fontId="17" fillId="18" borderId="134" applyNumberFormat="0" applyProtection="0">
      <alignment horizontal="right" vertical="center"/>
    </xf>
    <xf numFmtId="0" fontId="89" fillId="50" borderId="81" applyNumberFormat="0" applyAlignment="0" applyProtection="0"/>
    <xf numFmtId="0" fontId="89" fillId="50" borderId="108" applyNumberFormat="0" applyAlignment="0" applyProtection="0"/>
    <xf numFmtId="0" fontId="35" fillId="56" borderId="136" applyNumberFormat="0" applyFont="0" applyAlignment="0" applyProtection="0"/>
    <xf numFmtId="4" fontId="12" fillId="8" borderId="134" applyNumberFormat="0" applyProtection="0">
      <alignment horizontal="right" vertical="center"/>
    </xf>
    <xf numFmtId="0" fontId="4" fillId="56" borderId="136" applyNumberFormat="0" applyFont="0" applyAlignment="0" applyProtection="0"/>
    <xf numFmtId="0" fontId="46" fillId="48" borderId="73"/>
    <xf numFmtId="0" fontId="67" fillId="50" borderId="137" applyNumberFormat="0" applyAlignment="0" applyProtection="0"/>
    <xf numFmtId="0" fontId="46" fillId="49" borderId="73"/>
    <xf numFmtId="0" fontId="47" fillId="1" borderId="74" applyNumberFormat="0" applyAlignment="0" applyProtection="0"/>
    <xf numFmtId="0" fontId="67" fillId="50" borderId="79" applyNumberFormat="0" applyAlignment="0" applyProtection="0"/>
    <xf numFmtId="0" fontId="5" fillId="0" borderId="73">
      <alignment horizontal="left" wrapText="1"/>
    </xf>
    <xf numFmtId="0" fontId="5" fillId="0" borderId="73">
      <alignment horizontal="left" wrapText="1"/>
    </xf>
    <xf numFmtId="0" fontId="67" fillId="50" borderId="79" applyNumberFormat="0" applyAlignment="0" applyProtection="0"/>
    <xf numFmtId="0" fontId="67" fillId="50" borderId="79" applyNumberFormat="0" applyAlignment="0" applyProtection="0"/>
    <xf numFmtId="0" fontId="67" fillId="50" borderId="67" applyNumberFormat="0" applyAlignment="0" applyProtection="0"/>
    <xf numFmtId="0" fontId="81" fillId="27" borderId="128" applyNumberFormat="0" applyAlignment="0" applyProtection="0"/>
    <xf numFmtId="195" fontId="4" fillId="0" borderId="44">
      <alignment horizontal="center" vertical="center" wrapTex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13" fillId="4" borderId="134" applyNumberFormat="0" applyProtection="0">
      <alignment horizontal="left" vertical="top" indent="1"/>
    </xf>
    <xf numFmtId="0" fontId="81" fillId="27" borderId="92" applyNumberFormat="0" applyAlignment="0" applyProtection="0"/>
    <xf numFmtId="0" fontId="81" fillId="27" borderId="92" applyNumberFormat="0" applyAlignment="0" applyProtection="0"/>
    <xf numFmtId="0" fontId="46" fillId="49" borderId="132"/>
    <xf numFmtId="216" fontId="7" fillId="0" borderId="71" applyFont="0" applyFill="0" applyAlignment="0" applyProtection="0"/>
    <xf numFmtId="0" fontId="81" fillId="27" borderId="137" applyNumberFormat="0" applyAlignment="0" applyProtection="0"/>
    <xf numFmtId="0" fontId="89" fillId="50" borderId="130" applyNumberFormat="0" applyAlignment="0" applyProtection="0"/>
    <xf numFmtId="0" fontId="89" fillId="50" borderId="139" applyNumberFormat="0" applyAlignment="0" applyProtection="0"/>
    <xf numFmtId="0" fontId="4" fillId="56" borderId="78" applyNumberFormat="0" applyFont="0" applyAlignment="0" applyProtection="0"/>
    <xf numFmtId="0" fontId="67" fillId="50" borderId="137" applyNumberFormat="0" applyAlignment="0" applyProtection="0"/>
    <xf numFmtId="164" fontId="5" fillId="0" borderId="112" applyFill="0" applyBorder="0" applyProtection="0">
      <alignment horizontal="right"/>
    </xf>
    <xf numFmtId="38" fontId="73" fillId="53" borderId="136">
      <protection locked="0"/>
    </xf>
    <xf numFmtId="0" fontId="81" fillId="27" borderId="92" applyNumberFormat="0" applyAlignment="0" applyProtection="0"/>
    <xf numFmtId="4" fontId="16" fillId="17" borderId="135" applyNumberFormat="0" applyProtection="0">
      <alignment horizontal="left" vertical="center"/>
    </xf>
    <xf numFmtId="0" fontId="81" fillId="27" borderId="117" applyNumberFormat="0" applyAlignment="0" applyProtection="0"/>
    <xf numFmtId="0" fontId="81" fillId="27" borderId="137" applyNumberFormat="0" applyAlignment="0" applyProtection="0"/>
    <xf numFmtId="0" fontId="4" fillId="56" borderId="136" applyNumberFormat="0" applyFont="0" applyAlignment="0" applyProtection="0"/>
    <xf numFmtId="0" fontId="4" fillId="16" borderId="134" applyNumberFormat="0" applyProtection="0">
      <alignment horizontal="left" vertical="top" indent="1"/>
    </xf>
    <xf numFmtId="0" fontId="99" fillId="0" borderId="82" applyNumberFormat="0" applyFill="0" applyAlignment="0" applyProtection="0"/>
    <xf numFmtId="0" fontId="4" fillId="56" borderId="91" applyNumberFormat="0" applyFont="0" applyAlignment="0" applyProtection="0"/>
    <xf numFmtId="0" fontId="4" fillId="56" borderId="78" applyNumberFormat="0" applyFont="0" applyAlignment="0" applyProtection="0"/>
    <xf numFmtId="4" fontId="17" fillId="18" borderId="125" applyNumberFormat="0" applyProtection="0">
      <alignment horizontal="right" vertical="center"/>
    </xf>
    <xf numFmtId="0" fontId="99" fillId="0" borderId="140" applyNumberFormat="0" applyFill="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195" fontId="4" fillId="0" borderId="132">
      <alignment horizontal="center" vertical="center" wrapText="1"/>
    </xf>
    <xf numFmtId="0" fontId="99" fillId="0" borderId="140" applyNumberFormat="0" applyFill="0" applyAlignment="0" applyProtection="0"/>
    <xf numFmtId="0" fontId="89" fillId="50" borderId="130" applyNumberFormat="0" applyAlignment="0" applyProtection="0"/>
    <xf numFmtId="0" fontId="89" fillId="50" borderId="130" applyNumberFormat="0" applyAlignment="0" applyProtection="0"/>
    <xf numFmtId="0" fontId="67" fillId="50" borderId="128" applyNumberFormat="0" applyAlignment="0" applyProtection="0"/>
    <xf numFmtId="38" fontId="20" fillId="0" borderId="112" applyFill="0" applyBorder="0" applyProtection="0">
      <alignment horizontal="right"/>
    </xf>
    <xf numFmtId="0" fontId="89" fillId="50" borderId="119" applyNumberFormat="0" applyAlignment="0" applyProtection="0"/>
    <xf numFmtId="0" fontId="4" fillId="56" borderId="78" applyNumberFormat="0" applyFont="0" applyAlignment="0" applyProtection="0"/>
    <xf numFmtId="164" fontId="47" fillId="0" borderId="118" applyNumberFormat="0" applyFont="0" applyFill="0" applyBorder="0" applyProtection="0">
      <alignment horizontal="centerContinuous"/>
    </xf>
    <xf numFmtId="0" fontId="67" fillId="50" borderId="79" applyNumberFormat="0" applyAlignment="0" applyProtection="0"/>
    <xf numFmtId="0" fontId="14" fillId="17" borderId="55" applyNumberFormat="0" applyProtection="0">
      <alignment horizontal="left" vertical="top" indent="1"/>
    </xf>
    <xf numFmtId="4" fontId="10" fillId="16" borderId="55" applyNumberFormat="0" applyProtection="0">
      <alignment horizontal="left" vertical="center"/>
    </xf>
    <xf numFmtId="4" fontId="15" fillId="18" borderId="55" applyNumberFormat="0" applyProtection="0">
      <alignment horizontal="right" vertical="center"/>
    </xf>
    <xf numFmtId="4" fontId="12" fillId="18" borderId="55" applyNumberFormat="0" applyProtection="0">
      <alignment horizontal="right" vertical="center"/>
    </xf>
    <xf numFmtId="0" fontId="14" fillId="19" borderId="55" applyNumberFormat="0" applyProtection="0">
      <alignment horizontal="left" vertical="top" indent="1"/>
    </xf>
    <xf numFmtId="4" fontId="10" fillId="16" borderId="56" applyNumberFormat="0" applyProtection="0">
      <alignment horizontal="left" vertical="center"/>
    </xf>
    <xf numFmtId="4" fontId="15" fillId="18" borderId="55" applyNumberFormat="0" applyProtection="0">
      <alignment vertical="center"/>
    </xf>
    <xf numFmtId="4" fontId="12" fillId="18" borderId="55" applyNumberFormat="0" applyProtection="0">
      <alignment vertical="center"/>
    </xf>
    <xf numFmtId="0" fontId="4" fillId="18" borderId="55" applyNumberFormat="0" applyProtection="0">
      <alignment horizontal="left" vertical="top" indent="1"/>
    </xf>
    <xf numFmtId="0" fontId="4" fillId="18" borderId="55" applyNumberFormat="0" applyProtection="0">
      <alignment horizontal="left" vertical="center" indent="1"/>
    </xf>
    <xf numFmtId="0" fontId="4" fillId="16" borderId="55" applyNumberFormat="0" applyProtection="0">
      <alignment horizontal="left" vertical="top" indent="1"/>
    </xf>
    <xf numFmtId="0" fontId="4" fillId="16" borderId="55" applyNumberFormat="0" applyProtection="0">
      <alignment horizontal="left" vertical="center" indent="1"/>
    </xf>
    <xf numFmtId="0" fontId="4" fillId="5" borderId="55" applyNumberFormat="0" applyProtection="0">
      <alignment horizontal="left" vertical="top" indent="1"/>
    </xf>
    <xf numFmtId="0" fontId="4" fillId="5" borderId="55" applyNumberFormat="0" applyProtection="0">
      <alignment horizontal="left" vertical="center" indent="1"/>
    </xf>
    <xf numFmtId="0" fontId="67" fillId="50" borderId="137" applyNumberFormat="0" applyAlignment="0" applyProtection="0"/>
    <xf numFmtId="0" fontId="4" fillId="56" borderId="116" applyNumberFormat="0" applyFont="0" applyAlignment="0" applyProtection="0"/>
    <xf numFmtId="4" fontId="12" fillId="16" borderId="55" applyNumberFormat="0" applyProtection="0">
      <alignment horizontal="right" vertical="center"/>
    </xf>
    <xf numFmtId="4" fontId="12" fillId="14" borderId="55" applyNumberFormat="0" applyProtection="0">
      <alignment horizontal="right" vertical="center"/>
    </xf>
    <xf numFmtId="4" fontId="12" fillId="13" borderId="55" applyNumberFormat="0" applyProtection="0">
      <alignment horizontal="right" vertical="center"/>
    </xf>
    <xf numFmtId="4" fontId="12" fillId="12" borderId="55" applyNumberFormat="0" applyProtection="0">
      <alignment horizontal="right" vertical="center"/>
    </xf>
    <xf numFmtId="4" fontId="12" fillId="11" borderId="55" applyNumberFormat="0" applyProtection="0">
      <alignment horizontal="right" vertical="center"/>
    </xf>
    <xf numFmtId="4" fontId="12" fillId="10" borderId="55" applyNumberFormat="0" applyProtection="0">
      <alignment horizontal="right" vertical="center"/>
    </xf>
    <xf numFmtId="4" fontId="12" fillId="9"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7" borderId="55" applyNumberFormat="0" applyProtection="0">
      <alignment horizontal="right" vertical="center"/>
    </xf>
    <xf numFmtId="0" fontId="13" fillId="4" borderId="55" applyNumberFormat="0" applyProtection="0">
      <alignment horizontal="left" vertical="top" indent="1"/>
    </xf>
    <xf numFmtId="4" fontId="12" fillId="4" borderId="55" applyNumberFormat="0" applyProtection="0">
      <alignment horizontal="left" vertical="center"/>
    </xf>
    <xf numFmtId="4" fontId="11" fillId="4" borderId="55" applyNumberFormat="0" applyProtection="0">
      <alignment vertical="center"/>
    </xf>
    <xf numFmtId="4" fontId="10" fillId="4" borderId="55"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1" fillId="27" borderId="137" applyNumberFormat="0" applyAlignment="0" applyProtection="0"/>
    <xf numFmtId="4" fontId="12" fillId="18" borderId="134" applyNumberFormat="0" applyProtection="0">
      <alignment vertical="center"/>
    </xf>
    <xf numFmtId="0" fontId="81" fillId="27" borderId="137" applyNumberFormat="0" applyAlignment="0" applyProtection="0"/>
    <xf numFmtId="0" fontId="35" fillId="56" borderId="78" applyNumberFormat="0" applyFont="0" applyAlignment="0" applyProtection="0"/>
    <xf numFmtId="0" fontId="4" fillId="56" borderId="105" applyNumberFormat="0" applyFont="0" applyAlignment="0" applyProtection="0"/>
    <xf numFmtId="4" fontId="12" fillId="6" borderId="134" applyNumberFormat="0" applyProtection="0">
      <alignment horizontal="right" vertical="center"/>
    </xf>
    <xf numFmtId="0" fontId="21" fillId="0" borderId="73" applyNumberFormat="0" applyFont="0" applyFill="0" applyBorder="0" applyAlignment="0">
      <alignment horizontal="right"/>
    </xf>
    <xf numFmtId="0" fontId="81" fillId="27" borderId="79" applyNumberFormat="0" applyAlignment="0" applyProtection="0"/>
    <xf numFmtId="0" fontId="67" fillId="50" borderId="128" applyNumberFormat="0" applyAlignment="0" applyProtection="0"/>
    <xf numFmtId="0" fontId="89" fillId="50" borderId="61" applyNumberFormat="0" applyAlignment="0" applyProtection="0"/>
    <xf numFmtId="0" fontId="81" fillId="27" borderId="58" applyNumberFormat="0" applyAlignment="0" applyProtection="0"/>
    <xf numFmtId="0" fontId="67" fillId="50" borderId="117" applyNumberFormat="0" applyAlignment="0" applyProtection="0"/>
    <xf numFmtId="0" fontId="81" fillId="27" borderId="58" applyNumberFormat="0" applyAlignment="0" applyProtection="0"/>
    <xf numFmtId="4" fontId="15" fillId="18" borderId="134" applyNumberFormat="0" applyProtection="0">
      <alignment vertical="center"/>
    </xf>
    <xf numFmtId="0" fontId="4" fillId="16" borderId="76" applyNumberFormat="0" applyProtection="0">
      <alignment horizontal="left" vertical="top" indent="1"/>
    </xf>
    <xf numFmtId="216" fontId="7" fillId="0" borderId="71" applyFont="0" applyFill="0" applyAlignment="0" applyProtection="0"/>
    <xf numFmtId="0" fontId="13" fillId="4" borderId="76" applyNumberFormat="0" applyProtection="0">
      <alignment horizontal="left" vertical="top" indent="1"/>
    </xf>
    <xf numFmtId="4" fontId="12" fillId="6" borderId="76" applyNumberFormat="0" applyProtection="0">
      <alignment horizontal="right" vertical="center"/>
    </xf>
    <xf numFmtId="0" fontId="4" fillId="56" borderId="136" applyNumberFormat="0" applyFont="0" applyAlignment="0" applyProtection="0"/>
    <xf numFmtId="4" fontId="12" fillId="9" borderId="125" applyNumberFormat="0" applyProtection="0">
      <alignment horizontal="right" vertical="center"/>
    </xf>
    <xf numFmtId="4" fontId="16" fillId="17" borderId="77" applyNumberFormat="0" applyProtection="0">
      <alignment horizontal="left" vertical="center"/>
    </xf>
    <xf numFmtId="0" fontId="89" fillId="50" borderId="119" applyNumberFormat="0" applyAlignment="0" applyProtection="0"/>
    <xf numFmtId="0" fontId="81" fillId="27" borderId="58" applyNumberFormat="0" applyAlignment="0" applyProtection="0"/>
    <xf numFmtId="0" fontId="4" fillId="56" borderId="136" applyNumberFormat="0" applyFont="0" applyAlignment="0" applyProtection="0"/>
    <xf numFmtId="4" fontId="12" fillId="6" borderId="125" applyNumberFormat="0" applyProtection="0">
      <alignment horizontal="right" vertical="center"/>
    </xf>
    <xf numFmtId="0" fontId="35" fillId="56" borderId="91" applyNumberFormat="0" applyFont="0" applyAlignment="0" applyProtection="0"/>
    <xf numFmtId="0" fontId="35" fillId="56" borderId="78" applyNumberFormat="0" applyFont="0" applyAlignment="0" applyProtection="0"/>
    <xf numFmtId="216" fontId="7" fillId="0" borderId="109" applyFont="0" applyFill="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78" applyNumberFormat="0" applyFont="0" applyAlignment="0" applyProtection="0"/>
    <xf numFmtId="0" fontId="5" fillId="0" borderId="132">
      <alignment horizontal="left" wrapText="1"/>
    </xf>
    <xf numFmtId="0" fontId="46" fillId="49" borderId="73"/>
    <xf numFmtId="0" fontId="47" fillId="1" borderId="45" applyNumberFormat="0" applyAlignment="0" applyProtection="0"/>
    <xf numFmtId="0" fontId="68" fillId="50" borderId="67" applyNumberFormat="0" applyAlignment="0" applyProtection="0"/>
    <xf numFmtId="0" fontId="67" fillId="50" borderId="79" applyNumberFormat="0" applyAlignment="0" applyProtection="0"/>
    <xf numFmtId="0" fontId="81" fillId="27" borderId="137" applyNumberFormat="0" applyAlignment="0" applyProtection="0"/>
    <xf numFmtId="4" fontId="12" fillId="11" borderId="134" applyNumberFormat="0" applyProtection="0">
      <alignment horizontal="right" vertical="center"/>
    </xf>
    <xf numFmtId="4" fontId="11" fillId="4" borderId="103" applyNumberFormat="0" applyProtection="0">
      <alignment vertical="center"/>
    </xf>
    <xf numFmtId="0" fontId="81" fillId="27" borderId="79" applyNumberFormat="0" applyAlignment="0" applyProtection="0"/>
    <xf numFmtId="0" fontId="81" fillId="27" borderId="79" applyNumberFormat="0" applyAlignment="0" applyProtection="0"/>
    <xf numFmtId="0" fontId="89" fillId="50" borderId="69" applyNumberFormat="0" applyAlignment="0" applyProtection="0"/>
    <xf numFmtId="0" fontId="89" fillId="50" borderId="69" applyNumberFormat="0" applyAlignment="0" applyProtection="0"/>
    <xf numFmtId="4" fontId="12" fillId="13" borderId="134" applyNumberFormat="0" applyProtection="0">
      <alignment horizontal="right" vertical="center"/>
    </xf>
    <xf numFmtId="0" fontId="89" fillId="50" borderId="61" applyNumberFormat="0" applyAlignment="0" applyProtection="0"/>
    <xf numFmtId="0" fontId="35" fillId="56" borderId="78" applyNumberFormat="0" applyFont="0" applyAlignment="0" applyProtection="0"/>
    <xf numFmtId="0" fontId="4" fillId="56" borderId="136" applyNumberFormat="0" applyFont="0" applyAlignment="0" applyProtection="0"/>
    <xf numFmtId="0" fontId="4" fillId="56" borderId="78" applyNumberFormat="0" applyFont="0" applyAlignment="0" applyProtection="0"/>
    <xf numFmtId="0" fontId="81" fillId="27" borderId="58" applyNumberFormat="0" applyAlignment="0" applyProtection="0"/>
    <xf numFmtId="4" fontId="12" fillId="7" borderId="134" applyNumberFormat="0" applyProtection="0">
      <alignment horizontal="right" vertical="center"/>
    </xf>
    <xf numFmtId="0" fontId="81" fillId="27" borderId="58" applyNumberFormat="0" applyAlignment="0" applyProtection="0"/>
    <xf numFmtId="0" fontId="67" fillId="50" borderId="79" applyNumberFormat="0" applyAlignment="0" applyProtection="0"/>
    <xf numFmtId="0" fontId="4" fillId="18" borderId="134" applyNumberFormat="0" applyProtection="0">
      <alignment horizontal="left" vertical="center" indent="1"/>
    </xf>
    <xf numFmtId="164" fontId="21" fillId="0" borderId="112" applyFill="0" applyBorder="0" applyProtection="0">
      <alignment horizontal="right"/>
    </xf>
    <xf numFmtId="0" fontId="35" fillId="56" borderId="136" applyNumberFormat="0" applyFont="0" applyAlignment="0" applyProtection="0"/>
    <xf numFmtId="0" fontId="89" fillId="50" borderId="139" applyNumberFormat="0" applyAlignment="0" applyProtection="0"/>
    <xf numFmtId="0" fontId="99" fillId="0" borderId="140" applyNumberFormat="0" applyFill="0" applyAlignment="0" applyProtection="0"/>
    <xf numFmtId="0" fontId="35" fillId="56" borderId="78" applyNumberFormat="0" applyFon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4" fontId="12" fillId="13" borderId="76" applyNumberFormat="0" applyProtection="0">
      <alignment horizontal="right" vertical="center"/>
    </xf>
    <xf numFmtId="0" fontId="14" fillId="17" borderId="76" applyNumberFormat="0" applyProtection="0">
      <alignment horizontal="left" vertical="top" indent="1"/>
    </xf>
    <xf numFmtId="0" fontId="35" fillId="56" borderId="136" applyNumberFormat="0" applyFont="0" applyAlignment="0" applyProtection="0"/>
    <xf numFmtId="0" fontId="67" fillId="50" borderId="137" applyNumberFormat="0" applyAlignment="0" applyProtection="0"/>
    <xf numFmtId="0" fontId="99" fillId="0" borderId="122" applyNumberFormat="0" applyFill="0" applyAlignment="0" applyProtection="0"/>
    <xf numFmtId="0" fontId="81" fillId="27" borderId="137" applyNumberFormat="0" applyAlignment="0" applyProtection="0"/>
    <xf numFmtId="0" fontId="89" fillId="50" borderId="139" applyNumberFormat="0" applyAlignment="0" applyProtection="0"/>
    <xf numFmtId="0" fontId="67" fillId="50" borderId="128" applyNumberFormat="0" applyAlignment="0" applyProtection="0"/>
    <xf numFmtId="0" fontId="4" fillId="56" borderId="136" applyNumberFormat="0" applyFont="0" applyAlignment="0" applyProtection="0"/>
    <xf numFmtId="0" fontId="89" fillId="50" borderId="130" applyNumberFormat="0" applyAlignment="0" applyProtection="0"/>
    <xf numFmtId="38" fontId="20" fillId="0" borderId="112" applyFill="0" applyBorder="0" applyProtection="0">
      <alignment horizontal="right"/>
    </xf>
    <xf numFmtId="0" fontId="67" fillId="50" borderId="79" applyNumberFormat="0" applyAlignment="0" applyProtection="0"/>
    <xf numFmtId="0" fontId="42" fillId="47" borderId="73" applyNumberFormat="0" applyFont="0" applyFill="0" applyBorder="0" applyAlignment="0" applyProtection="0">
      <alignment horizontal="left" vertical="center" wrapText="1" indent="1"/>
    </xf>
    <xf numFmtId="0" fontId="4" fillId="56" borderId="127" applyNumberFormat="0" applyFont="0" applyAlignment="0" applyProtection="0"/>
    <xf numFmtId="0" fontId="99" fillId="0" borderId="122" applyNumberFormat="0" applyFill="0" applyAlignment="0" applyProtection="0"/>
    <xf numFmtId="4" fontId="11" fillId="4" borderId="114" applyNumberFormat="0" applyProtection="0">
      <alignment vertical="center"/>
    </xf>
    <xf numFmtId="0" fontId="4" fillId="56" borderId="78" applyNumberFormat="0" applyFont="0" applyAlignment="0" applyProtection="0"/>
    <xf numFmtId="0" fontId="99" fillId="0" borderId="82" applyNumberFormat="0" applyFill="0" applyAlignment="0" applyProtection="0"/>
    <xf numFmtId="0" fontId="4" fillId="17" borderId="76" applyNumberFormat="0" applyProtection="0">
      <alignment horizontal="left" vertical="top" indent="1"/>
    </xf>
    <xf numFmtId="0" fontId="99" fillId="0" borderId="82" applyNumberFormat="0" applyFill="0" applyAlignment="0" applyProtection="0"/>
    <xf numFmtId="0" fontId="81" fillId="27" borderId="128" applyNumberFormat="0" applyAlignment="0" applyProtection="0"/>
    <xf numFmtId="0" fontId="89" fillId="50" borderId="130" applyNumberForma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13" fillId="4" borderId="125" applyNumberFormat="0" applyProtection="0">
      <alignment horizontal="left" vertical="top" indent="1"/>
    </xf>
    <xf numFmtId="0" fontId="4" fillId="17" borderId="125" applyNumberFormat="0" applyProtection="0">
      <alignment horizontal="left" vertical="center" indent="1"/>
    </xf>
    <xf numFmtId="4" fontId="12" fillId="4" borderId="76" applyNumberFormat="0" applyProtection="0">
      <alignment horizontal="left" vertical="center"/>
    </xf>
    <xf numFmtId="4" fontId="12" fillId="18" borderId="76" applyNumberFormat="0" applyProtection="0">
      <alignment horizontal="right" vertical="center"/>
    </xf>
    <xf numFmtId="4" fontId="15" fillId="18" borderId="76" applyNumberFormat="0" applyProtection="0">
      <alignment horizontal="right" vertical="center"/>
    </xf>
    <xf numFmtId="0" fontId="89" fillId="50" borderId="139" applyNumberFormat="0" applyAlignment="0" applyProtection="0"/>
    <xf numFmtId="0" fontId="67" fillId="50" borderId="128" applyNumberFormat="0" applyAlignment="0" applyProtection="0"/>
    <xf numFmtId="0" fontId="81" fillId="27" borderId="137" applyNumberFormat="0" applyAlignment="0" applyProtection="0"/>
    <xf numFmtId="0" fontId="89" fillId="50" borderId="81" applyNumberFormat="0" applyAlignment="0" applyProtection="0"/>
    <xf numFmtId="0" fontId="89" fillId="50" borderId="81" applyNumberFormat="0" applyAlignment="0" applyProtection="0"/>
    <xf numFmtId="0" fontId="4" fillId="17" borderId="134" applyNumberFormat="0" applyProtection="0">
      <alignment horizontal="left" vertical="center" indent="1"/>
    </xf>
    <xf numFmtId="4" fontId="11" fillId="4" borderId="134" applyNumberFormat="0" applyProtection="0">
      <alignment vertical="center"/>
    </xf>
    <xf numFmtId="0" fontId="89" fillId="50" borderId="87" applyNumberFormat="0" applyAlignment="0" applyProtection="0"/>
    <xf numFmtId="0" fontId="81" fillId="27" borderId="128" applyNumberFormat="0" applyAlignment="0" applyProtection="0"/>
    <xf numFmtId="0" fontId="89" fillId="50" borderId="139" applyNumberFormat="0" applyAlignment="0" applyProtection="0"/>
    <xf numFmtId="0" fontId="67" fillId="50" borderId="79" applyNumberFormat="0" applyAlignment="0" applyProtection="0"/>
    <xf numFmtId="0" fontId="68" fillId="50" borderId="79" applyNumberFormat="0" applyAlignment="0" applyProtection="0"/>
    <xf numFmtId="164" fontId="47" fillId="0" borderId="80" applyNumberFormat="0" applyFont="0" applyFill="0" applyBorder="0" applyProtection="0">
      <alignment horizontal="centerContinuous"/>
    </xf>
    <xf numFmtId="0" fontId="42" fillId="47" borderId="44" applyNumberFormat="0" applyFont="0" applyFill="0" applyBorder="0" applyAlignment="0" applyProtection="0">
      <alignment horizontal="left" vertical="center" wrapText="1" indent="1"/>
    </xf>
    <xf numFmtId="0" fontId="67" fillId="50" borderId="79" applyNumberFormat="0" applyAlignment="0" applyProtection="0"/>
    <xf numFmtId="164" fontId="21" fillId="0" borderId="63" applyFill="0" applyBorder="0" applyProtection="0">
      <alignment horizontal="right"/>
    </xf>
    <xf numFmtId="0" fontId="67" fillId="50" borderId="79" applyNumberFormat="0" applyAlignment="0" applyProtection="0"/>
    <xf numFmtId="164" fontId="5" fillId="0" borderId="63" applyFill="0" applyBorder="0" applyProtection="0">
      <alignment horizontal="right"/>
    </xf>
    <xf numFmtId="0" fontId="54" fillId="0" borderId="63" applyFill="0" applyProtection="0">
      <alignment horizontal="left" vertical="top" wrapText="1"/>
    </xf>
    <xf numFmtId="0" fontId="67" fillId="50" borderId="106" applyNumberFormat="0" applyAlignment="0" applyProtection="0"/>
    <xf numFmtId="0" fontId="67" fillId="50" borderId="67" applyNumberFormat="0" applyAlignment="0" applyProtection="0"/>
    <xf numFmtId="0" fontId="4" fillId="56" borderId="136" applyNumberFormat="0" applyFont="0" applyAlignment="0" applyProtection="0"/>
    <xf numFmtId="0" fontId="89" fillId="50" borderId="130" applyNumberFormat="0" applyAlignment="0" applyProtection="0"/>
    <xf numFmtId="0" fontId="4" fillId="5" borderId="134" applyNumberFormat="0" applyProtection="0">
      <alignment horizontal="left" vertical="center" indent="1"/>
    </xf>
    <xf numFmtId="211" fontId="47" fillId="16" borderId="120"/>
    <xf numFmtId="164" fontId="47" fillId="0" borderId="59" applyNumberFormat="0" applyFont="0" applyFill="0" applyBorder="0" applyProtection="0">
      <alignment horizontal="centerContinuous"/>
    </xf>
    <xf numFmtId="0" fontId="99" fillId="0" borderId="140" applyNumberFormat="0" applyFill="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4" fillId="56" borderId="91" applyNumberFormat="0" applyFont="0" applyAlignment="0" applyProtection="0"/>
    <xf numFmtId="0" fontId="89" fillId="50" borderId="139" applyNumberFormat="0" applyAlignment="0" applyProtection="0"/>
    <xf numFmtId="0" fontId="4" fillId="56" borderId="105" applyNumberFormat="0" applyFont="0" applyAlignment="0" applyProtection="0"/>
    <xf numFmtId="0" fontId="4" fillId="18" borderId="134" applyNumberFormat="0" applyProtection="0">
      <alignment horizontal="left" vertical="top" indent="1"/>
    </xf>
    <xf numFmtId="0" fontId="67" fillId="50" borderId="128" applyNumberFormat="0" applyAlignment="0" applyProtection="0"/>
    <xf numFmtId="0" fontId="99" fillId="0" borderId="82" applyNumberFormat="0" applyFill="0" applyAlignment="0" applyProtection="0"/>
    <xf numFmtId="0" fontId="89" fillId="50" borderId="139" applyNumberFormat="0" applyAlignment="0" applyProtection="0"/>
    <xf numFmtId="195" fontId="4" fillId="0" borderId="100">
      <alignment horizontal="center" vertical="center" wrapText="1"/>
    </xf>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35" fillId="56" borderId="66" applyNumberFormat="0" applyFont="0" applyAlignment="0" applyProtection="0"/>
    <xf numFmtId="0" fontId="4"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89" fillId="50" borderId="69" applyNumberFormat="0" applyAlignment="0" applyProtection="0"/>
    <xf numFmtId="0" fontId="89" fillId="50" borderId="6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136" applyNumberFormat="0" applyFont="0" applyAlignment="0" applyProtection="0"/>
    <xf numFmtId="0" fontId="54" fillId="0" borderId="75" applyFill="0" applyProtection="0">
      <alignment horizontal="left" vertical="top" wrapText="1"/>
    </xf>
    <xf numFmtId="0" fontId="99" fillId="0" borderId="94" applyNumberFormat="0" applyFill="0" applyAlignment="0" applyProtection="0"/>
    <xf numFmtId="0" fontId="81" fillId="27" borderId="58" applyNumberFormat="0" applyAlignment="0" applyProtection="0"/>
    <xf numFmtId="4" fontId="12" fillId="4" borderId="134" applyNumberFormat="0" applyProtection="0">
      <alignment horizontal="left" vertical="center"/>
    </xf>
    <xf numFmtId="0" fontId="81" fillId="27" borderId="128" applyNumberFormat="0" applyAlignment="0" applyProtection="0"/>
    <xf numFmtId="0" fontId="46" fillId="48" borderId="132"/>
    <xf numFmtId="0" fontId="4" fillId="56" borderId="78" applyNumberFormat="0" applyFont="0" applyAlignment="0" applyProtection="0"/>
    <xf numFmtId="4" fontId="12" fillId="13" borderId="76" applyNumberFormat="0" applyProtection="0">
      <alignment horizontal="right" vertical="center"/>
    </xf>
    <xf numFmtId="0" fontId="89" fillId="50" borderId="69"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35" fillId="56" borderId="127" applyNumberFormat="0" applyFont="0" applyAlignment="0" applyProtection="0"/>
    <xf numFmtId="0" fontId="35" fillId="56" borderId="136" applyNumberFormat="0" applyFont="0" applyAlignment="0" applyProtection="0"/>
    <xf numFmtId="0" fontId="4" fillId="56" borderId="78" applyNumberFormat="0" applyFont="0" applyAlignment="0" applyProtection="0"/>
    <xf numFmtId="216" fontId="7" fillId="0" borderId="83" applyFont="0" applyFill="0" applyAlignment="0" applyProtection="0"/>
    <xf numFmtId="0" fontId="35" fillId="56" borderId="136" applyNumberFormat="0" applyFont="0" applyAlignment="0" applyProtection="0"/>
    <xf numFmtId="0" fontId="81" fillId="27" borderId="137"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4" fillId="18" borderId="76" applyNumberFormat="0" applyProtection="0">
      <alignment horizontal="left" vertical="top" indent="1"/>
    </xf>
    <xf numFmtId="0" fontId="4" fillId="56" borderId="78" applyNumberFormat="0" applyFont="0" applyAlignment="0" applyProtection="0"/>
    <xf numFmtId="0" fontId="67" fillId="50" borderId="137" applyNumberFormat="0" applyAlignment="0" applyProtection="0"/>
    <xf numFmtId="0" fontId="35" fillId="56" borderId="136" applyNumberFormat="0" applyFont="0" applyAlignment="0" applyProtection="0"/>
    <xf numFmtId="0" fontId="89" fillId="50" borderId="139" applyNumberFormat="0" applyAlignment="0" applyProtection="0"/>
    <xf numFmtId="0" fontId="81" fillId="27" borderId="128" applyNumberFormat="0" applyAlignment="0" applyProtection="0"/>
    <xf numFmtId="0" fontId="35" fillId="56" borderId="78"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4" fillId="56" borderId="91" applyNumberFormat="0" applyFont="0" applyAlignment="0" applyProtection="0"/>
    <xf numFmtId="4" fontId="12" fillId="16" borderId="134" applyNumberFormat="0" applyProtection="0">
      <alignment horizontal="right" vertical="center"/>
    </xf>
    <xf numFmtId="0" fontId="4" fillId="17" borderId="134" applyNumberFormat="0" applyProtection="0">
      <alignment horizontal="left" vertical="top" indent="1"/>
    </xf>
    <xf numFmtId="0" fontId="35" fillId="56" borderId="116" applyNumberFormat="0" applyFont="0" applyAlignment="0" applyProtection="0"/>
    <xf numFmtId="0" fontId="67" fillId="50" borderId="128" applyNumberFormat="0" applyAlignment="0" applyProtection="0"/>
    <xf numFmtId="164" fontId="21" fillId="0" borderId="112" applyFill="0" applyBorder="0" applyProtection="0">
      <alignment horizontal="right"/>
    </xf>
    <xf numFmtId="0" fontId="67" fillId="50" borderId="137" applyNumberFormat="0" applyAlignment="0" applyProtection="0"/>
    <xf numFmtId="0" fontId="89" fillId="50" borderId="139" applyNumberFormat="0" applyAlignment="0" applyProtection="0"/>
    <xf numFmtId="0" fontId="67" fillId="50" borderId="106" applyNumberFormat="0" applyAlignment="0" applyProtection="0"/>
    <xf numFmtId="4" fontId="12" fillId="6" borderId="134" applyNumberFormat="0" applyProtection="0">
      <alignment horizontal="right" vertical="center"/>
    </xf>
    <xf numFmtId="0" fontId="89" fillId="50" borderId="98" applyNumberFormat="0" applyAlignment="0" applyProtection="0"/>
    <xf numFmtId="0" fontId="35" fillId="56" borderId="136" applyNumberFormat="0" applyFont="0" applyAlignment="0" applyProtection="0"/>
    <xf numFmtId="0" fontId="47" fillId="1" borderId="133" applyNumberFormat="0" applyAlignment="0" applyProtection="0"/>
    <xf numFmtId="0" fontId="99" fillId="0" borderId="140" applyNumberFormat="0" applyFill="0" applyAlignment="0" applyProtection="0"/>
    <xf numFmtId="0" fontId="35" fillId="56" borderId="91" applyNumberFormat="0" applyFont="0" applyAlignment="0" applyProtection="0"/>
    <xf numFmtId="0" fontId="67" fillId="50" borderId="79" applyNumberFormat="0" applyAlignment="0" applyProtection="0"/>
    <xf numFmtId="0" fontId="67" fillId="50" borderId="128" applyNumberFormat="0" applyAlignment="0" applyProtection="0"/>
    <xf numFmtId="0" fontId="67" fillId="50" borderId="137" applyNumberFormat="0" applyAlignment="0" applyProtection="0"/>
    <xf numFmtId="0" fontId="4" fillId="17" borderId="76" applyNumberFormat="0" applyProtection="0">
      <alignment horizontal="left" vertical="center" indent="1"/>
    </xf>
    <xf numFmtId="0" fontId="4" fillId="56" borderId="66" applyNumberFormat="0" applyFont="0" applyAlignment="0" applyProtection="0"/>
    <xf numFmtId="0" fontId="4" fillId="56" borderId="66" applyNumberFormat="0" applyFont="0" applyAlignment="0" applyProtection="0"/>
    <xf numFmtId="0" fontId="89" fillId="50" borderId="69" applyNumberFormat="0" applyAlignment="0" applyProtection="0"/>
    <xf numFmtId="0" fontId="21" fillId="0" borderId="44" applyNumberFormat="0" applyFont="0" applyFill="0" applyBorder="0" applyAlignment="0">
      <alignment horizontal="right"/>
    </xf>
    <xf numFmtId="211" fontId="47" fillId="4" borderId="46"/>
    <xf numFmtId="0" fontId="99" fillId="0" borderId="140" applyNumberFormat="0" applyFill="0" applyAlignment="0" applyProtection="0"/>
    <xf numFmtId="0" fontId="4" fillId="56" borderId="78" applyNumberFormat="0" applyFont="0" applyAlignment="0" applyProtection="0"/>
    <xf numFmtId="0" fontId="89" fillId="50" borderId="87" applyNumberFormat="0" applyAlignment="0" applyProtection="0"/>
    <xf numFmtId="37" fontId="39" fillId="19" borderId="78" applyNumberFormat="0" applyAlignment="0" applyProtection="0"/>
    <xf numFmtId="0" fontId="81" fillId="27" borderId="128"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78" applyNumberFormat="0" applyFont="0" applyAlignment="0" applyProtection="0"/>
    <xf numFmtId="0" fontId="35" fillId="56" borderId="78" applyNumberFormat="0" applyFont="0" applyAlignment="0" applyProtection="0"/>
    <xf numFmtId="0" fontId="99" fillId="0" borderId="82" applyNumberFormat="0" applyFill="0" applyAlignment="0" applyProtection="0"/>
    <xf numFmtId="4" fontId="12" fillId="11" borderId="76" applyNumberFormat="0" applyProtection="0">
      <alignment horizontal="right" vertical="center"/>
    </xf>
    <xf numFmtId="4" fontId="12" fillId="4" borderId="64" applyNumberFormat="0" applyProtection="0">
      <alignment horizontal="left" vertical="center"/>
    </xf>
    <xf numFmtId="0" fontId="81" fillId="27" borderId="106" applyNumberFormat="0" applyAlignment="0" applyProtection="0"/>
    <xf numFmtId="0" fontId="89" fillId="50" borderId="87" applyNumberFormat="0" applyAlignment="0" applyProtection="0"/>
    <xf numFmtId="0" fontId="68" fillId="50" borderId="137" applyNumberFormat="0" applyAlignment="0" applyProtection="0"/>
    <xf numFmtId="0" fontId="5" fillId="0" borderId="121">
      <alignment horizontal="left" wrapText="1"/>
    </xf>
    <xf numFmtId="164" fontId="21" fillId="0" borderId="124" applyFill="0" applyBorder="0" applyProtection="0">
      <alignment horizontal="right"/>
    </xf>
    <xf numFmtId="0" fontId="99" fillId="0" borderId="140" applyNumberFormat="0" applyFill="0" applyAlignment="0" applyProtection="0"/>
    <xf numFmtId="0" fontId="89" fillId="50" borderId="81" applyNumberFormat="0" applyAlignment="0" applyProtection="0"/>
    <xf numFmtId="0" fontId="4" fillId="16" borderId="134" applyNumberFormat="0" applyProtection="0">
      <alignment horizontal="left" vertical="center" indent="1"/>
    </xf>
    <xf numFmtId="4" fontId="11" fillId="4" borderId="76" applyNumberFormat="0" applyProtection="0">
      <alignment vertical="center"/>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99" fillId="0" borderId="82" applyNumberFormat="0" applyFill="0" applyAlignment="0" applyProtection="0"/>
    <xf numFmtId="164" fontId="47" fillId="0" borderId="138" applyNumberFormat="0" applyFont="0" applyFill="0" applyBorder="0" applyProtection="0">
      <alignment horizontal="centerContinuous"/>
    </xf>
    <xf numFmtId="0" fontId="89" fillId="50" borderId="69"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89" fillId="50" borderId="69" applyNumberFormat="0" applyAlignment="0" applyProtection="0"/>
    <xf numFmtId="0" fontId="35" fillId="56" borderId="127" applyNumberFormat="0" applyFont="0" applyAlignment="0" applyProtection="0"/>
    <xf numFmtId="0" fontId="89" fillId="50" borderId="69" applyNumberFormat="0" applyAlignment="0" applyProtection="0"/>
    <xf numFmtId="0" fontId="35" fillId="56" borderId="127" applyNumberFormat="0" applyFont="0" applyAlignment="0" applyProtection="0"/>
    <xf numFmtId="0" fontId="4" fillId="16" borderId="114" applyNumberFormat="0" applyProtection="0">
      <alignment horizontal="left" vertical="center" indent="1"/>
    </xf>
    <xf numFmtId="0" fontId="35" fillId="56" borderId="136" applyNumberFormat="0" applyFont="0" applyAlignment="0" applyProtection="0"/>
    <xf numFmtId="4" fontId="17" fillId="18" borderId="114" applyNumberFormat="0" applyProtection="0">
      <alignment horizontal="right" vertical="center"/>
    </xf>
    <xf numFmtId="0" fontId="67" fillId="50" borderId="79" applyNumberFormat="0" applyAlignment="0" applyProtection="0"/>
    <xf numFmtId="0" fontId="81" fillId="27" borderId="79" applyNumberFormat="0" applyAlignment="0" applyProtection="0"/>
    <xf numFmtId="4" fontId="15" fillId="18" borderId="76" applyNumberFormat="0" applyProtection="0">
      <alignment horizontal="right" vertical="center"/>
    </xf>
    <xf numFmtId="0" fontId="89" fillId="50" borderId="130" applyNumberFormat="0" applyAlignment="0" applyProtection="0"/>
    <xf numFmtId="0" fontId="89" fillId="50" borderId="69" applyNumberFormat="0" applyAlignment="0" applyProtection="0"/>
    <xf numFmtId="0" fontId="4" fillId="56" borderId="116" applyNumberFormat="0" applyFont="0" applyAlignment="0" applyProtection="0"/>
    <xf numFmtId="0" fontId="89" fillId="50" borderId="81" applyNumberFormat="0" applyAlignment="0" applyProtection="0"/>
    <xf numFmtId="0" fontId="4" fillId="56" borderId="57" applyNumberFormat="0" applyFont="0" applyAlignment="0" applyProtection="0"/>
    <xf numFmtId="0" fontId="67" fillId="50" borderId="137" applyNumberFormat="0" applyAlignment="0" applyProtection="0"/>
    <xf numFmtId="0" fontId="89" fillId="50" borderId="81" applyNumberFormat="0" applyAlignment="0" applyProtection="0"/>
    <xf numFmtId="216" fontId="7" fillId="0" borderId="83" applyFont="0" applyFill="0" applyAlignment="0" applyProtection="0"/>
    <xf numFmtId="0" fontId="67" fillId="50" borderId="137"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81" fillId="27" borderId="128" applyNumberFormat="0" applyAlignment="0" applyProtection="0"/>
    <xf numFmtId="0" fontId="81" fillId="27" borderId="128" applyNumberFormat="0" applyAlignment="0" applyProtection="0"/>
    <xf numFmtId="0" fontId="67" fillId="50" borderId="58" applyNumberFormat="0" applyAlignment="0" applyProtection="0"/>
    <xf numFmtId="0" fontId="81" fillId="27" borderId="137"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6" fillId="49" borderId="132"/>
    <xf numFmtId="0" fontId="67" fillId="50" borderId="92" applyNumberFormat="0" applyAlignment="0" applyProtection="0"/>
    <xf numFmtId="0" fontId="46" fillId="49" borderId="121"/>
    <xf numFmtId="37" fontId="39" fillId="19" borderId="136" applyNumberFormat="0" applyAlignment="0" applyProtection="0"/>
    <xf numFmtId="0" fontId="89" fillId="50" borderId="81" applyNumberFormat="0" applyAlignment="0" applyProtection="0"/>
    <xf numFmtId="0" fontId="5" fillId="0" borderId="73">
      <alignment horizontal="left" wrapText="1"/>
    </xf>
    <xf numFmtId="0" fontId="46" fillId="48" borderId="73"/>
    <xf numFmtId="0" fontId="89" fillId="50" borderId="69" applyNumberFormat="0" applyAlignment="0" applyProtection="0"/>
    <xf numFmtId="0" fontId="35" fillId="56" borderId="116" applyNumberFormat="0" applyFont="0" applyAlignment="0" applyProtection="0"/>
    <xf numFmtId="0" fontId="67" fillId="50" borderId="79" applyNumberFormat="0" applyAlignment="0" applyProtection="0"/>
    <xf numFmtId="0" fontId="89" fillId="50" borderId="69" applyNumberFormat="0" applyAlignment="0" applyProtection="0"/>
    <xf numFmtId="0" fontId="89" fillId="50" borderId="87" applyNumberFormat="0" applyAlignment="0" applyProtection="0"/>
    <xf numFmtId="0" fontId="99" fillId="0" borderId="122" applyNumberFormat="0" applyFill="0" applyAlignment="0" applyProtection="0"/>
    <xf numFmtId="0" fontId="89" fillId="50" borderId="98" applyNumberFormat="0" applyAlignment="0" applyProtection="0"/>
    <xf numFmtId="0" fontId="47" fillId="1" borderId="97" applyNumberFormat="0" applyAlignment="0" applyProtection="0"/>
    <xf numFmtId="4" fontId="12" fillId="7" borderId="89" applyNumberFormat="0" applyProtection="0">
      <alignment horizontal="right" vertical="center"/>
    </xf>
    <xf numFmtId="0" fontId="4" fillId="16" borderId="89" applyNumberFormat="0" applyProtection="0">
      <alignment horizontal="left" vertical="top" indent="1"/>
    </xf>
    <xf numFmtId="0" fontId="46" fillId="48" borderId="121"/>
    <xf numFmtId="0" fontId="81" fillId="27" borderId="106" applyNumberFormat="0" applyAlignment="0" applyProtection="0"/>
    <xf numFmtId="4" fontId="12" fillId="13" borderId="134" applyNumberFormat="0" applyProtection="0">
      <alignment horizontal="right" vertical="center"/>
    </xf>
    <xf numFmtId="0" fontId="4" fillId="5" borderId="103" applyNumberFormat="0" applyProtection="0">
      <alignment horizontal="left" vertical="top" indent="1"/>
    </xf>
    <xf numFmtId="4" fontId="12" fillId="18" borderId="103" applyNumberFormat="0" applyProtection="0">
      <alignment horizontal="right" vertical="center"/>
    </xf>
    <xf numFmtId="0" fontId="35" fillId="56" borderId="78" applyNumberFormat="0" applyFont="0" applyAlignment="0" applyProtection="0"/>
    <xf numFmtId="4" fontId="12" fillId="4" borderId="114" applyNumberFormat="0" applyProtection="0">
      <alignment horizontal="left" vertical="center"/>
    </xf>
    <xf numFmtId="0" fontId="89" fillId="50" borderId="98" applyNumberFormat="0" applyAlignment="0" applyProtection="0"/>
    <xf numFmtId="0" fontId="81" fillId="27" borderId="117" applyNumberFormat="0" applyAlignment="0" applyProtection="0"/>
    <xf numFmtId="0" fontId="14" fillId="19" borderId="134" applyNumberFormat="0" applyProtection="0">
      <alignment horizontal="left" vertical="top" indent="1"/>
    </xf>
    <xf numFmtId="4" fontId="12" fillId="10" borderId="134"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46" fillId="48" borderId="132"/>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17" borderId="134" applyNumberFormat="0" applyProtection="0">
      <alignment horizontal="left" vertical="center" indent="1"/>
    </xf>
    <xf numFmtId="0" fontId="35" fillId="56" borderId="136" applyNumberFormat="0" applyFont="0" applyAlignment="0" applyProtection="0"/>
    <xf numFmtId="4" fontId="12" fillId="10" borderId="134" applyNumberFormat="0" applyProtection="0">
      <alignment horizontal="right" vertical="center"/>
    </xf>
    <xf numFmtId="0" fontId="46" fillId="49" borderId="73"/>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6" fillId="48" borderId="44"/>
    <xf numFmtId="0" fontId="46" fillId="49" borderId="44"/>
    <xf numFmtId="0" fontId="67" fillId="50" borderId="79" applyNumberFormat="0" applyAlignment="0" applyProtection="0"/>
    <xf numFmtId="0" fontId="67" fillId="50" borderId="79" applyNumberFormat="0" applyAlignment="0" applyProtection="0"/>
    <xf numFmtId="0" fontId="89" fillId="50" borderId="139" applyNumberFormat="0" applyAlignment="0" applyProtection="0"/>
    <xf numFmtId="0" fontId="14" fillId="17" borderId="134" applyNumberFormat="0" applyProtection="0">
      <alignment horizontal="left" vertical="top" indent="1"/>
    </xf>
    <xf numFmtId="0" fontId="46" fillId="48" borderId="85"/>
    <xf numFmtId="0" fontId="67" fillId="50" borderId="58" applyNumberFormat="0" applyAlignment="0" applyProtection="0"/>
    <xf numFmtId="0" fontId="4" fillId="56" borderId="127" applyNumberFormat="0" applyFont="0" applyAlignment="0" applyProtection="0"/>
    <xf numFmtId="211" fontId="47" fillId="16" borderId="110"/>
    <xf numFmtId="0" fontId="81" fillId="27" borderId="106" applyNumberFormat="0" applyAlignment="0" applyProtection="0"/>
    <xf numFmtId="0" fontId="81" fillId="27" borderId="106" applyNumberFormat="0" applyAlignment="0" applyProtection="0"/>
    <xf numFmtId="211" fontId="47" fillId="4" borderId="112"/>
    <xf numFmtId="0" fontId="47" fillId="1" borderId="45" applyNumberFormat="0" applyAlignment="0" applyProtection="0"/>
    <xf numFmtId="0" fontId="46" fillId="48" borderId="44"/>
    <xf numFmtId="4" fontId="15" fillId="18" borderId="134" applyNumberFormat="0" applyProtection="0">
      <alignment horizontal="right" vertical="center"/>
    </xf>
    <xf numFmtId="4" fontId="16" fillId="17" borderId="77" applyNumberFormat="0" applyProtection="0">
      <alignment horizontal="lef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4" fontId="10" fillId="16" borderId="77" applyNumberFormat="0" applyProtection="0">
      <alignment horizontal="left" vertical="center"/>
    </xf>
    <xf numFmtId="4" fontId="15" fillId="18" borderId="76" applyNumberFormat="0" applyProtection="0">
      <alignment vertical="center"/>
    </xf>
    <xf numFmtId="0" fontId="4" fillId="17" borderId="76" applyNumberFormat="0" applyProtection="0">
      <alignment horizontal="left" vertical="top" indent="1"/>
    </xf>
    <xf numFmtId="0" fontId="4" fillId="17" borderId="76" applyNumberFormat="0" applyProtection="0">
      <alignment horizontal="left" vertical="center" indent="1"/>
    </xf>
    <xf numFmtId="4" fontId="12" fillId="16" borderId="76" applyNumberFormat="0" applyProtection="0">
      <alignment horizontal="right" vertical="center"/>
    </xf>
    <xf numFmtId="4" fontId="12" fillId="13" borderId="76" applyNumberFormat="0" applyProtection="0">
      <alignment horizontal="right" vertical="center"/>
    </xf>
    <xf numFmtId="4" fontId="12" fillId="12" borderId="76" applyNumberFormat="0" applyProtection="0">
      <alignment horizontal="right" vertical="center"/>
    </xf>
    <xf numFmtId="4" fontId="12" fillId="9" borderId="76" applyNumberFormat="0" applyProtection="0">
      <alignment horizontal="right" vertical="center"/>
    </xf>
    <xf numFmtId="4" fontId="12" fillId="8" borderId="76" applyNumberFormat="0" applyProtection="0">
      <alignment horizontal="right" vertical="center"/>
    </xf>
    <xf numFmtId="4" fontId="12" fillId="7" borderId="76" applyNumberFormat="0" applyProtection="0">
      <alignment horizontal="right" vertical="center"/>
    </xf>
    <xf numFmtId="0" fontId="13" fillId="4" borderId="76" applyNumberFormat="0" applyProtection="0">
      <alignment horizontal="left" vertical="top" indent="1"/>
    </xf>
    <xf numFmtId="4" fontId="12" fillId="4" borderId="76" applyNumberFormat="0" applyProtection="0">
      <alignment horizontal="left" vertical="center"/>
    </xf>
    <xf numFmtId="216" fontId="7" fillId="0" borderId="62" applyFont="0" applyFill="0" applyAlignment="0" applyProtection="0"/>
    <xf numFmtId="37" fontId="39" fillId="19" borderId="78" applyNumberFormat="0" applyAlignment="0" applyProtection="0"/>
    <xf numFmtId="0" fontId="99" fillId="0" borderId="140" applyNumberFormat="0" applyFill="0" applyAlignment="0" applyProtection="0"/>
    <xf numFmtId="4" fontId="12" fillId="9" borderId="134" applyNumberFormat="0" applyProtection="0">
      <alignment horizontal="right" vertical="center"/>
    </xf>
    <xf numFmtId="0" fontId="4" fillId="56" borderId="78" applyNumberFormat="0" applyFont="0" applyAlignment="0" applyProtection="0"/>
    <xf numFmtId="0" fontId="67" fillId="50" borderId="137" applyNumberFormat="0" applyAlignment="0" applyProtection="0"/>
    <xf numFmtId="0" fontId="81" fillId="27" borderId="137" applyNumberFormat="0" applyAlignment="0" applyProtection="0"/>
    <xf numFmtId="0" fontId="4" fillId="5" borderId="114" applyNumberFormat="0" applyProtection="0">
      <alignment horizontal="left" vertical="center" indent="1"/>
    </xf>
    <xf numFmtId="0" fontId="67" fillId="50" borderId="106" applyNumberFormat="0" applyAlignment="0" applyProtection="0"/>
    <xf numFmtId="4" fontId="12" fillId="10" borderId="89" applyNumberFormat="0" applyProtection="0">
      <alignment horizontal="right" vertical="center"/>
    </xf>
    <xf numFmtId="0" fontId="4" fillId="18" borderId="103" applyNumberFormat="0" applyProtection="0">
      <alignment horizontal="left" vertical="top" indent="1"/>
    </xf>
    <xf numFmtId="0" fontId="35" fillId="56" borderId="78" applyNumberFormat="0" applyFont="0" applyAlignment="0" applyProtection="0"/>
    <xf numFmtId="0" fontId="89" fillId="50" borderId="81" applyNumberFormat="0" applyAlignment="0" applyProtection="0"/>
    <xf numFmtId="0" fontId="35" fillId="56" borderId="78" applyNumberFormat="0" applyFont="0" applyAlignment="0" applyProtection="0"/>
    <xf numFmtId="0" fontId="35" fillId="56" borderId="136" applyNumberFormat="0" applyFont="0" applyAlignment="0" applyProtection="0"/>
    <xf numFmtId="4" fontId="12" fillId="16" borderId="134" applyNumberFormat="0" applyProtection="0">
      <alignment horizontal="right" vertical="center"/>
    </xf>
    <xf numFmtId="0" fontId="89" fillId="50" borderId="69" applyNumberFormat="0" applyAlignment="0" applyProtection="0"/>
    <xf numFmtId="0" fontId="4" fillId="56" borderId="127" applyNumberFormat="0" applyFont="0" applyAlignment="0" applyProtection="0"/>
    <xf numFmtId="38" fontId="73" fillId="53" borderId="78">
      <protection locked="0"/>
    </xf>
    <xf numFmtId="0" fontId="47" fillId="1" borderId="113" applyNumberFormat="0" applyAlignment="0" applyProtection="0"/>
    <xf numFmtId="0" fontId="35" fillId="56" borderId="105" applyNumberFormat="0" applyFont="0" applyAlignment="0" applyProtection="0"/>
    <xf numFmtId="0" fontId="35" fillId="56" borderId="127" applyNumberFormat="0" applyFont="0" applyAlignment="0" applyProtection="0"/>
    <xf numFmtId="0" fontId="54" fillId="0" borderId="112" applyFill="0" applyProtection="0">
      <alignment horizontal="left" vertical="top" wrapText="1"/>
    </xf>
    <xf numFmtId="0" fontId="4" fillId="56" borderId="78"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4" fontId="12" fillId="11" borderId="76" applyNumberFormat="0" applyProtection="0">
      <alignment horizontal="right" vertical="center"/>
    </xf>
    <xf numFmtId="4" fontId="12" fillId="8" borderId="76" applyNumberFormat="0" applyProtection="0">
      <alignment horizontal="right" vertical="center"/>
    </xf>
    <xf numFmtId="38" fontId="20" fillId="0" borderId="112" applyFill="0" applyBorder="0" applyProtection="0">
      <alignment horizontal="right"/>
    </xf>
    <xf numFmtId="0" fontId="67" fillId="50" borderId="79" applyNumberFormat="0" applyAlignment="0" applyProtection="0"/>
    <xf numFmtId="0" fontId="67" fillId="50" borderId="67" applyNumberFormat="0" applyAlignment="0" applyProtection="0"/>
    <xf numFmtId="0" fontId="35" fillId="56" borderId="136" applyNumberFormat="0" applyFont="0" applyAlignment="0" applyProtection="0"/>
    <xf numFmtId="4" fontId="12" fillId="9" borderId="89" applyNumberFormat="0" applyProtection="0">
      <alignment horizontal="right" vertical="center"/>
    </xf>
    <xf numFmtId="0" fontId="21" fillId="0" borderId="73" applyNumberFormat="0" applyFont="0" applyFill="0" applyBorder="0" applyAlignment="0">
      <alignment horizontal="right"/>
    </xf>
    <xf numFmtId="0" fontId="67" fillId="50" borderId="137" applyNumberFormat="0" applyAlignment="0" applyProtection="0"/>
    <xf numFmtId="0" fontId="4" fillId="56" borderId="78" applyNumberFormat="0" applyFont="0" applyAlignment="0" applyProtection="0"/>
    <xf numFmtId="0" fontId="35" fillId="56" borderId="78" applyNumberFormat="0" applyFont="0" applyAlignment="0" applyProtection="0"/>
    <xf numFmtId="0" fontId="4" fillId="56" borderId="105" applyNumberFormat="0" applyFont="0" applyAlignment="0" applyProtection="0"/>
    <xf numFmtId="4" fontId="12" fillId="10" borderId="134" applyNumberFormat="0" applyProtection="0">
      <alignment horizontal="right" vertical="center"/>
    </xf>
    <xf numFmtId="0" fontId="35" fillId="56" borderId="105" applyNumberFormat="0" applyFont="0" applyAlignment="0" applyProtection="0"/>
    <xf numFmtId="0" fontId="99" fillId="0" borderId="122" applyNumberFormat="0" applyFill="0" applyAlignment="0" applyProtection="0"/>
    <xf numFmtId="0" fontId="81" fillId="27" borderId="137" applyNumberFormat="0" applyAlignment="0" applyProtection="0"/>
    <xf numFmtId="0" fontId="35" fillId="56" borderId="105" applyNumberFormat="0" applyFont="0" applyAlignment="0" applyProtection="0"/>
    <xf numFmtId="0" fontId="67" fillId="50" borderId="79" applyNumberFormat="0" applyAlignment="0" applyProtection="0"/>
    <xf numFmtId="0" fontId="67" fillId="50" borderId="79" applyNumberFormat="0" applyAlignment="0" applyProtection="0"/>
    <xf numFmtId="0" fontId="99" fillId="0" borderId="82" applyNumberFormat="0" applyFill="0" applyAlignment="0" applyProtection="0"/>
    <xf numFmtId="0" fontId="35" fillId="56" borderId="116" applyNumberFormat="0" applyFont="0" applyAlignment="0" applyProtection="0"/>
    <xf numFmtId="0" fontId="4" fillId="56" borderId="78" applyNumberFormat="0" applyFont="0" applyAlignment="0" applyProtection="0"/>
    <xf numFmtId="0" fontId="4" fillId="56" borderId="91" applyNumberFormat="0" applyFont="0" applyAlignment="0" applyProtection="0"/>
    <xf numFmtId="211" fontId="47" fillId="4" borderId="112"/>
    <xf numFmtId="0" fontId="89" fillId="50" borderId="87" applyNumberFormat="0" applyAlignment="0" applyProtection="0"/>
    <xf numFmtId="216" fontId="7" fillId="0" borderId="109" applyFont="0" applyFill="0" applyAlignment="0" applyProtection="0"/>
    <xf numFmtId="0" fontId="4" fillId="56" borderId="78" applyNumberFormat="0" applyFont="0" applyAlignment="0" applyProtection="0"/>
    <xf numFmtId="0" fontId="68" fillId="50" borderId="117" applyNumberFormat="0" applyAlignment="0" applyProtection="0"/>
    <xf numFmtId="0" fontId="67" fillId="50" borderId="117" applyNumberFormat="0" applyAlignment="0" applyProtection="0"/>
    <xf numFmtId="0" fontId="4" fillId="17" borderId="55" applyNumberFormat="0" applyProtection="0">
      <alignment horizontal="left" vertical="top" indent="1"/>
    </xf>
    <xf numFmtId="0" fontId="4" fillId="17" borderId="55" applyNumberFormat="0" applyProtection="0">
      <alignment horizontal="left" vertical="center" indent="1"/>
    </xf>
    <xf numFmtId="4" fontId="12" fillId="8" borderId="55" applyNumberFormat="0" applyProtection="0">
      <alignment horizontal="right" vertical="center"/>
    </xf>
    <xf numFmtId="0" fontId="99" fillId="0" borderId="60" applyNumberFormat="0" applyFill="0" applyAlignment="0" applyProtection="0"/>
    <xf numFmtId="4" fontId="12" fillId="10" borderId="76" applyNumberFormat="0" applyProtection="0">
      <alignment horizontal="right" vertical="center"/>
    </xf>
    <xf numFmtId="0" fontId="21" fillId="0" borderId="44" applyNumberFormat="0" applyFont="0" applyFill="0" applyBorder="0" applyAlignment="0">
      <alignment horizontal="right"/>
    </xf>
    <xf numFmtId="0" fontId="89" fillId="50" borderId="130" applyNumberFormat="0" applyAlignment="0" applyProtection="0"/>
    <xf numFmtId="0" fontId="35" fillId="56" borderId="136" applyNumberFormat="0" applyFont="0" applyAlignment="0" applyProtection="0"/>
    <xf numFmtId="0" fontId="4" fillId="56" borderId="78" applyNumberFormat="0" applyFont="0" applyAlignment="0" applyProtection="0"/>
    <xf numFmtId="0" fontId="89" fillId="50" borderId="69" applyNumberFormat="0" applyAlignment="0" applyProtection="0"/>
    <xf numFmtId="0" fontId="14" fillId="17" borderId="76" applyNumberFormat="0" applyProtection="0">
      <alignment horizontal="left" vertical="top" indent="1"/>
    </xf>
    <xf numFmtId="4" fontId="12" fillId="7" borderId="76" applyNumberFormat="0" applyProtection="0">
      <alignment horizontal="right" vertical="center"/>
    </xf>
    <xf numFmtId="0" fontId="99" fillId="0" borderId="94" applyNumberFormat="0" applyFill="0" applyAlignment="0" applyProtection="0"/>
    <xf numFmtId="195" fontId="4" fillId="0" borderId="73">
      <alignment horizontal="center" vertical="center" wrapText="1"/>
    </xf>
    <xf numFmtId="0" fontId="99" fillId="0" borderId="82" applyNumberFormat="0" applyFill="0" applyAlignment="0" applyProtection="0"/>
    <xf numFmtId="38" fontId="20" fillId="0" borderId="112" applyFill="0" applyBorder="0" applyProtection="0">
      <alignment horizontal="right"/>
    </xf>
    <xf numFmtId="0" fontId="89" fillId="50" borderId="139" applyNumberFormat="0" applyAlignment="0" applyProtection="0"/>
    <xf numFmtId="4" fontId="12" fillId="10" borderId="125" applyNumberFormat="0" applyProtection="0">
      <alignment horizontal="right" vertical="center"/>
    </xf>
    <xf numFmtId="0" fontId="99" fillId="0" borderId="140" applyNumberFormat="0" applyFill="0" applyAlignment="0" applyProtection="0"/>
    <xf numFmtId="0" fontId="81" fillId="27" borderId="79" applyNumberFormat="0" applyAlignment="0" applyProtection="0"/>
    <xf numFmtId="0" fontId="35" fillId="56" borderId="136" applyNumberFormat="0" applyFont="0" applyAlignment="0" applyProtection="0"/>
    <xf numFmtId="0" fontId="89" fillId="50" borderId="139" applyNumberFormat="0" applyAlignment="0" applyProtection="0"/>
    <xf numFmtId="0" fontId="4" fillId="18" borderId="55" applyNumberFormat="0" applyProtection="0">
      <alignment horizontal="left" vertical="top" indent="1"/>
    </xf>
    <xf numFmtId="0" fontId="89" fillId="50" borderId="119" applyNumberFormat="0" applyAlignment="0" applyProtection="0"/>
    <xf numFmtId="0" fontId="35" fillId="56" borderId="78" applyNumberFormat="0" applyFont="0" applyAlignment="0" applyProtection="0"/>
    <xf numFmtId="0" fontId="47" fillId="1" borderId="123" applyNumberFormat="0" applyAlignment="0" applyProtection="0"/>
    <xf numFmtId="0" fontId="14" fillId="19" borderId="76" applyNumberFormat="0" applyProtection="0">
      <alignment horizontal="left" vertical="top" indent="1"/>
    </xf>
    <xf numFmtId="0" fontId="13" fillId="4" borderId="134" applyNumberFormat="0" applyProtection="0">
      <alignment horizontal="left" vertical="top" indent="1"/>
    </xf>
    <xf numFmtId="0" fontId="46" fillId="48" borderId="132"/>
    <xf numFmtId="0" fontId="47" fillId="1" borderId="97" applyNumberFormat="0" applyAlignment="0" applyProtection="0"/>
    <xf numFmtId="0" fontId="35" fillId="56" borderId="116" applyNumberFormat="0" applyFont="0" applyAlignment="0" applyProtection="0"/>
    <xf numFmtId="211" fontId="47" fillId="4" borderId="112"/>
    <xf numFmtId="0" fontId="68" fillId="50" borderId="137" applyNumberFormat="0" applyAlignment="0" applyProtection="0"/>
    <xf numFmtId="0" fontId="81" fillId="27" borderId="79" applyNumberFormat="0" applyAlignment="0" applyProtection="0"/>
    <xf numFmtId="0" fontId="4" fillId="56" borderId="127" applyNumberFormat="0" applyFont="0" applyAlignment="0" applyProtection="0"/>
    <xf numFmtId="0" fontId="89" fillId="50" borderId="139" applyNumberFormat="0" applyAlignment="0" applyProtection="0"/>
    <xf numFmtId="4" fontId="12" fillId="7" borderId="134" applyNumberFormat="0" applyProtection="0">
      <alignment horizontal="right" vertical="center"/>
    </xf>
    <xf numFmtId="0" fontId="81" fillId="27" borderId="128" applyNumberFormat="0" applyAlignment="0" applyProtection="0"/>
    <xf numFmtId="4" fontId="16" fillId="17" borderId="135" applyNumberFormat="0" applyProtection="0">
      <alignment horizontal="left" vertical="center"/>
    </xf>
    <xf numFmtId="0" fontId="4" fillId="56" borderId="136" applyNumberFormat="0" applyFont="0" applyAlignment="0" applyProtection="0"/>
    <xf numFmtId="0" fontId="4" fillId="18" borderId="134" applyNumberFormat="0" applyProtection="0">
      <alignment horizontal="left" vertical="center" indent="1"/>
    </xf>
    <xf numFmtId="0" fontId="47" fillId="1" borderId="74"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79" applyNumberFormat="0" applyAlignment="0" applyProtection="0"/>
    <xf numFmtId="0" fontId="67" fillId="50" borderId="79" applyNumberFormat="0" applyAlignment="0" applyProtection="0"/>
    <xf numFmtId="0" fontId="54" fillId="0" borderId="75" applyFill="0" applyProtection="0">
      <alignment horizontal="left" vertical="top" wrapText="1"/>
    </xf>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38" fontId="20" fillId="0" borderId="75" applyFill="0" applyBorder="0" applyProtection="0">
      <alignment horizontal="right"/>
    </xf>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89" fillId="50" borderId="81" applyNumberFormat="0" applyAlignment="0" applyProtection="0"/>
    <xf numFmtId="0" fontId="35" fillId="56" borderId="136" applyNumberFormat="0" applyFont="0" applyAlignment="0" applyProtection="0"/>
    <xf numFmtId="0" fontId="4" fillId="56" borderId="127" applyNumberFormat="0" applyFont="0" applyAlignment="0" applyProtection="0"/>
    <xf numFmtId="4" fontId="10" fillId="4" borderId="125" applyNumberFormat="0" applyProtection="0">
      <alignment vertical="center"/>
    </xf>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4" fillId="56" borderId="91" applyNumberFormat="0" applyFont="0" applyAlignment="0" applyProtection="0"/>
    <xf numFmtId="0" fontId="67" fillId="50" borderId="128" applyNumberFormat="0" applyAlignment="0" applyProtection="0"/>
    <xf numFmtId="4" fontId="16" fillId="17" borderId="126" applyNumberFormat="0" applyProtection="0">
      <alignment horizontal="left" vertical="center"/>
    </xf>
    <xf numFmtId="0" fontId="68" fillId="50" borderId="137" applyNumberFormat="0" applyAlignment="0" applyProtection="0"/>
    <xf numFmtId="4" fontId="12" fillId="9" borderId="76" applyNumberFormat="0" applyProtection="0">
      <alignment horizontal="right" vertical="center"/>
    </xf>
    <xf numFmtId="0" fontId="99" fillId="0" borderId="82" applyNumberFormat="0" applyFill="0" applyAlignment="0" applyProtection="0"/>
    <xf numFmtId="0" fontId="99" fillId="0" borderId="140" applyNumberFormat="0" applyFill="0" applyAlignment="0" applyProtection="0"/>
    <xf numFmtId="0" fontId="89" fillId="50" borderId="139" applyNumberFormat="0" applyAlignment="0" applyProtection="0"/>
    <xf numFmtId="0" fontId="67" fillId="50" borderId="137" applyNumberFormat="0" applyAlignment="0" applyProtection="0"/>
    <xf numFmtId="0" fontId="47" fillId="1" borderId="133" applyNumberFormat="0" applyAlignment="0" applyProtection="0"/>
    <xf numFmtId="0" fontId="35" fillId="56" borderId="136" applyNumberFormat="0" applyFont="0" applyAlignment="0" applyProtection="0"/>
    <xf numFmtId="4" fontId="12" fillId="14" borderId="134" applyNumberFormat="0" applyProtection="0">
      <alignment horizontal="right" vertical="center"/>
    </xf>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89" fillId="50" borderId="139" applyNumberFormat="0" applyAlignment="0" applyProtection="0"/>
    <xf numFmtId="4" fontId="12" fillId="7" borderId="103" applyNumberFormat="0" applyProtection="0">
      <alignment horizontal="right" vertical="center"/>
    </xf>
    <xf numFmtId="0" fontId="67" fillId="50" borderId="137" applyNumberFormat="0" applyAlignment="0" applyProtection="0"/>
    <xf numFmtId="0" fontId="67" fillId="50" borderId="137" applyNumberFormat="0" applyAlignment="0" applyProtection="0"/>
    <xf numFmtId="0" fontId="89" fillId="50" borderId="87" applyNumberFormat="0" applyAlignment="0" applyProtection="0"/>
    <xf numFmtId="216" fontId="7" fillId="0" borderId="109" applyFont="0" applyFill="0" applyAlignment="0" applyProtection="0"/>
    <xf numFmtId="0" fontId="99" fillId="0" borderId="140" applyNumberFormat="0" applyFill="0" applyAlignment="0" applyProtection="0"/>
    <xf numFmtId="0" fontId="47" fillId="1" borderId="133"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92" applyNumberFormat="0" applyAlignment="0" applyProtection="0"/>
    <xf numFmtId="0" fontId="5" fillId="0" borderId="73">
      <alignment horizontal="left" wrapText="1"/>
    </xf>
    <xf numFmtId="0" fontId="81" fillId="27" borderId="128" applyNumberFormat="0" applyAlignment="0" applyProtection="0"/>
    <xf numFmtId="0" fontId="81" fillId="27" borderId="67" applyNumberFormat="0" applyAlignment="0" applyProtection="0"/>
    <xf numFmtId="0" fontId="4" fillId="56" borderId="136" applyNumberFormat="0" applyFont="0" applyAlignment="0" applyProtection="0"/>
    <xf numFmtId="0" fontId="46" fillId="48" borderId="73"/>
    <xf numFmtId="0" fontId="4" fillId="5" borderId="134" applyNumberFormat="0" applyProtection="0">
      <alignment horizontal="left" vertical="top" inden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164" fontId="5" fillId="0" borderId="102" applyFill="0" applyBorder="0" applyProtection="0">
      <alignment horizontal="right"/>
    </xf>
    <xf numFmtId="0" fontId="47" fillId="1" borderId="101" applyNumberFormat="0" applyAlignment="0" applyProtection="0"/>
    <xf numFmtId="0" fontId="46" fillId="49" borderId="100"/>
    <xf numFmtId="0" fontId="67" fillId="50" borderId="117" applyNumberFormat="0" applyAlignment="0" applyProtection="0"/>
    <xf numFmtId="0" fontId="54" fillId="0" borderId="112" applyFill="0" applyProtection="0">
      <alignment horizontal="left" vertical="top" wrapText="1"/>
    </xf>
    <xf numFmtId="0" fontId="67" fillId="50" borderId="128" applyNumberFormat="0" applyAlignment="0" applyProtection="0"/>
    <xf numFmtId="0" fontId="4" fillId="18" borderId="89" applyNumberFormat="0" applyProtection="0">
      <alignment horizontal="left" vertical="center" indent="1"/>
    </xf>
    <xf numFmtId="0" fontId="35" fillId="56" borderId="127" applyNumberFormat="0" applyFont="0" applyAlignment="0" applyProtection="0"/>
    <xf numFmtId="0" fontId="81" fillId="27" borderId="137" applyNumberFormat="0" applyAlignment="0" applyProtection="0"/>
    <xf numFmtId="0" fontId="81" fillId="27" borderId="117" applyNumberFormat="0" applyAlignment="0" applyProtection="0"/>
    <xf numFmtId="0" fontId="67" fillId="50" borderId="137" applyNumberFormat="0" applyAlignment="0" applyProtection="0"/>
    <xf numFmtId="0" fontId="35" fillId="56" borderId="127" applyNumberFormat="0" applyFont="0" applyAlignment="0" applyProtection="0"/>
    <xf numFmtId="0" fontId="99" fillId="0" borderId="140" applyNumberFormat="0" applyFill="0" applyAlignment="0" applyProtection="0"/>
    <xf numFmtId="0" fontId="89" fillId="50" borderId="139" applyNumberFormat="0" applyAlignment="0" applyProtection="0"/>
    <xf numFmtId="0" fontId="89" fillId="50" borderId="98" applyNumberFormat="0" applyAlignment="0" applyProtection="0"/>
    <xf numFmtId="0" fontId="89" fillId="50" borderId="98" applyNumberFormat="0" applyAlignment="0" applyProtection="0"/>
    <xf numFmtId="0" fontId="89" fillId="50" borderId="61" applyNumberFormat="0" applyAlignment="0" applyProtection="0"/>
    <xf numFmtId="4" fontId="12" fillId="7" borderId="76" applyNumberFormat="0" applyProtection="0">
      <alignment horizontal="right" vertical="center"/>
    </xf>
    <xf numFmtId="0" fontId="13" fillId="4" borderId="76" applyNumberFormat="0" applyProtection="0">
      <alignment horizontal="left" vertical="top" indent="1"/>
    </xf>
    <xf numFmtId="0" fontId="89" fillId="50" borderId="98" applyNumberFormat="0" applyAlignment="0" applyProtection="0"/>
    <xf numFmtId="0" fontId="89" fillId="50" borderId="81" applyNumberFormat="0" applyAlignment="0" applyProtection="0"/>
    <xf numFmtId="0" fontId="89" fillId="50" borderId="81" applyNumberFormat="0" applyAlignment="0" applyProtection="0"/>
    <xf numFmtId="0" fontId="99" fillId="0" borderId="140" applyNumberFormat="0" applyFill="0" applyAlignment="0" applyProtection="0"/>
    <xf numFmtId="0" fontId="42" fillId="47" borderId="132" applyNumberFormat="0" applyFont="0" applyFill="0" applyBorder="0" applyAlignment="0" applyProtection="0">
      <alignment horizontal="left" vertical="center" wrapText="1" indent="1"/>
    </xf>
    <xf numFmtId="0" fontId="67" fillId="50" borderId="128" applyNumberFormat="0" applyAlignment="0" applyProtection="0"/>
    <xf numFmtId="0" fontId="4" fillId="56" borderId="136" applyNumberFormat="0" applyFont="0" applyAlignment="0" applyProtection="0"/>
    <xf numFmtId="164" fontId="47" fillId="0" borderId="80" applyNumberFormat="0" applyFont="0" applyFill="0" applyBorder="0" applyProtection="0">
      <alignment horizontal="centerContinuous"/>
    </xf>
    <xf numFmtId="0" fontId="4" fillId="56" borderId="136" applyNumberFormat="0" applyFont="0" applyAlignment="0" applyProtection="0"/>
    <xf numFmtId="0" fontId="99" fillId="0" borderId="82" applyNumberFormat="0" applyFill="0" applyAlignment="0" applyProtection="0"/>
    <xf numFmtId="0" fontId="35" fillId="56" borderId="78" applyNumberFormat="0" applyFont="0" applyAlignment="0" applyProtection="0"/>
    <xf numFmtId="0" fontId="35" fillId="56" borderId="78" applyNumberFormat="0" applyFont="0" applyAlignment="0" applyProtection="0"/>
    <xf numFmtId="0" fontId="81" fillId="27" borderId="92" applyNumberFormat="0" applyAlignment="0" applyProtection="0"/>
    <xf numFmtId="0" fontId="81" fillId="27" borderId="106" applyNumberFormat="0" applyAlignment="0" applyProtection="0"/>
    <xf numFmtId="0" fontId="4" fillId="18" borderId="125" applyNumberFormat="0" applyProtection="0">
      <alignment horizontal="left" vertical="center" indent="1"/>
    </xf>
    <xf numFmtId="0" fontId="99" fillId="0" borderId="140" applyNumberFormat="0" applyFill="0" applyAlignment="0" applyProtection="0"/>
    <xf numFmtId="0" fontId="5" fillId="0" borderId="100">
      <alignment horizontal="left" wrapText="1"/>
    </xf>
    <xf numFmtId="0" fontId="89" fillId="50" borderId="81"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137" applyNumberFormat="0" applyAlignment="0" applyProtection="0"/>
    <xf numFmtId="0" fontId="4" fillId="56" borderId="91" applyNumberFormat="0" applyFont="0" applyAlignment="0" applyProtection="0"/>
    <xf numFmtId="0" fontId="89" fillId="50" borderId="108" applyNumberFormat="0" applyAlignment="0" applyProtection="0"/>
    <xf numFmtId="0" fontId="4" fillId="56" borderId="136" applyNumberFormat="0" applyFont="0" applyAlignment="0" applyProtection="0"/>
    <xf numFmtId="0" fontId="89" fillId="50" borderId="139" applyNumberFormat="0" applyAlignment="0" applyProtection="0"/>
    <xf numFmtId="0" fontId="14" fillId="17" borderId="76" applyNumberFormat="0" applyProtection="0">
      <alignment horizontal="left" vertical="top" indent="1"/>
    </xf>
    <xf numFmtId="0" fontId="4" fillId="18" borderId="64" applyNumberFormat="0" applyProtection="0">
      <alignment horizontal="left" vertical="center" indent="1"/>
    </xf>
    <xf numFmtId="4" fontId="12" fillId="7" borderId="134" applyNumberFormat="0" applyProtection="0">
      <alignment horizontal="right" vertical="center"/>
    </xf>
    <xf numFmtId="4" fontId="12" fillId="16" borderId="64" applyNumberFormat="0" applyProtection="0">
      <alignment horizontal="right" vertical="center"/>
    </xf>
    <xf numFmtId="0" fontId="67" fillId="50" borderId="79" applyNumberFormat="0" applyAlignment="0" applyProtection="0"/>
    <xf numFmtId="4" fontId="12" fillId="10" borderId="134" applyNumberFormat="0" applyProtection="0">
      <alignment horizontal="right" vertical="center"/>
    </xf>
    <xf numFmtId="0" fontId="81" fillId="27" borderId="117" applyNumberFormat="0" applyAlignment="0" applyProtection="0"/>
    <xf numFmtId="0" fontId="89" fillId="50" borderId="130" applyNumberFormat="0" applyAlignment="0" applyProtection="0"/>
    <xf numFmtId="0" fontId="67" fillId="50" borderId="106" applyNumberFormat="0" applyAlignment="0" applyProtection="0"/>
    <xf numFmtId="0" fontId="46" fillId="48" borderId="121"/>
    <xf numFmtId="0" fontId="35" fillId="56" borderId="91" applyNumberFormat="0" applyFont="0" applyAlignment="0" applyProtection="0"/>
    <xf numFmtId="4" fontId="16" fillId="17" borderId="77" applyNumberFormat="0" applyProtection="0">
      <alignment horizontal="left" vertical="center"/>
    </xf>
    <xf numFmtId="4" fontId="17" fillId="18" borderId="76" applyNumberFormat="0" applyProtection="0">
      <alignment horizontal="right" vertical="center"/>
    </xf>
    <xf numFmtId="0" fontId="35" fillId="56" borderId="136"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99" fillId="0" borderId="70" applyNumberFormat="0" applyFill="0" applyAlignment="0" applyProtection="0"/>
    <xf numFmtId="211" fontId="47" fillId="4" borderId="112"/>
    <xf numFmtId="0" fontId="35" fillId="56" borderId="136" applyNumberFormat="0" applyFont="0" applyAlignment="0" applyProtection="0"/>
    <xf numFmtId="0" fontId="67" fillId="50" borderId="128" applyNumberFormat="0" applyAlignment="0" applyProtection="0"/>
    <xf numFmtId="0" fontId="67" fillId="50" borderId="137" applyNumberFormat="0" applyAlignment="0" applyProtection="0"/>
    <xf numFmtId="0" fontId="42" fillId="47" borderId="96" applyNumberFormat="0" applyFont="0" applyFill="0" applyBorder="0" applyAlignment="0" applyProtection="0">
      <alignment horizontal="left" vertical="center" wrapText="1" indent="1"/>
    </xf>
    <xf numFmtId="164" fontId="5" fillId="0" borderId="75" applyFill="0" applyBorder="0" applyProtection="0">
      <alignment horizontal="right"/>
    </xf>
    <xf numFmtId="0" fontId="81" fillId="27" borderId="137" applyNumberFormat="0" applyAlignment="0" applyProtection="0"/>
    <xf numFmtId="0" fontId="67" fillId="50" borderId="79" applyNumberFormat="0" applyAlignment="0" applyProtection="0"/>
    <xf numFmtId="38" fontId="73" fillId="53" borderId="127">
      <protection locked="0"/>
    </xf>
    <xf numFmtId="0" fontId="47" fillId="1" borderId="133" applyNumberFormat="0" applyAlignment="0" applyProtection="0"/>
    <xf numFmtId="0" fontId="42" fillId="47" borderId="73" applyNumberFormat="0" applyFont="0" applyFill="0" applyBorder="0" applyAlignment="0" applyProtection="0">
      <alignment horizontal="left" vertical="center" wrapText="1" indent="1"/>
    </xf>
    <xf numFmtId="0" fontId="4" fillId="56" borderId="136" applyNumberFormat="0" applyFont="0" applyAlignment="0" applyProtection="0"/>
    <xf numFmtId="0" fontId="99" fillId="0" borderId="140" applyNumberFormat="0" applyFill="0" applyAlignment="0" applyProtection="0"/>
    <xf numFmtId="0" fontId="4" fillId="56" borderId="136" applyNumberFormat="0" applyFont="0" applyAlignment="0" applyProtection="0"/>
    <xf numFmtId="0" fontId="99" fillId="0" borderId="140" applyNumberFormat="0" applyFill="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99" fillId="0" borderId="140" applyNumberFormat="0" applyFill="0" applyAlignment="0" applyProtection="0"/>
    <xf numFmtId="0" fontId="99" fillId="0" borderId="140" applyNumberFormat="0" applyFill="0" applyAlignment="0" applyProtection="0"/>
    <xf numFmtId="0" fontId="67" fillId="50" borderId="79" applyNumberFormat="0" applyAlignment="0" applyProtection="0"/>
    <xf numFmtId="4" fontId="17" fillId="18" borderId="134" applyNumberFormat="0" applyProtection="0">
      <alignment horizontal="right" vertical="center"/>
    </xf>
    <xf numFmtId="4" fontId="16" fillId="17" borderId="115" applyNumberFormat="0" applyProtection="0">
      <alignment horizontal="left" vertical="center"/>
    </xf>
    <xf numFmtId="4" fontId="12" fillId="13" borderId="134" applyNumberFormat="0" applyProtection="0">
      <alignment horizontal="right" vertical="center"/>
    </xf>
    <xf numFmtId="0" fontId="4" fillId="5" borderId="134" applyNumberFormat="0" applyProtection="0">
      <alignment horizontal="left" vertical="center" indent="1"/>
    </xf>
    <xf numFmtId="0" fontId="81" fillId="27" borderId="137" applyNumberFormat="0" applyAlignment="0" applyProtection="0"/>
    <xf numFmtId="0" fontId="81" fillId="27" borderId="128" applyNumberFormat="0" applyAlignment="0" applyProtection="0"/>
    <xf numFmtId="0" fontId="68" fillId="50" borderId="128" applyNumberFormat="0" applyAlignment="0" applyProtection="0"/>
    <xf numFmtId="0" fontId="81" fillId="27" borderId="117" applyNumberFormat="0" applyAlignment="0" applyProtection="0"/>
    <xf numFmtId="0" fontId="81" fillId="27" borderId="117" applyNumberFormat="0" applyAlignment="0" applyProtection="0"/>
    <xf numFmtId="0" fontId="89" fillId="50" borderId="139" applyNumberFormat="0" applyAlignment="0" applyProtection="0"/>
    <xf numFmtId="0" fontId="67" fillId="50" borderId="106" applyNumberFormat="0" applyAlignment="0" applyProtection="0"/>
    <xf numFmtId="4" fontId="12" fillId="8" borderId="103" applyNumberFormat="0" applyProtection="0">
      <alignment horizontal="right" vertical="center"/>
    </xf>
    <xf numFmtId="0" fontId="89" fillId="50" borderId="69" applyNumberFormat="0" applyAlignment="0" applyProtection="0"/>
    <xf numFmtId="0" fontId="46" fillId="48" borderId="73"/>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4" fontId="12" fillId="18" borderId="134" applyNumberFormat="0" applyProtection="0">
      <alignment horizontal="right" vertical="center"/>
    </xf>
    <xf numFmtId="0" fontId="99" fillId="0" borderId="94" applyNumberFormat="0" applyFill="0" applyAlignment="0" applyProtection="0"/>
    <xf numFmtId="0" fontId="35" fillId="56" borderId="91"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89" fillId="50" borderId="139" applyNumberFormat="0" applyAlignment="0" applyProtection="0"/>
    <xf numFmtId="0" fontId="81" fillId="27" borderId="137" applyNumberFormat="0" applyAlignment="0" applyProtection="0"/>
    <xf numFmtId="0" fontId="4" fillId="56" borderId="105" applyNumberFormat="0" applyFont="0" applyAlignment="0" applyProtection="0"/>
    <xf numFmtId="0" fontId="81" fillId="27" borderId="137" applyNumberFormat="0" applyAlignment="0" applyProtection="0"/>
    <xf numFmtId="4" fontId="12" fillId="16" borderId="134" applyNumberFormat="0" applyProtection="0">
      <alignment horizontal="right" vertical="center"/>
    </xf>
    <xf numFmtId="0" fontId="99" fillId="0" borderId="82" applyNumberFormat="0" applyFill="0" applyAlignment="0" applyProtection="0"/>
    <xf numFmtId="0" fontId="99" fillId="0" borderId="122" applyNumberFormat="0" applyFill="0" applyAlignment="0" applyProtection="0"/>
    <xf numFmtId="0" fontId="47" fillId="1" borderId="86" applyNumberFormat="0" applyAlignment="0" applyProtection="0"/>
    <xf numFmtId="0" fontId="35" fillId="56" borderId="136" applyNumberFormat="0" applyFont="0" applyAlignment="0" applyProtection="0"/>
    <xf numFmtId="0" fontId="4" fillId="56" borderId="136" applyNumberFormat="0" applyFont="0" applyAlignment="0" applyProtection="0"/>
    <xf numFmtId="4" fontId="10" fillId="4" borderId="103" applyNumberFormat="0" applyProtection="0">
      <alignment vertical="center"/>
    </xf>
    <xf numFmtId="0" fontId="4" fillId="56" borderId="78" applyNumberFormat="0" applyFont="0" applyAlignment="0" applyProtection="0"/>
    <xf numFmtId="0" fontId="4" fillId="17" borderId="76" applyNumberFormat="0" applyProtection="0">
      <alignment horizontal="left" vertical="top" indent="1"/>
    </xf>
    <xf numFmtId="0" fontId="4" fillId="17" borderId="76" applyNumberFormat="0" applyProtection="0">
      <alignment horizontal="left" vertical="center" indent="1"/>
    </xf>
    <xf numFmtId="4" fontId="12" fillId="8" borderId="76" applyNumberFormat="0" applyProtection="0">
      <alignment horizontal="right" vertical="center"/>
    </xf>
    <xf numFmtId="0" fontId="99" fillId="0" borderId="70" applyNumberFormat="0" applyFill="0" applyAlignment="0" applyProtection="0"/>
    <xf numFmtId="0" fontId="4" fillId="56" borderId="136" applyNumberFormat="0" applyFont="0" applyAlignment="0" applyProtection="0"/>
    <xf numFmtId="0" fontId="89" fillId="50" borderId="87" applyNumberFormat="0" applyAlignment="0" applyProtection="0"/>
    <xf numFmtId="0" fontId="81" fillId="27" borderId="106" applyNumberFormat="0" applyAlignment="0" applyProtection="0"/>
    <xf numFmtId="0" fontId="35" fillId="56" borderId="136" applyNumberFormat="0" applyFont="0" applyAlignment="0" applyProtection="0"/>
    <xf numFmtId="0" fontId="67" fillId="50" borderId="79" applyNumberFormat="0" applyAlignment="0" applyProtection="0"/>
    <xf numFmtId="0" fontId="4" fillId="56" borderId="127" applyNumberFormat="0" applyFont="0" applyAlignment="0" applyProtection="0"/>
    <xf numFmtId="0" fontId="4" fillId="56" borderId="136" applyNumberFormat="0" applyFont="0" applyAlignment="0" applyProtection="0"/>
    <xf numFmtId="0" fontId="89" fillId="50" borderId="130" applyNumberFormat="0" applyAlignment="0" applyProtection="0"/>
    <xf numFmtId="0" fontId="4" fillId="56" borderId="127" applyNumberFormat="0" applyFont="0" applyAlignment="0" applyProtection="0"/>
    <xf numFmtId="0" fontId="4" fillId="56" borderId="127" applyNumberFormat="0" applyFont="0" applyAlignment="0" applyProtection="0"/>
    <xf numFmtId="164" fontId="47" fillId="0" borderId="80" applyNumberFormat="0" applyFont="0" applyFill="0" applyBorder="0" applyProtection="0">
      <alignment horizontal="centerContinuous"/>
    </xf>
    <xf numFmtId="0" fontId="67" fillId="50" borderId="79" applyNumberFormat="0" applyAlignment="0" applyProtection="0"/>
    <xf numFmtId="0" fontId="68" fillId="50" borderId="79" applyNumberFormat="0" applyAlignment="0" applyProtection="0"/>
    <xf numFmtId="0" fontId="89" fillId="50" borderId="139" applyNumberFormat="0" applyAlignment="0" applyProtection="0"/>
    <xf numFmtId="0" fontId="99" fillId="0" borderId="94" applyNumberFormat="0" applyFill="0" applyAlignment="0" applyProtection="0"/>
    <xf numFmtId="0" fontId="89" fillId="50" borderId="81" applyNumberFormat="0" applyAlignment="0" applyProtection="0"/>
    <xf numFmtId="0" fontId="67" fillId="50" borderId="128" applyNumberFormat="0" applyAlignment="0" applyProtection="0"/>
    <xf numFmtId="0" fontId="67" fillId="50" borderId="128" applyNumberFormat="0" applyAlignment="0" applyProtection="0"/>
    <xf numFmtId="0" fontId="81" fillId="27" borderId="117" applyNumberFormat="0" applyAlignment="0" applyProtection="0"/>
    <xf numFmtId="4" fontId="12" fillId="18" borderId="76" applyNumberFormat="0" applyProtection="0">
      <alignment vertical="center"/>
    </xf>
    <xf numFmtId="0" fontId="4" fillId="5" borderId="76" applyNumberFormat="0" applyProtection="0">
      <alignment horizontal="left" vertical="center" indent="1"/>
    </xf>
    <xf numFmtId="0" fontId="99" fillId="0" borderId="82" applyNumberFormat="0" applyFill="0" applyAlignment="0" applyProtection="0"/>
    <xf numFmtId="0" fontId="89" fillId="50" borderId="98" applyNumberFormat="0" applyAlignment="0" applyProtection="0"/>
    <xf numFmtId="0" fontId="81" fillId="27" borderId="137" applyNumberFormat="0" applyAlignment="0" applyProtection="0"/>
    <xf numFmtId="0" fontId="81" fillId="27" borderId="137" applyNumberFormat="0" applyAlignment="0" applyProtection="0"/>
    <xf numFmtId="0" fontId="4" fillId="17" borderId="134" applyNumberFormat="0" applyProtection="0">
      <alignment horizontal="left" vertical="top" indent="1"/>
    </xf>
    <xf numFmtId="0" fontId="42" fillId="47" borderId="100" applyNumberFormat="0" applyFont="0" applyFill="0" applyBorder="0" applyAlignment="0" applyProtection="0">
      <alignment horizontal="left" vertical="center" wrapText="1" indent="1"/>
    </xf>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0" fontId="4" fillId="56" borderId="116" applyNumberFormat="0" applyFont="0" applyAlignment="0" applyProtection="0"/>
    <xf numFmtId="0" fontId="14" fillId="17" borderId="134" applyNumberFormat="0" applyProtection="0">
      <alignment horizontal="left" vertical="top" indent="1"/>
    </xf>
    <xf numFmtId="0" fontId="4" fillId="56" borderId="127" applyNumberFormat="0" applyFont="0" applyAlignment="0" applyProtection="0"/>
    <xf numFmtId="0" fontId="99" fillId="0" borderId="140" applyNumberFormat="0" applyFill="0" applyAlignment="0" applyProtection="0"/>
    <xf numFmtId="0" fontId="81" fillId="27" borderId="137"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78" applyNumberFormat="0" applyFont="0" applyAlignment="0" applyProtection="0"/>
    <xf numFmtId="211" fontId="47" fillId="16" borderId="131"/>
    <xf numFmtId="37" fontId="39" fillId="19" borderId="136" applyNumberFormat="0" applyAlignment="0" applyProtection="0"/>
    <xf numFmtId="0" fontId="99" fillId="0" borderId="122" applyNumberFormat="0" applyFill="0" applyAlignment="0" applyProtection="0"/>
    <xf numFmtId="0" fontId="89" fillId="50" borderId="139"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14" fillId="17" borderId="89" applyNumberFormat="0" applyProtection="0">
      <alignment horizontal="left" vertical="top" indent="1"/>
    </xf>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89" fillId="50" borderId="81" applyNumberFormat="0" applyAlignment="0" applyProtection="0"/>
    <xf numFmtId="0" fontId="4" fillId="56" borderId="78" applyNumberFormat="0" applyFont="0" applyAlignment="0" applyProtection="0"/>
    <xf numFmtId="4" fontId="10" fillId="16" borderId="89" applyNumberFormat="0" applyProtection="0">
      <alignment horizontal="left" vertical="center"/>
    </xf>
    <xf numFmtId="0" fontId="67" fillId="50" borderId="137" applyNumberFormat="0" applyAlignment="0" applyProtection="0"/>
    <xf numFmtId="0" fontId="67" fillId="50" borderId="106" applyNumberFormat="0" applyAlignment="0" applyProtection="0"/>
    <xf numFmtId="37" fontId="39" fillId="19" borderId="91" applyNumberFormat="0" applyAlignment="0" applyProtection="0"/>
    <xf numFmtId="0" fontId="89" fillId="50" borderId="139" applyNumberFormat="0" applyAlignment="0" applyProtection="0"/>
    <xf numFmtId="0" fontId="35" fillId="56" borderId="127" applyNumberFormat="0" applyFont="0" applyAlignment="0" applyProtection="0"/>
    <xf numFmtId="0" fontId="81" fillId="27" borderId="137" applyNumberFormat="0" applyAlignment="0" applyProtection="0"/>
    <xf numFmtId="0" fontId="89" fillId="50" borderId="139" applyNumberFormat="0" applyAlignment="0" applyProtection="0"/>
    <xf numFmtId="0" fontId="99" fillId="0" borderId="122" applyNumberFormat="0" applyFill="0" applyAlignment="0" applyProtection="0"/>
    <xf numFmtId="0" fontId="89" fillId="50" borderId="87" applyNumberFormat="0" applyAlignment="0" applyProtection="0"/>
    <xf numFmtId="0" fontId="89" fillId="50" borderId="119" applyNumberFormat="0" applyAlignment="0" applyProtection="0"/>
    <xf numFmtId="0" fontId="89" fillId="50" borderId="119" applyNumberFormat="0" applyAlignment="0" applyProtection="0"/>
    <xf numFmtId="0" fontId="4" fillId="18" borderId="125" applyNumberFormat="0" applyProtection="0">
      <alignment horizontal="left" vertical="center" indent="1"/>
    </xf>
    <xf numFmtId="0" fontId="67" fillId="50" borderId="137" applyNumberFormat="0" applyAlignment="0" applyProtection="0"/>
    <xf numFmtId="216" fontId="7" fillId="0" borderId="109" applyFont="0" applyFill="0" applyAlignment="0" applyProtection="0"/>
    <xf numFmtId="0" fontId="67" fillId="50" borderId="117" applyNumberFormat="0" applyAlignment="0" applyProtection="0"/>
    <xf numFmtId="0" fontId="4" fillId="56" borderId="127" applyNumberFormat="0" applyFont="0" applyAlignment="0" applyProtection="0"/>
    <xf numFmtId="0" fontId="4" fillId="56" borderId="127" applyNumberFormat="0" applyFont="0" applyAlignment="0" applyProtection="0"/>
    <xf numFmtId="0" fontId="67" fillId="50" borderId="92" applyNumberFormat="0" applyAlignment="0" applyProtection="0"/>
    <xf numFmtId="37" fontId="39" fillId="19" borderId="136" applyNumberFormat="0" applyAlignment="0" applyProtection="0"/>
    <xf numFmtId="0" fontId="47" fillId="1" borderId="133" applyNumberFormat="0" applyAlignment="0" applyProtection="0"/>
    <xf numFmtId="0" fontId="4" fillId="56" borderId="78" applyNumberFormat="0" applyFont="0" applyAlignment="0" applyProtection="0"/>
    <xf numFmtId="0" fontId="4" fillId="18" borderId="89" applyNumberFormat="0" applyProtection="0">
      <alignment horizontal="left" vertical="top" indent="1"/>
    </xf>
    <xf numFmtId="0" fontId="14" fillId="19" borderId="89" applyNumberFormat="0" applyProtection="0">
      <alignment horizontal="left" vertical="top" indent="1"/>
    </xf>
    <xf numFmtId="0" fontId="89" fillId="50" borderId="130" applyNumberFormat="0" applyAlignment="0" applyProtection="0"/>
    <xf numFmtId="0" fontId="89" fillId="50" borderId="130" applyNumberFormat="0" applyAlignment="0" applyProtection="0"/>
    <xf numFmtId="0" fontId="35" fillId="56" borderId="127" applyNumberFormat="0" applyFont="0" applyAlignment="0" applyProtection="0"/>
    <xf numFmtId="4" fontId="12" fillId="4" borderId="134" applyNumberFormat="0" applyProtection="0">
      <alignment horizontal="left" vertical="center"/>
    </xf>
    <xf numFmtId="0" fontId="35" fillId="56" borderId="105" applyNumberFormat="0" applyFont="0" applyAlignment="0" applyProtection="0"/>
    <xf numFmtId="0" fontId="99" fillId="0" borderId="140" applyNumberFormat="0" applyFill="0" applyAlignment="0" applyProtection="0"/>
    <xf numFmtId="0" fontId="89" fillId="50" borderId="87" applyNumberFormat="0" applyAlignment="0" applyProtection="0"/>
    <xf numFmtId="0" fontId="4" fillId="56" borderId="127" applyNumberFormat="0" applyFont="0" applyAlignment="0" applyProtection="0"/>
    <xf numFmtId="0" fontId="81" fillId="27" borderId="117"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35" fillId="56" borderId="78" applyNumberFormat="0" applyFont="0" applyAlignment="0" applyProtection="0"/>
    <xf numFmtId="0" fontId="67" fillId="50" borderId="137" applyNumberFormat="0" applyAlignment="0" applyProtection="0"/>
    <xf numFmtId="0" fontId="81" fillId="27" borderId="117" applyNumberFormat="0" applyAlignment="0" applyProtection="0"/>
    <xf numFmtId="0" fontId="89" fillId="50" borderId="139" applyNumberFormat="0" applyAlignment="0" applyProtection="0"/>
    <xf numFmtId="0" fontId="46" fillId="49" borderId="96"/>
    <xf numFmtId="0" fontId="67" fillId="50" borderId="79" applyNumberFormat="0" applyAlignment="0" applyProtection="0"/>
    <xf numFmtId="0" fontId="67" fillId="50" borderId="79" applyNumberFormat="0" applyAlignment="0" applyProtection="0"/>
    <xf numFmtId="0" fontId="81" fillId="27" borderId="137" applyNumberFormat="0" applyAlignment="0" applyProtection="0"/>
    <xf numFmtId="0" fontId="81" fillId="27" borderId="79" applyNumberFormat="0" applyAlignment="0" applyProtection="0"/>
    <xf numFmtId="0" fontId="67" fillId="50" borderId="137" applyNumberFormat="0" applyAlignment="0" applyProtection="0"/>
    <xf numFmtId="0" fontId="89" fillId="50" borderId="108" applyNumberFormat="0" applyAlignment="0" applyProtection="0"/>
    <xf numFmtId="0" fontId="89" fillId="50" borderId="130" applyNumberFormat="0" applyAlignment="0" applyProtection="0"/>
    <xf numFmtId="4" fontId="17" fillId="18" borderId="76" applyNumberFormat="0" applyProtection="0">
      <alignment horizontal="right" vertical="center"/>
    </xf>
    <xf numFmtId="4" fontId="10" fillId="16" borderId="76" applyNumberFormat="0" applyProtection="0">
      <alignment horizontal="left" vertical="center"/>
    </xf>
    <xf numFmtId="4" fontId="15" fillId="18" borderId="76" applyNumberFormat="0" applyProtection="0">
      <alignment horizontal="right" vertical="center"/>
    </xf>
    <xf numFmtId="4" fontId="10" fillId="16" borderId="77" applyNumberFormat="0" applyProtection="0">
      <alignment horizontal="left" vertical="center"/>
    </xf>
    <xf numFmtId="4" fontId="15" fillId="18" borderId="76" applyNumberFormat="0" applyProtection="0">
      <alignment vertical="center"/>
    </xf>
    <xf numFmtId="0" fontId="4" fillId="18" borderId="76" applyNumberFormat="0" applyProtection="0">
      <alignment horizontal="left" vertical="top" indent="1"/>
    </xf>
    <xf numFmtId="0" fontId="4" fillId="16" borderId="76" applyNumberFormat="0" applyProtection="0">
      <alignment horizontal="left" vertical="top" indent="1"/>
    </xf>
    <xf numFmtId="0" fontId="4" fillId="5" borderId="76" applyNumberFormat="0" applyProtection="0">
      <alignment horizontal="left" vertical="top" indent="1"/>
    </xf>
    <xf numFmtId="4" fontId="12" fillId="16" borderId="76" applyNumberFormat="0" applyProtection="0">
      <alignment horizontal="right" vertical="center"/>
    </xf>
    <xf numFmtId="4" fontId="12" fillId="13" borderId="76" applyNumberFormat="0" applyProtection="0">
      <alignment horizontal="right" vertical="center"/>
    </xf>
    <xf numFmtId="4" fontId="12" fillId="12" borderId="76" applyNumberFormat="0" applyProtection="0">
      <alignment horizontal="right" vertical="center"/>
    </xf>
    <xf numFmtId="4" fontId="12" fillId="10" borderId="76" applyNumberFormat="0" applyProtection="0">
      <alignment horizontal="right" vertical="center"/>
    </xf>
    <xf numFmtId="4" fontId="12" fillId="8" borderId="76" applyNumberFormat="0" applyProtection="0">
      <alignment horizontal="right" vertical="center"/>
    </xf>
    <xf numFmtId="0" fontId="13" fillId="4" borderId="76" applyNumberFormat="0" applyProtection="0">
      <alignment horizontal="left" vertical="top" indent="1"/>
    </xf>
    <xf numFmtId="4" fontId="12" fillId="4" borderId="76" applyNumberFormat="0" applyProtection="0">
      <alignment horizontal="left" vertical="center"/>
    </xf>
    <xf numFmtId="4" fontId="12" fillId="14" borderId="89" applyNumberFormat="0" applyProtection="0">
      <alignment horizontal="right" vertical="center"/>
    </xf>
    <xf numFmtId="4" fontId="12" fillId="16" borderId="89" applyNumberFormat="0" applyProtection="0">
      <alignment horizontal="right" vertical="center"/>
    </xf>
    <xf numFmtId="0" fontId="35" fillId="56" borderId="127" applyNumberFormat="0" applyFont="0" applyAlignment="0" applyProtection="0"/>
    <xf numFmtId="4" fontId="12" fillId="4" borderId="125" applyNumberFormat="0" applyProtection="0">
      <alignment horizontal="left" vertical="center"/>
    </xf>
    <xf numFmtId="0" fontId="99" fillId="0" borderId="140" applyNumberFormat="0" applyFill="0" applyAlignment="0" applyProtection="0"/>
    <xf numFmtId="4" fontId="12" fillId="14" borderId="76" applyNumberFormat="0" applyProtection="0">
      <alignment horizontal="right" vertical="center"/>
    </xf>
    <xf numFmtId="4" fontId="15" fillId="18" borderId="114" applyNumberFormat="0" applyProtection="0">
      <alignment vertical="center"/>
    </xf>
    <xf numFmtId="0" fontId="67" fillId="50" borderId="137" applyNumberFormat="0" applyAlignment="0" applyProtection="0"/>
    <xf numFmtId="0" fontId="81" fillId="27" borderId="79" applyNumberFormat="0" applyAlignment="0" applyProtection="0"/>
    <xf numFmtId="4" fontId="12" fillId="6" borderId="125" applyNumberFormat="0" applyProtection="0">
      <alignment horizontal="right" vertical="center"/>
    </xf>
    <xf numFmtId="0" fontId="89" fillId="50" borderId="87" applyNumberFormat="0" applyAlignment="0" applyProtection="0"/>
    <xf numFmtId="0" fontId="89" fillId="50" borderId="87" applyNumberFormat="0" applyAlignment="0" applyProtection="0"/>
    <xf numFmtId="4" fontId="12" fillId="7" borderId="134" applyNumberFormat="0" applyProtection="0">
      <alignment horizontal="right" vertical="center"/>
    </xf>
    <xf numFmtId="0" fontId="4" fillId="16" borderId="134" applyNumberFormat="0" applyProtection="0">
      <alignment horizontal="left" vertical="center" indent="1"/>
    </xf>
    <xf numFmtId="0" fontId="35" fillId="56" borderId="78" applyNumberFormat="0" applyFont="0" applyAlignment="0" applyProtection="0"/>
    <xf numFmtId="4" fontId="12" fillId="18" borderId="134" applyNumberFormat="0" applyProtection="0">
      <alignment vertical="center"/>
    </xf>
    <xf numFmtId="0" fontId="89" fillId="50" borderId="139" applyNumberFormat="0" applyAlignment="0" applyProtection="0"/>
    <xf numFmtId="0" fontId="35" fillId="56" borderId="127" applyNumberFormat="0" applyFont="0" applyAlignment="0" applyProtection="0"/>
    <xf numFmtId="0" fontId="4" fillId="16" borderId="134" applyNumberFormat="0" applyProtection="0">
      <alignment horizontal="left" vertical="top" indent="1"/>
    </xf>
    <xf numFmtId="0" fontId="35" fillId="56" borderId="116" applyNumberFormat="0" applyFont="0" applyAlignment="0" applyProtection="0"/>
    <xf numFmtId="0" fontId="67" fillId="50" borderId="137" applyNumberFormat="0" applyAlignment="0" applyProtection="0"/>
    <xf numFmtId="0" fontId="67" fillId="50" borderId="137" applyNumberFormat="0" applyAlignment="0" applyProtection="0"/>
    <xf numFmtId="164" fontId="5" fillId="0" borderId="124" applyFill="0" applyBorder="0" applyProtection="0">
      <alignment horizontal="right"/>
    </xf>
    <xf numFmtId="0" fontId="67" fillId="50" borderId="137" applyNumberFormat="0" applyAlignment="0" applyProtection="0"/>
    <xf numFmtId="0" fontId="99" fillId="0" borderId="140" applyNumberFormat="0" applyFill="0" applyAlignment="0" applyProtection="0"/>
    <xf numFmtId="0" fontId="4" fillId="56" borderId="136" applyNumberFormat="0" applyFont="0" applyAlignment="0" applyProtection="0"/>
    <xf numFmtId="4" fontId="12" fillId="14" borderId="114" applyNumberFormat="0" applyProtection="0">
      <alignment horizontal="right" vertical="center"/>
    </xf>
    <xf numFmtId="0" fontId="81" fillId="27" borderId="106" applyNumberFormat="0" applyAlignment="0" applyProtection="0"/>
    <xf numFmtId="0" fontId="14" fillId="17" borderId="125" applyNumberFormat="0" applyProtection="0">
      <alignment horizontal="left" vertical="top" indent="1"/>
    </xf>
    <xf numFmtId="0" fontId="89" fillId="50" borderId="130"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5" fillId="0" borderId="132">
      <alignment horizontal="left" wrapText="1"/>
    </xf>
    <xf numFmtId="0" fontId="81" fillId="27" borderId="137" applyNumberFormat="0" applyAlignment="0" applyProtection="0"/>
    <xf numFmtId="0" fontId="89" fillId="50" borderId="81" applyNumberFormat="0" applyAlignment="0" applyProtection="0"/>
    <xf numFmtId="4" fontId="11" fillId="4" borderId="134" applyNumberFormat="0" applyProtection="0">
      <alignment vertical="center"/>
    </xf>
    <xf numFmtId="0" fontId="35" fillId="56" borderId="127" applyNumberFormat="0" applyFont="0" applyAlignment="0" applyProtection="0"/>
    <xf numFmtId="0" fontId="35" fillId="56" borderId="136" applyNumberFormat="0" applyFont="0" applyAlignment="0" applyProtection="0"/>
    <xf numFmtId="0" fontId="35" fillId="56" borderId="127" applyNumberFormat="0" applyFont="0" applyAlignment="0" applyProtection="0"/>
    <xf numFmtId="0" fontId="89" fillId="50" borderId="139" applyNumberFormat="0" applyAlignment="0" applyProtection="0"/>
    <xf numFmtId="195" fontId="4" fillId="0" borderId="85">
      <alignment horizontal="center" vertical="center" wrapText="1"/>
    </xf>
    <xf numFmtId="195" fontId="4" fillId="0" borderId="96">
      <alignment horizontal="center" vertical="center" wrapText="1"/>
    </xf>
    <xf numFmtId="0" fontId="99" fillId="0" borderId="122" applyNumberFormat="0" applyFill="0" applyAlignment="0" applyProtection="0"/>
    <xf numFmtId="164" fontId="5" fillId="0" borderId="88" applyFill="0" applyBorder="0" applyProtection="0">
      <alignment horizontal="right"/>
    </xf>
    <xf numFmtId="0" fontId="89" fillId="50" borderId="81" applyNumberFormat="0" applyAlignment="0" applyProtection="0"/>
    <xf numFmtId="0" fontId="81" fillId="27" borderId="137" applyNumberFormat="0" applyAlignment="0" applyProtection="0"/>
    <xf numFmtId="0" fontId="4" fillId="17" borderId="76" applyNumberFormat="0" applyProtection="0">
      <alignment horizontal="left" vertical="center" indent="1"/>
    </xf>
    <xf numFmtId="0" fontId="4" fillId="5" borderId="76" applyNumberFormat="0" applyProtection="0">
      <alignment horizontal="left" vertical="top" indent="1"/>
    </xf>
    <xf numFmtId="4" fontId="12" fillId="7" borderId="76" applyNumberFormat="0" applyProtection="0">
      <alignment horizontal="right" vertical="center"/>
    </xf>
    <xf numFmtId="0" fontId="99" fillId="0" borderId="82" applyNumberFormat="0" applyFill="0" applyAlignment="0" applyProtection="0"/>
    <xf numFmtId="0" fontId="89" fillId="50" borderId="119" applyNumberFormat="0" applyAlignment="0" applyProtection="0"/>
    <xf numFmtId="0" fontId="4" fillId="16" borderId="134" applyNumberFormat="0" applyProtection="0">
      <alignment horizontal="left" vertical="center" indent="1"/>
    </xf>
    <xf numFmtId="195" fontId="4" fillId="0" borderId="132">
      <alignment horizontal="center" vertical="center" wrapText="1"/>
    </xf>
    <xf numFmtId="164" fontId="47" fillId="0" borderId="138" applyNumberFormat="0" applyFont="0" applyFill="0" applyBorder="0" applyProtection="0">
      <alignment horizontal="centerContinuous"/>
    </xf>
    <xf numFmtId="0" fontId="67" fillId="50" borderId="128" applyNumberFormat="0" applyAlignment="0" applyProtection="0"/>
    <xf numFmtId="0" fontId="35" fillId="56" borderId="127" applyNumberFormat="0" applyFont="0" applyAlignment="0" applyProtection="0"/>
    <xf numFmtId="0" fontId="67" fillId="50" borderId="137" applyNumberFormat="0" applyAlignment="0" applyProtection="0"/>
    <xf numFmtId="0" fontId="67" fillId="50" borderId="128" applyNumberFormat="0" applyAlignment="0" applyProtection="0"/>
    <xf numFmtId="0" fontId="89" fillId="50" borderId="108" applyNumberFormat="0" applyAlignment="0" applyProtection="0"/>
    <xf numFmtId="0" fontId="89" fillId="50" borderId="108" applyNumberFormat="0" applyAlignment="0" applyProtection="0"/>
    <xf numFmtId="0" fontId="89" fillId="50" borderId="108" applyNumberFormat="0" applyAlignment="0" applyProtection="0"/>
    <xf numFmtId="0" fontId="89" fillId="50" borderId="108" applyNumberFormat="0" applyAlignment="0" applyProtection="0"/>
    <xf numFmtId="0" fontId="35" fillId="56" borderId="105" applyNumberFormat="0" applyFont="0" applyAlignment="0" applyProtection="0"/>
    <xf numFmtId="0" fontId="35" fillId="56" borderId="105" applyNumberFormat="0" applyFont="0" applyAlignment="0" applyProtection="0"/>
    <xf numFmtId="0" fontId="4" fillId="56" borderId="105" applyNumberFormat="0" applyFont="0" applyAlignment="0" applyProtection="0"/>
    <xf numFmtId="0" fontId="35" fillId="56" borderId="105" applyNumberFormat="0" applyFont="0" applyAlignment="0" applyProtection="0"/>
    <xf numFmtId="0" fontId="35" fillId="56" borderId="105" applyNumberFormat="0" applyFont="0" applyAlignment="0" applyProtection="0"/>
    <xf numFmtId="0" fontId="35" fillId="56" borderId="105" applyNumberFormat="0" applyFont="0" applyAlignment="0" applyProtection="0"/>
    <xf numFmtId="0" fontId="4" fillId="56" borderId="105" applyNumberFormat="0" applyFont="0" applyAlignment="0" applyProtection="0"/>
    <xf numFmtId="4" fontId="12" fillId="8" borderId="125" applyNumberFormat="0" applyProtection="0">
      <alignment horizontal="right" vertical="center"/>
    </xf>
    <xf numFmtId="0" fontId="4" fillId="56" borderId="127" applyNumberFormat="0" applyFont="0" applyAlignment="0" applyProtection="0"/>
    <xf numFmtId="0" fontId="81" fillId="27" borderId="128" applyNumberFormat="0" applyAlignment="0" applyProtection="0"/>
    <xf numFmtId="0" fontId="4" fillId="56" borderId="136" applyNumberFormat="0" applyFont="0" applyAlignment="0" applyProtection="0"/>
    <xf numFmtId="0" fontId="81" fillId="27" borderId="106" applyNumberFormat="0" applyAlignment="0" applyProtection="0"/>
    <xf numFmtId="0" fontId="81" fillId="27" borderId="106" applyNumberFormat="0" applyAlignment="0" applyProtection="0"/>
    <xf numFmtId="0" fontId="35" fillId="56" borderId="136" applyNumberFormat="0" applyFont="0" applyAlignment="0" applyProtection="0"/>
    <xf numFmtId="0" fontId="99" fillId="0" borderId="122" applyNumberFormat="0" applyFill="0" applyAlignment="0" applyProtection="0"/>
    <xf numFmtId="4" fontId="15" fillId="18" borderId="134" applyNumberFormat="0" applyProtection="0">
      <alignment vertical="center"/>
    </xf>
    <xf numFmtId="0" fontId="81" fillId="27" borderId="128" applyNumberFormat="0" applyAlignment="0" applyProtection="0"/>
    <xf numFmtId="0" fontId="89" fillId="50" borderId="130" applyNumberFormat="0" applyAlignment="0" applyProtection="0"/>
    <xf numFmtId="0" fontId="4" fillId="56" borderId="136" applyNumberFormat="0" applyFont="0" applyAlignment="0" applyProtection="0"/>
    <xf numFmtId="0" fontId="81" fillId="27" borderId="128"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127" applyNumberFormat="0" applyFont="0" applyAlignment="0" applyProtection="0"/>
    <xf numFmtId="0" fontId="67" fillId="50" borderId="137" applyNumberFormat="0" applyAlignment="0" applyProtection="0"/>
    <xf numFmtId="0" fontId="4" fillId="56" borderId="127" applyNumberFormat="0" applyFont="0" applyAlignment="0" applyProtection="0"/>
    <xf numFmtId="4" fontId="12" fillId="18" borderId="134" applyNumberFormat="0" applyProtection="0">
      <alignment horizontal="right" vertical="center"/>
    </xf>
    <xf numFmtId="4" fontId="12" fillId="4" borderId="125" applyNumberFormat="0" applyProtection="0">
      <alignment horizontal="left" vertical="center"/>
    </xf>
    <xf numFmtId="0" fontId="81" fillId="27" borderId="128" applyNumberFormat="0" applyAlignment="0" applyProtection="0"/>
    <xf numFmtId="0" fontId="81" fillId="27" borderId="128" applyNumberFormat="0" applyAlignment="0" applyProtection="0"/>
    <xf numFmtId="0" fontId="35" fillId="56" borderId="105" applyNumberFormat="0" applyFont="0" applyAlignment="0" applyProtection="0"/>
    <xf numFmtId="0" fontId="81" fillId="27" borderId="137" applyNumberFormat="0" applyAlignment="0" applyProtection="0"/>
    <xf numFmtId="0" fontId="4" fillId="56" borderId="136" applyNumberFormat="0" applyFont="0" applyAlignment="0" applyProtection="0"/>
    <xf numFmtId="4" fontId="10" fillId="4" borderId="114" applyNumberFormat="0" applyProtection="0">
      <alignment vertical="center"/>
    </xf>
    <xf numFmtId="0" fontId="89" fillId="50" borderId="130" applyNumberFormat="0" applyAlignment="0" applyProtection="0"/>
    <xf numFmtId="0" fontId="89" fillId="50" borderId="130" applyNumberFormat="0" applyAlignment="0" applyProtection="0"/>
    <xf numFmtId="0" fontId="89" fillId="50" borderId="98" applyNumberFormat="0" applyAlignment="0" applyProtection="0"/>
    <xf numFmtId="0" fontId="4" fillId="16" borderId="134" applyNumberFormat="0" applyProtection="0">
      <alignment horizontal="left" vertical="top" indent="1"/>
    </xf>
    <xf numFmtId="4" fontId="12" fillId="14" borderId="134" applyNumberFormat="0" applyProtection="0">
      <alignment horizontal="right" vertical="center"/>
    </xf>
    <xf numFmtId="0" fontId="4" fillId="56" borderId="127" applyNumberFormat="0" applyFont="0" applyAlignment="0" applyProtection="0"/>
    <xf numFmtId="211" fontId="47" fillId="16" borderId="95"/>
    <xf numFmtId="0" fontId="21" fillId="0" borderId="96" applyNumberFormat="0" applyFont="0" applyFill="0" applyBorder="0" applyAlignment="0">
      <alignment horizontal="right"/>
    </xf>
    <xf numFmtId="211" fontId="47" fillId="4" borderId="124"/>
    <xf numFmtId="0" fontId="89" fillId="50" borderId="139" applyNumberFormat="0" applyAlignment="0" applyProtection="0"/>
    <xf numFmtId="0" fontId="89" fillId="50" borderId="119" applyNumberFormat="0" applyAlignment="0" applyProtection="0"/>
    <xf numFmtId="0" fontId="35" fillId="56" borderId="116" applyNumberFormat="0" applyFont="0" applyAlignment="0" applyProtection="0"/>
    <xf numFmtId="0" fontId="4" fillId="56" borderId="127" applyNumberFormat="0" applyFont="0" applyAlignment="0" applyProtection="0"/>
    <xf numFmtId="0" fontId="99" fillId="0" borderId="140" applyNumberFormat="0" applyFill="0" applyAlignment="0" applyProtection="0"/>
    <xf numFmtId="0" fontId="81" fillId="27" borderId="137" applyNumberFormat="0" applyAlignment="0" applyProtection="0"/>
    <xf numFmtId="0" fontId="13" fillId="4" borderId="134" applyNumberFormat="0" applyProtection="0">
      <alignment horizontal="left" vertical="top" indent="1"/>
    </xf>
    <xf numFmtId="38" fontId="73" fillId="53" borderId="91">
      <protection locked="0"/>
    </xf>
    <xf numFmtId="0" fontId="81" fillId="27" borderId="128" applyNumberFormat="0" applyAlignment="0" applyProtection="0"/>
    <xf numFmtId="0" fontId="89" fillId="50" borderId="139" applyNumberFormat="0" applyAlignment="0" applyProtection="0"/>
    <xf numFmtId="0" fontId="35" fillId="56" borderId="127" applyNumberFormat="0" applyFont="0" applyAlignment="0" applyProtection="0"/>
    <xf numFmtId="0" fontId="81" fillId="27" borderId="128" applyNumberFormat="0" applyAlignment="0" applyProtection="0"/>
    <xf numFmtId="37" fontId="39" fillId="19" borderId="78" applyNumberFormat="0" applyAlignment="0" applyProtection="0"/>
    <xf numFmtId="0" fontId="89" fillId="50" borderId="139" applyNumberFormat="0" applyAlignment="0" applyProtection="0"/>
    <xf numFmtId="0" fontId="81" fillId="27" borderId="137" applyNumberFormat="0" applyAlignment="0" applyProtection="0"/>
    <xf numFmtId="4" fontId="12" fillId="11" borderId="134" applyNumberFormat="0" applyProtection="0">
      <alignment horizontal="right" vertical="center"/>
    </xf>
    <xf numFmtId="0" fontId="35" fillId="56" borderId="136" applyNumberFormat="0" applyFont="0" applyAlignment="0" applyProtection="0"/>
    <xf numFmtId="4" fontId="12" fillId="4" borderId="134" applyNumberFormat="0" applyProtection="0">
      <alignment horizontal="left" vertical="center"/>
    </xf>
    <xf numFmtId="4" fontId="12" fillId="9" borderId="134" applyNumberFormat="0" applyProtection="0">
      <alignment horizontal="right" vertical="center"/>
    </xf>
    <xf numFmtId="0" fontId="4" fillId="56" borderId="127" applyNumberFormat="0" applyFont="0" applyAlignment="0" applyProtection="0"/>
    <xf numFmtId="0" fontId="67" fillId="50" borderId="137" applyNumberFormat="0" applyAlignment="0" applyProtection="0"/>
    <xf numFmtId="0" fontId="21" fillId="0" borderId="100" applyNumberFormat="0" applyFont="0" applyFill="0" applyBorder="0" applyAlignment="0">
      <alignment horizontal="right"/>
    </xf>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81" fillId="27" borderId="92" applyNumberFormat="0" applyAlignment="0" applyProtection="0"/>
    <xf numFmtId="0" fontId="81" fillId="27" borderId="92" applyNumberFormat="0" applyAlignment="0" applyProtection="0"/>
    <xf numFmtId="0" fontId="81" fillId="27" borderId="92" applyNumberFormat="0" applyAlignment="0" applyProtection="0"/>
    <xf numFmtId="0" fontId="4" fillId="56" borderId="136"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89" fillId="50" borderId="87" applyNumberFormat="0" applyAlignment="0" applyProtection="0"/>
    <xf numFmtId="0" fontId="67" fillId="50" borderId="137" applyNumberFormat="0" applyAlignment="0" applyProtection="0"/>
    <xf numFmtId="0" fontId="99" fillId="0" borderId="122" applyNumberFormat="0" applyFill="0" applyAlignment="0" applyProtection="0"/>
    <xf numFmtId="0" fontId="99" fillId="0" borderId="122" applyNumberFormat="0" applyFill="0" applyAlignment="0" applyProtection="0"/>
    <xf numFmtId="0" fontId="99" fillId="0" borderId="140"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4" fontId="12" fillId="18" borderId="114" applyNumberFormat="0" applyProtection="0">
      <alignment horizontal="right" vertical="center"/>
    </xf>
    <xf numFmtId="4" fontId="15" fillId="18" borderId="114" applyNumberFormat="0" applyProtection="0">
      <alignment horizontal="right" vertical="center"/>
    </xf>
    <xf numFmtId="4" fontId="10" fillId="16" borderId="114" applyNumberFormat="0" applyProtection="0">
      <alignment horizontal="left" vertical="center"/>
    </xf>
    <xf numFmtId="0" fontId="35" fillId="56" borderId="127" applyNumberFormat="0" applyFont="0" applyAlignment="0" applyProtection="0"/>
    <xf numFmtId="0" fontId="4" fillId="56" borderId="105" applyNumberFormat="0" applyFont="0" applyAlignment="0" applyProtection="0"/>
    <xf numFmtId="0" fontId="67" fillId="50" borderId="137" applyNumberFormat="0" applyAlignment="0" applyProtection="0"/>
    <xf numFmtId="0" fontId="67" fillId="50" borderId="128" applyNumberFormat="0" applyAlignment="0" applyProtection="0"/>
    <xf numFmtId="0" fontId="4" fillId="56" borderId="105" applyNumberFormat="0" applyFont="0" applyAlignment="0" applyProtection="0"/>
    <xf numFmtId="0" fontId="99" fillId="0" borderId="140" applyNumberFormat="0" applyFill="0" applyAlignment="0" applyProtection="0"/>
    <xf numFmtId="4" fontId="17" fillId="18" borderId="125" applyNumberFormat="0" applyProtection="0">
      <alignment horizontal="right" vertical="center"/>
    </xf>
    <xf numFmtId="0" fontId="67" fillId="50" borderId="117" applyNumberFormat="0" applyAlignment="0" applyProtection="0"/>
    <xf numFmtId="0" fontId="67" fillId="50" borderId="106" applyNumberFormat="0" applyAlignment="0" applyProtection="0"/>
    <xf numFmtId="0" fontId="67" fillId="50" borderId="106" applyNumberFormat="0" applyAlignment="0" applyProtection="0"/>
    <xf numFmtId="0" fontId="81" fillId="27" borderId="106" applyNumberFormat="0" applyAlignment="0" applyProtection="0"/>
    <xf numFmtId="216" fontId="7" fillId="0" borderId="83" applyFont="0" applyFill="0" applyAlignment="0" applyProtection="0"/>
    <xf numFmtId="0" fontId="99" fillId="0" borderId="140" applyNumberFormat="0" applyFill="0" applyAlignment="0" applyProtection="0"/>
    <xf numFmtId="4" fontId="12" fillId="18" borderId="76" applyNumberFormat="0" applyProtection="0">
      <alignment vertical="center"/>
    </xf>
    <xf numFmtId="0" fontId="4" fillId="5" borderId="76" applyNumberFormat="0" applyProtection="0">
      <alignment horizontal="left" vertical="center" indent="1"/>
    </xf>
    <xf numFmtId="0" fontId="89" fillId="50" borderId="108" applyNumberFormat="0" applyAlignment="0" applyProtection="0"/>
    <xf numFmtId="0" fontId="47" fillId="1" borderId="133" applyNumberFormat="0" applyAlignment="0" applyProtection="0"/>
    <xf numFmtId="0" fontId="99" fillId="0" borderId="122" applyNumberFormat="0" applyFill="0" applyAlignment="0" applyProtection="0"/>
    <xf numFmtId="4" fontId="12" fillId="9" borderId="114" applyNumberFormat="0" applyProtection="0">
      <alignment horizontal="right" vertical="center"/>
    </xf>
    <xf numFmtId="4" fontId="12" fillId="10" borderId="114" applyNumberFormat="0" applyProtection="0">
      <alignment horizontal="right" vertical="center"/>
    </xf>
    <xf numFmtId="0" fontId="14" fillId="17" borderId="114" applyNumberFormat="0" applyProtection="0">
      <alignment horizontal="left" vertical="top" indent="1"/>
    </xf>
    <xf numFmtId="4" fontId="12" fillId="11" borderId="125" applyNumberFormat="0" applyProtection="0">
      <alignment horizontal="right" vertical="center"/>
    </xf>
    <xf numFmtId="0" fontId="67" fillId="50" borderId="137" applyNumberFormat="0" applyAlignment="0" applyProtection="0"/>
    <xf numFmtId="4" fontId="12" fillId="18" borderId="114" applyNumberFormat="0" applyProtection="0">
      <alignment vertical="center"/>
    </xf>
    <xf numFmtId="0" fontId="4" fillId="56" borderId="105" applyNumberFormat="0" applyFont="0" applyAlignment="0" applyProtection="0"/>
    <xf numFmtId="0" fontId="35" fillId="56" borderId="136" applyNumberFormat="0" applyFont="0" applyAlignment="0" applyProtection="0"/>
    <xf numFmtId="0" fontId="67" fillId="50" borderId="106" applyNumberFormat="0" applyAlignment="0" applyProtection="0"/>
    <xf numFmtId="37" fontId="39" fillId="19" borderId="116" applyNumberFormat="0" applyAlignment="0" applyProtection="0"/>
    <xf numFmtId="0" fontId="67" fillId="50" borderId="128" applyNumberFormat="0" applyAlignment="0" applyProtection="0"/>
    <xf numFmtId="0" fontId="42" fillId="47" borderId="132" applyNumberFormat="0" applyFont="0" applyFill="0" applyBorder="0" applyAlignment="0" applyProtection="0">
      <alignment horizontal="left" vertical="center" wrapText="1" indent="1"/>
    </xf>
    <xf numFmtId="0" fontId="89" fillId="50" borderId="139" applyNumberFormat="0" applyAlignment="0" applyProtection="0"/>
    <xf numFmtId="0" fontId="4" fillId="56" borderId="136" applyNumberFormat="0" applyFont="0" applyAlignment="0" applyProtection="0"/>
    <xf numFmtId="0" fontId="81" fillId="27" borderId="128" applyNumberFormat="0" applyAlignment="0" applyProtection="0"/>
    <xf numFmtId="0" fontId="89" fillId="50" borderId="139" applyNumberFormat="0" applyAlignment="0" applyProtection="0"/>
    <xf numFmtId="0" fontId="81" fillId="27" borderId="128" applyNumberFormat="0" applyAlignment="0" applyProtection="0"/>
    <xf numFmtId="0" fontId="67" fillId="50" borderId="137" applyNumberFormat="0" applyAlignment="0" applyProtection="0"/>
    <xf numFmtId="0" fontId="4" fillId="56" borderId="136" applyNumberFormat="0" applyFont="0" applyAlignment="0" applyProtection="0"/>
    <xf numFmtId="0" fontId="89" fillId="50" borderId="81" applyNumberFormat="0" applyAlignment="0" applyProtection="0"/>
    <xf numFmtId="0" fontId="5" fillId="0" borderId="111">
      <alignment horizontal="left" wrapText="1"/>
    </xf>
    <xf numFmtId="0" fontId="4" fillId="56" borderId="136" applyNumberFormat="0" applyFont="0" applyAlignment="0" applyProtection="0"/>
    <xf numFmtId="0" fontId="4" fillId="56" borderId="136" applyNumberFormat="0" applyFon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4" fontId="15" fillId="18" borderId="125" applyNumberFormat="0" applyProtection="0">
      <alignment vertical="center"/>
    </xf>
    <xf numFmtId="0" fontId="4" fillId="18" borderId="125" applyNumberFormat="0" applyProtection="0">
      <alignment horizontal="left" vertical="top" indent="1"/>
    </xf>
    <xf numFmtId="0" fontId="4" fillId="16" borderId="125" applyNumberFormat="0" applyProtection="0">
      <alignment horizontal="left" vertical="top" indent="1"/>
    </xf>
    <xf numFmtId="0" fontId="4" fillId="5" borderId="125" applyNumberFormat="0" applyProtection="0">
      <alignment horizontal="left" vertical="center" indent="1"/>
    </xf>
    <xf numFmtId="4" fontId="12" fillId="16" borderId="125" applyNumberFormat="0" applyProtection="0">
      <alignment horizontal="right" vertical="center"/>
    </xf>
    <xf numFmtId="4" fontId="12" fillId="12" borderId="125" applyNumberFormat="0" applyProtection="0">
      <alignment horizontal="right" vertical="center"/>
    </xf>
    <xf numFmtId="4" fontId="12" fillId="7" borderId="125" applyNumberFormat="0" applyProtection="0">
      <alignment horizontal="right" vertical="center"/>
    </xf>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89" fillId="50" borderId="119" applyNumberFormat="0" applyAlignment="0" applyProtection="0"/>
    <xf numFmtId="0" fontId="89" fillId="50" borderId="119" applyNumberFormat="0" applyAlignment="0" applyProtection="0"/>
    <xf numFmtId="0" fontId="89" fillId="50" borderId="119" applyNumberFormat="0" applyAlignment="0" applyProtection="0"/>
    <xf numFmtId="0" fontId="4" fillId="56" borderId="91" applyNumberFormat="0" applyFont="0" applyAlignment="0" applyProtection="0"/>
    <xf numFmtId="0" fontId="4" fillId="56" borderId="91" applyNumberFormat="0" applyFont="0" applyAlignment="0" applyProtection="0"/>
    <xf numFmtId="0" fontId="67" fillId="50" borderId="128" applyNumberFormat="0" applyAlignment="0" applyProtection="0"/>
    <xf numFmtId="4" fontId="10" fillId="16" borderId="134" applyNumberFormat="0" applyProtection="0">
      <alignment horizontal="left" vertical="center"/>
    </xf>
    <xf numFmtId="4" fontId="15" fillId="18" borderId="134" applyNumberFormat="0" applyProtection="0">
      <alignment horizontal="right" vertical="center"/>
    </xf>
    <xf numFmtId="0" fontId="99" fillId="0" borderId="82" applyNumberFormat="0" applyFill="0" applyAlignment="0" applyProtection="0"/>
    <xf numFmtId="0" fontId="4" fillId="56" borderId="136" applyNumberFormat="0" applyFont="0" applyAlignment="0" applyProtection="0"/>
    <xf numFmtId="0" fontId="67" fillId="50" borderId="137" applyNumberFormat="0" applyAlignment="0" applyProtection="0"/>
    <xf numFmtId="0" fontId="67" fillId="50" borderId="137" applyNumberFormat="0" applyAlignment="0" applyProtection="0"/>
    <xf numFmtId="164" fontId="5" fillId="0" borderId="112" applyFill="0" applyBorder="0" applyProtection="0">
      <alignment horizontal="right"/>
    </xf>
    <xf numFmtId="0" fontId="67" fillId="50" borderId="106" applyNumberFormat="0" applyAlignment="0" applyProtection="0"/>
    <xf numFmtId="0" fontId="67" fillId="50" borderId="92" applyNumberFormat="0" applyAlignment="0" applyProtection="0"/>
    <xf numFmtId="0" fontId="81" fillId="27" borderId="128" applyNumberFormat="0" applyAlignment="0" applyProtection="0"/>
    <xf numFmtId="0" fontId="81" fillId="27" borderId="128" applyNumberFormat="0" applyAlignment="0" applyProtection="0"/>
    <xf numFmtId="0" fontId="4" fillId="16" borderId="125" applyNumberFormat="0" applyProtection="0">
      <alignment horizontal="left" vertical="top" indent="1"/>
    </xf>
    <xf numFmtId="0" fontId="89" fillId="50" borderId="130" applyNumberFormat="0" applyAlignment="0" applyProtection="0"/>
    <xf numFmtId="0" fontId="89" fillId="50" borderId="130" applyNumberFormat="0" applyAlignment="0" applyProtection="0"/>
    <xf numFmtId="0" fontId="35" fillId="56" borderId="127" applyNumberFormat="0" applyFont="0" applyAlignment="0" applyProtection="0"/>
    <xf numFmtId="0" fontId="35" fillId="56" borderId="127" applyNumberFormat="0" applyFont="0" applyAlignment="0" applyProtection="0"/>
    <xf numFmtId="0" fontId="35" fillId="56" borderId="127" applyNumberFormat="0" applyFont="0" applyAlignment="0" applyProtection="0"/>
    <xf numFmtId="0" fontId="35" fillId="56" borderId="127" applyNumberFormat="0" applyFont="0" applyAlignment="0" applyProtection="0"/>
    <xf numFmtId="4" fontId="12" fillId="18" borderId="89" applyNumberFormat="0" applyProtection="0">
      <alignment vertical="center"/>
    </xf>
    <xf numFmtId="0" fontId="4" fillId="5" borderId="89" applyNumberFormat="0" applyProtection="0">
      <alignment horizontal="left" vertical="center" indent="1"/>
    </xf>
    <xf numFmtId="0" fontId="99" fillId="0" borderId="122" applyNumberFormat="0" applyFill="0" applyAlignment="0" applyProtection="0"/>
    <xf numFmtId="4" fontId="12" fillId="13" borderId="125" applyNumberFormat="0" applyProtection="0">
      <alignment horizontal="right" vertical="center"/>
    </xf>
    <xf numFmtId="0" fontId="21" fillId="0" borderId="121" applyNumberFormat="0" applyFont="0" applyFill="0" applyBorder="0" applyAlignment="0">
      <alignment horizontal="right"/>
    </xf>
    <xf numFmtId="0" fontId="67" fillId="50" borderId="137" applyNumberFormat="0" applyAlignment="0" applyProtection="0"/>
    <xf numFmtId="0" fontId="35" fillId="56" borderId="127" applyNumberFormat="0" applyFont="0" applyAlignment="0" applyProtection="0"/>
    <xf numFmtId="0" fontId="35" fillId="56" borderId="136" applyNumberFormat="0" applyFont="0" applyAlignment="0" applyProtection="0"/>
    <xf numFmtId="4" fontId="12" fillId="18" borderId="134" applyNumberFormat="0" applyProtection="0">
      <alignment vertical="center"/>
    </xf>
    <xf numFmtId="0" fontId="99" fillId="0" borderId="140" applyNumberFormat="0" applyFill="0" applyAlignment="0" applyProtection="0"/>
    <xf numFmtId="0" fontId="5" fillId="0" borderId="121">
      <alignment horizontal="left" wrapText="1"/>
    </xf>
    <xf numFmtId="0" fontId="99" fillId="0" borderId="94" applyNumberFormat="0" applyFill="0" applyAlignment="0" applyProtection="0"/>
    <xf numFmtId="4" fontId="12" fillId="14" borderId="125" applyNumberFormat="0" applyProtection="0">
      <alignment horizontal="right" vertical="center"/>
    </xf>
    <xf numFmtId="0" fontId="42" fillId="47" borderId="132" applyNumberFormat="0" applyFont="0" applyFill="0" applyBorder="0" applyAlignment="0" applyProtection="0">
      <alignment horizontal="left" vertical="center" wrapText="1" indent="1"/>
    </xf>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67" fillId="50" borderId="117" applyNumberFormat="0" applyAlignment="0" applyProtection="0"/>
    <xf numFmtId="0" fontId="67" fillId="50" borderId="106" applyNumberFormat="0" applyAlignment="0" applyProtection="0"/>
    <xf numFmtId="0" fontId="99" fillId="0" borderId="140" applyNumberFormat="0" applyFill="0" applyAlignment="0" applyProtection="0"/>
    <xf numFmtId="164" fontId="5" fillId="0" borderId="124" applyFill="0" applyBorder="0" applyProtection="0">
      <alignment horizontal="right"/>
    </xf>
    <xf numFmtId="38" fontId="20" fillId="0" borderId="124" applyFill="0" applyBorder="0" applyProtection="0">
      <alignment horizontal="right"/>
    </xf>
    <xf numFmtId="0" fontId="54" fillId="0" borderId="124" applyFill="0" applyProtection="0">
      <alignment horizontal="left" vertical="top" wrapText="1"/>
    </xf>
    <xf numFmtId="0" fontId="67" fillId="50" borderId="117" applyNumberFormat="0" applyAlignment="0" applyProtection="0"/>
    <xf numFmtId="0" fontId="67" fillId="50" borderId="117" applyNumberFormat="0" applyAlignment="0" applyProtection="0"/>
    <xf numFmtId="0" fontId="67" fillId="50" borderId="117" applyNumberFormat="0" applyAlignment="0" applyProtection="0"/>
    <xf numFmtId="0" fontId="67" fillId="50" borderId="117" applyNumberFormat="0" applyAlignment="0" applyProtection="0"/>
    <xf numFmtId="0" fontId="35" fillId="56" borderId="127"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211" fontId="47" fillId="4" borderId="112"/>
    <xf numFmtId="0" fontId="99" fillId="0" borderId="140" applyNumberFormat="0" applyFill="0" applyAlignment="0" applyProtection="0"/>
    <xf numFmtId="0" fontId="99" fillId="0" borderId="140" applyNumberFormat="0" applyFill="0" applyAlignment="0" applyProtection="0"/>
    <xf numFmtId="0" fontId="81" fillId="27" borderId="128" applyNumberFormat="0" applyAlignment="0" applyProtection="0"/>
    <xf numFmtId="0" fontId="81" fillId="27" borderId="128" applyNumberFormat="0" applyAlignment="0" applyProtection="0"/>
    <xf numFmtId="0" fontId="4" fillId="5" borderId="134" applyNumberFormat="0" applyProtection="0">
      <alignment horizontal="left" vertical="top" indent="1"/>
    </xf>
    <xf numFmtId="0" fontId="35" fillId="56" borderId="127" applyNumberFormat="0" applyFont="0" applyAlignment="0" applyProtection="0"/>
    <xf numFmtId="0" fontId="4" fillId="56" borderId="127" applyNumberFormat="0" applyFont="0" applyAlignment="0" applyProtection="0"/>
    <xf numFmtId="4" fontId="10" fillId="16" borderId="134" applyNumberFormat="0" applyProtection="0">
      <alignment horizontal="left" vertical="center"/>
    </xf>
    <xf numFmtId="4" fontId="15" fillId="18" borderId="134" applyNumberFormat="0" applyProtection="0">
      <alignment horizontal="right" vertical="center"/>
    </xf>
    <xf numFmtId="0" fontId="4" fillId="16" borderId="134" applyNumberFormat="0" applyProtection="0">
      <alignment horizontal="left" vertical="center" indent="1"/>
    </xf>
    <xf numFmtId="0" fontId="4" fillId="17" borderId="134" applyNumberFormat="0" applyProtection="0">
      <alignment horizontal="left" vertical="top" indent="1"/>
    </xf>
    <xf numFmtId="0" fontId="4" fillId="5" borderId="134" applyNumberFormat="0" applyProtection="0">
      <alignment horizontal="left" vertical="center" indent="1"/>
    </xf>
    <xf numFmtId="4" fontId="12" fillId="10" borderId="134" applyNumberFormat="0" applyProtection="0">
      <alignment horizontal="right" vertical="center"/>
    </xf>
    <xf numFmtId="0" fontId="89" fillId="50" borderId="98" applyNumberFormat="0" applyAlignment="0" applyProtection="0"/>
    <xf numFmtId="4" fontId="12" fillId="13" borderId="134" applyNumberFormat="0" applyProtection="0">
      <alignment horizontal="right" vertical="center"/>
    </xf>
    <xf numFmtId="4" fontId="16" fillId="17" borderId="126" applyNumberFormat="0" applyProtection="0">
      <alignment horizontal="left" vertical="center"/>
    </xf>
    <xf numFmtId="0" fontId="14" fillId="17" borderId="125" applyNumberFormat="0" applyProtection="0">
      <alignment horizontal="left" vertical="top" indent="1"/>
    </xf>
    <xf numFmtId="4" fontId="15" fillId="18" borderId="125" applyNumberFormat="0" applyProtection="0">
      <alignment horizontal="right" vertical="center"/>
    </xf>
    <xf numFmtId="4" fontId="12" fillId="18" borderId="125" applyNumberFormat="0" applyProtection="0">
      <alignment horizontal="right" vertical="center"/>
    </xf>
    <xf numFmtId="0" fontId="14" fillId="19" borderId="125" applyNumberFormat="0" applyProtection="0">
      <alignment horizontal="left" vertical="top" indent="1"/>
    </xf>
    <xf numFmtId="4" fontId="12" fillId="18" borderId="125" applyNumberFormat="0" applyProtection="0">
      <alignment vertical="center"/>
    </xf>
    <xf numFmtId="4" fontId="12" fillId="13" borderId="125" applyNumberFormat="0" applyProtection="0">
      <alignment horizontal="right" vertical="center"/>
    </xf>
    <xf numFmtId="4" fontId="12" fillId="12" borderId="125" applyNumberFormat="0" applyProtection="0">
      <alignment horizontal="right" vertical="center"/>
    </xf>
    <xf numFmtId="4" fontId="12" fillId="11" borderId="125" applyNumberFormat="0" applyProtection="0">
      <alignment horizontal="right" vertical="center"/>
    </xf>
    <xf numFmtId="0" fontId="99" fillId="0" borderId="122" applyNumberFormat="0" applyFill="0" applyAlignment="0" applyProtection="0"/>
    <xf numFmtId="0" fontId="99" fillId="0" borderId="122" applyNumberFormat="0" applyFill="0" applyAlignment="0" applyProtection="0"/>
    <xf numFmtId="0" fontId="99" fillId="0" borderId="122" applyNumberFormat="0" applyFill="0" applyAlignment="0" applyProtection="0"/>
    <xf numFmtId="0" fontId="14" fillId="19" borderId="134" applyNumberFormat="0" applyProtection="0">
      <alignment horizontal="left" vertical="top" indent="1"/>
    </xf>
    <xf numFmtId="4" fontId="12" fillId="18" borderId="134" applyNumberFormat="0" applyProtection="0">
      <alignment horizontal="right" vertical="center"/>
    </xf>
    <xf numFmtId="0" fontId="4" fillId="56" borderId="136" applyNumberFormat="0" applyFont="0" applyAlignment="0" applyProtection="0"/>
    <xf numFmtId="0" fontId="4" fillId="56" borderId="136" applyNumberFormat="0" applyFont="0" applyAlignment="0" applyProtection="0"/>
    <xf numFmtId="4" fontId="10" fillId="16" borderId="103" applyNumberFormat="0" applyProtection="0">
      <alignment horizontal="left" vertical="center"/>
    </xf>
    <xf numFmtId="4" fontId="15" fillId="18" borderId="103" applyNumberFormat="0" applyProtection="0">
      <alignment horizontal="right" vertical="center"/>
    </xf>
    <xf numFmtId="4" fontId="12" fillId="11" borderId="103" applyNumberFormat="0" applyProtection="0">
      <alignment horizontal="right" vertical="center"/>
    </xf>
    <xf numFmtId="4" fontId="12" fillId="10" borderId="103" applyNumberFormat="0" applyProtection="0">
      <alignment horizontal="right" vertical="center"/>
    </xf>
    <xf numFmtId="0" fontId="35" fillId="56" borderId="136" applyNumberFormat="0" applyFont="0" applyAlignment="0" applyProtection="0"/>
    <xf numFmtId="0" fontId="81" fillId="27" borderId="128" applyNumberFormat="0" applyAlignment="0" applyProtection="0"/>
    <xf numFmtId="0" fontId="89" fillId="50" borderId="130" applyNumberFormat="0" applyAlignment="0" applyProtection="0"/>
    <xf numFmtId="0" fontId="35" fillId="56" borderId="136" applyNumberFormat="0" applyFont="0" applyAlignment="0" applyProtection="0"/>
    <xf numFmtId="0" fontId="35"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89" fillId="50" borderId="119" applyNumberFormat="0" applyAlignment="0" applyProtection="0"/>
    <xf numFmtId="4" fontId="12" fillId="8" borderId="134" applyNumberFormat="0" applyProtection="0">
      <alignment horizontal="right" vertical="center"/>
    </xf>
    <xf numFmtId="0" fontId="4" fillId="17" borderId="114" applyNumberFormat="0" applyProtection="0">
      <alignment horizontal="left" vertical="center" indent="1"/>
    </xf>
    <xf numFmtId="4" fontId="15" fillId="18" borderId="134" applyNumberFormat="0" applyProtection="0">
      <alignment vertical="center"/>
    </xf>
    <xf numFmtId="0" fontId="67" fillId="50" borderId="137" applyNumberFormat="0" applyAlignment="0" applyProtection="0"/>
    <xf numFmtId="0" fontId="42" fillId="47" borderId="121" applyNumberFormat="0" applyFont="0" applyFill="0" applyBorder="0" applyAlignment="0" applyProtection="0">
      <alignment horizontal="left" vertical="center" wrapText="1" indent="1"/>
    </xf>
    <xf numFmtId="0" fontId="67" fillId="50" borderId="128" applyNumberFormat="0" applyAlignment="0" applyProtection="0"/>
    <xf numFmtId="0" fontId="46" fillId="48" borderId="111"/>
    <xf numFmtId="0" fontId="47" fillId="1" borderId="133" applyNumberFormat="0" applyAlignment="0" applyProtection="0"/>
    <xf numFmtId="0" fontId="67" fillId="50" borderId="137" applyNumberFormat="0" applyAlignment="0" applyProtection="0"/>
    <xf numFmtId="0" fontId="89" fillId="50" borderId="139" applyNumberFormat="0" applyAlignment="0" applyProtection="0"/>
    <xf numFmtId="0" fontId="35" fillId="56" borderId="136" applyNumberFormat="0" applyFont="0" applyAlignment="0" applyProtection="0"/>
    <xf numFmtId="0" fontId="47" fillId="1" borderId="133" applyNumberFormat="0" applyAlignment="0" applyProtection="0"/>
    <xf numFmtId="0" fontId="99" fillId="0" borderId="140" applyNumberFormat="0" applyFill="0" applyAlignment="0" applyProtection="0"/>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67" fillId="50" borderId="137" applyNumberFormat="0" applyAlignment="0" applyProtection="0"/>
    <xf numFmtId="4" fontId="10" fillId="16" borderId="134" applyNumberFormat="0" applyProtection="0">
      <alignment horizontal="left" vertical="center"/>
    </xf>
    <xf numFmtId="4" fontId="10" fillId="16" borderId="135" applyNumberFormat="0" applyProtection="0">
      <alignment horizontal="left" vertical="center"/>
    </xf>
    <xf numFmtId="0" fontId="4" fillId="56" borderId="136"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35" fillId="56" borderId="136" applyNumberFormat="0" applyFont="0" applyAlignment="0" applyProtection="0"/>
    <xf numFmtId="0" fontId="35" fillId="56" borderId="136" applyNumberFormat="0" applyFont="0" applyAlignment="0" applyProtection="0"/>
    <xf numFmtId="0" fontId="35" fillId="56" borderId="136" applyNumberFormat="0" applyFont="0" applyAlignment="0" applyProtection="0"/>
    <xf numFmtId="0" fontId="67" fillId="50" borderId="137" applyNumberFormat="0" applyAlignment="0" applyProtection="0"/>
    <xf numFmtId="4" fontId="16" fillId="17" borderId="126" applyNumberFormat="0" applyProtection="0">
      <alignment horizontal="left" vertical="center"/>
    </xf>
    <xf numFmtId="4" fontId="12" fillId="6" borderId="134" applyNumberFormat="0" applyProtection="0">
      <alignment horizontal="right" vertical="center"/>
    </xf>
    <xf numFmtId="4" fontId="10" fillId="16" borderId="126" applyNumberFormat="0" applyProtection="0">
      <alignment horizontal="left" vertical="center"/>
    </xf>
    <xf numFmtId="0" fontId="67" fillId="50" borderId="137" applyNumberFormat="0" applyAlignment="0" applyProtection="0"/>
    <xf numFmtId="0" fontId="81" fillId="27" borderId="137" applyNumberFormat="0" applyAlignment="0" applyProtection="0"/>
    <xf numFmtId="0" fontId="81" fillId="27" borderId="137" applyNumberFormat="0" applyAlignment="0" applyProtection="0"/>
    <xf numFmtId="0" fontId="67" fillId="50" borderId="128" applyNumberFormat="0" applyAlignment="0" applyProtection="0"/>
    <xf numFmtId="0" fontId="67" fillId="50" borderId="137" applyNumberFormat="0" applyAlignment="0" applyProtection="0"/>
    <xf numFmtId="38" fontId="73" fillId="53" borderId="127">
      <protection locked="0"/>
    </xf>
    <xf numFmtId="0" fontId="89" fillId="50" borderId="139" applyNumberFormat="0" applyAlignment="0" applyProtection="0"/>
    <xf numFmtId="0" fontId="99" fillId="0" borderId="140" applyNumberFormat="0" applyFill="0" applyAlignment="0" applyProtection="0"/>
    <xf numFmtId="0" fontId="81" fillId="27" borderId="128"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0" fontId="4" fillId="56" borderId="127" applyNumberFormat="0" applyFont="0" applyAlignment="0" applyProtection="0"/>
    <xf numFmtId="0" fontId="89" fillId="50" borderId="130"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14" fillId="17" borderId="134" applyNumberFormat="0" applyProtection="0">
      <alignment horizontal="left" vertical="top" indent="1"/>
    </xf>
    <xf numFmtId="0" fontId="67" fillId="50" borderId="137" applyNumberFormat="0" applyAlignment="0" applyProtection="0"/>
    <xf numFmtId="0" fontId="67" fillId="50"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14" fillId="17" borderId="134" applyNumberFormat="0" applyProtection="0">
      <alignment horizontal="left" vertical="top" indent="1"/>
    </xf>
    <xf numFmtId="0" fontId="4" fillId="18" borderId="134" applyNumberFormat="0" applyProtection="0">
      <alignment horizontal="left" vertical="center" indent="1"/>
    </xf>
    <xf numFmtId="0" fontId="4" fillId="17" borderId="134" applyNumberFormat="0" applyProtection="0">
      <alignment horizontal="left" vertical="center" indent="1"/>
    </xf>
    <xf numFmtId="4" fontId="12" fillId="12" borderId="134" applyNumberFormat="0" applyProtection="0">
      <alignment horizontal="right" vertical="center"/>
    </xf>
    <xf numFmtId="4" fontId="12" fillId="8" borderId="134" applyNumberFormat="0" applyProtection="0">
      <alignment horizontal="right" vertical="center"/>
    </xf>
    <xf numFmtId="0" fontId="81" fillId="27" borderId="137" applyNumberFormat="0" applyAlignment="0" applyProtection="0"/>
    <xf numFmtId="0" fontId="21" fillId="0" borderId="121" applyNumberFormat="0" applyFont="0" applyFill="0" applyBorder="0" applyAlignment="0">
      <alignment horizontal="right"/>
    </xf>
    <xf numFmtId="0" fontId="67" fillId="50" borderId="137" applyNumberFormat="0" applyAlignment="0" applyProtection="0"/>
    <xf numFmtId="0" fontId="67" fillId="50" borderId="137" applyNumberFormat="0" applyAlignment="0" applyProtection="0"/>
    <xf numFmtId="4" fontId="12" fillId="11" borderId="134" applyNumberFormat="0" applyProtection="0">
      <alignment horizontal="right" vertical="center"/>
    </xf>
    <xf numFmtId="4" fontId="17" fillId="18" borderId="134" applyNumberFormat="0" applyProtection="0">
      <alignment horizontal="right" vertical="center"/>
    </xf>
    <xf numFmtId="0" fontId="14" fillId="17" borderId="134" applyNumberFormat="0" applyProtection="0">
      <alignment horizontal="left" vertical="top" indent="1"/>
    </xf>
    <xf numFmtId="4" fontId="15" fillId="18" borderId="134" applyNumberFormat="0" applyProtection="0">
      <alignment horizontal="right" vertical="center"/>
    </xf>
    <xf numFmtId="4" fontId="10" fillId="4" borderId="134" applyNumberFormat="0" applyProtection="0">
      <alignment vertical="center"/>
    </xf>
    <xf numFmtId="0" fontId="35" fillId="56" borderId="136" applyNumberFormat="0" applyFont="0" applyAlignment="0" applyProtection="0"/>
    <xf numFmtId="216" fontId="7" fillId="0" borderId="141" applyFont="0" applyFill="0" applyAlignment="0" applyProtection="0"/>
    <xf numFmtId="38" fontId="73" fillId="53" borderId="136">
      <protection locked="0"/>
    </xf>
    <xf numFmtId="0" fontId="4" fillId="16" borderId="125" applyNumberFormat="0" applyProtection="0">
      <alignment horizontal="left" vertical="center" indent="1"/>
    </xf>
    <xf numFmtId="0" fontId="4" fillId="17" borderId="125" applyNumberFormat="0" applyProtection="0">
      <alignment horizontal="left" vertical="top" indent="1"/>
    </xf>
    <xf numFmtId="4" fontId="12" fillId="9" borderId="125" applyNumberFormat="0" applyProtection="0">
      <alignment horizontal="right" vertical="center"/>
    </xf>
    <xf numFmtId="0" fontId="99" fillId="0" borderId="122" applyNumberFormat="0" applyFill="0" applyAlignment="0" applyProtection="0"/>
    <xf numFmtId="4" fontId="12" fillId="8" borderId="125" applyNumberFormat="0" applyProtection="0">
      <alignment horizontal="right" vertical="center"/>
    </xf>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4" fontId="12" fillId="14" borderId="125" applyNumberFormat="0" applyProtection="0">
      <alignment horizontal="right" vertical="center"/>
    </xf>
    <xf numFmtId="0" fontId="67" fillId="50" borderId="137" applyNumberFormat="0" applyAlignment="0" applyProtection="0"/>
    <xf numFmtId="38" fontId="73" fillId="53" borderId="136">
      <protection locked="0"/>
    </xf>
    <xf numFmtId="164" fontId="47" fillId="0" borderId="138" applyNumberFormat="0" applyFont="0" applyFill="0" applyBorder="0" applyProtection="0">
      <alignment horizontal="centerContinuous"/>
    </xf>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0" fontId="99" fillId="0" borderId="140" applyNumberFormat="0" applyFill="0" applyAlignment="0" applyProtection="0"/>
    <xf numFmtId="0" fontId="35" fillId="56" borderId="136" applyNumberFormat="0" applyFont="0" applyAlignment="0" applyProtection="0"/>
    <xf numFmtId="0" fontId="35" fillId="56" borderId="136"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18" borderId="134" applyNumberFormat="0" applyProtection="0">
      <alignment horizontal="left" vertical="center" indent="1"/>
    </xf>
    <xf numFmtId="4" fontId="12" fillId="13" borderId="134" applyNumberFormat="0" applyProtection="0">
      <alignment horizontal="right" vertical="center"/>
    </xf>
    <xf numFmtId="4" fontId="12" fillId="6" borderId="134" applyNumberFormat="0" applyProtection="0">
      <alignment horizontal="right" vertical="center"/>
    </xf>
    <xf numFmtId="0" fontId="13" fillId="4" borderId="134" applyNumberFormat="0" applyProtection="0">
      <alignment horizontal="left" vertical="top" indent="1"/>
    </xf>
    <xf numFmtId="4" fontId="12" fillId="4" borderId="134" applyNumberFormat="0" applyProtection="0">
      <alignment horizontal="left" vertical="center"/>
    </xf>
    <xf numFmtId="4" fontId="10" fillId="4" borderId="134" applyNumberFormat="0" applyProtection="0">
      <alignment vertical="center"/>
    </xf>
    <xf numFmtId="0" fontId="4" fillId="56" borderId="136" applyNumberFormat="0" applyFont="0" applyAlignment="0" applyProtection="0"/>
    <xf numFmtId="0" fontId="81" fillId="27" borderId="137" applyNumberFormat="0" applyAlignment="0" applyProtection="0"/>
    <xf numFmtId="0" fontId="35" fillId="56" borderId="136" applyNumberFormat="0" applyFont="0" applyAlignment="0" applyProtection="0"/>
    <xf numFmtId="0" fontId="21" fillId="0" borderId="132" applyNumberFormat="0" applyFont="0" applyFill="0" applyBorder="0" applyAlignment="0">
      <alignment horizontal="right"/>
    </xf>
    <xf numFmtId="38" fontId="73" fillId="53" borderId="136">
      <protection locked="0"/>
    </xf>
    <xf numFmtId="0" fontId="67" fillId="50" borderId="137" applyNumberFormat="0" applyAlignment="0" applyProtection="0"/>
    <xf numFmtId="0" fontId="4" fillId="56" borderId="127"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89" fillId="50" borderId="130" applyNumberFormat="0" applyAlignment="0" applyProtection="0"/>
    <xf numFmtId="4" fontId="16" fillId="17" borderId="135" applyNumberFormat="0" applyProtection="0">
      <alignment horizontal="left" vertical="center"/>
    </xf>
    <xf numFmtId="0" fontId="46" fillId="48" borderId="132"/>
    <xf numFmtId="0" fontId="54" fillId="0" borderId="112" applyFill="0" applyProtection="0">
      <alignment horizontal="left" vertical="top" wrapText="1"/>
    </xf>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17" borderId="134" applyNumberFormat="0" applyProtection="0">
      <alignment horizontal="left" vertical="top" indent="1"/>
    </xf>
    <xf numFmtId="0" fontId="4" fillId="17" borderId="134" applyNumberFormat="0" applyProtection="0">
      <alignment horizontal="left" vertical="center" indent="1"/>
    </xf>
    <xf numFmtId="4" fontId="12" fillId="8" borderId="134" applyNumberFormat="0" applyProtection="0">
      <alignment horizontal="right" vertical="center"/>
    </xf>
    <xf numFmtId="0" fontId="99" fillId="0" borderId="122" applyNumberFormat="0" applyFill="0" applyAlignment="0" applyProtection="0"/>
    <xf numFmtId="195" fontId="4" fillId="0" borderId="132">
      <alignment horizontal="center" vertical="center" wrapText="1"/>
    </xf>
    <xf numFmtId="0" fontId="47" fillId="1" borderId="133" applyNumberFormat="0" applyAlignment="0" applyProtection="0"/>
    <xf numFmtId="0" fontId="54" fillId="0" borderId="112" applyFill="0" applyProtection="0">
      <alignment horizontal="left" vertical="top" wrapText="1"/>
    </xf>
    <xf numFmtId="0" fontId="99" fillId="0" borderId="140" applyNumberFormat="0" applyFill="0" applyAlignment="0" applyProtection="0"/>
    <xf numFmtId="0" fontId="89" fillId="50" borderId="139" applyNumberFormat="0" applyAlignment="0" applyProtection="0"/>
    <xf numFmtId="0" fontId="81" fillId="27" borderId="137" applyNumberFormat="0" applyAlignment="0" applyProtection="0"/>
    <xf numFmtId="0" fontId="89" fillId="50" borderId="139" applyNumberFormat="0" applyAlignment="0" applyProtection="0"/>
    <xf numFmtId="0" fontId="42" fillId="47" borderId="132" applyNumberFormat="0" applyFont="0" applyFill="0" applyBorder="0" applyAlignment="0" applyProtection="0">
      <alignment horizontal="left" vertical="center" wrapText="1" indent="1"/>
    </xf>
    <xf numFmtId="0" fontId="67" fillId="50" borderId="137" applyNumberFormat="0" applyAlignment="0" applyProtection="0"/>
    <xf numFmtId="4" fontId="12" fillId="18" borderId="134" applyNumberFormat="0" applyProtection="0">
      <alignment vertical="center"/>
    </xf>
    <xf numFmtId="0" fontId="4" fillId="5" borderId="134" applyNumberFormat="0" applyProtection="0">
      <alignment horizontal="left" vertical="center" indent="1"/>
    </xf>
    <xf numFmtId="0" fontId="89" fillId="50" borderId="139" applyNumberFormat="0" applyAlignment="0" applyProtection="0"/>
    <xf numFmtId="0" fontId="21" fillId="0" borderId="132" applyNumberFormat="0" applyFont="0" applyFill="0" applyBorder="0" applyAlignment="0">
      <alignment horizontal="right"/>
    </xf>
    <xf numFmtId="0" fontId="46" fillId="49" borderId="132"/>
    <xf numFmtId="0" fontId="99" fillId="0" borderId="140" applyNumberFormat="0" applyFill="0" applyAlignment="0" applyProtection="0"/>
    <xf numFmtId="0" fontId="67" fillId="50" borderId="137" applyNumberFormat="0" applyAlignment="0" applyProtection="0"/>
    <xf numFmtId="0" fontId="89" fillId="50" borderId="139" applyNumberFormat="0" applyAlignment="0" applyProtection="0"/>
    <xf numFmtId="0" fontId="99" fillId="0" borderId="140" applyNumberFormat="0" applyFill="0" applyAlignment="0" applyProtection="0"/>
    <xf numFmtId="0" fontId="99" fillId="0" borderId="140" applyNumberFormat="0" applyFill="0" applyAlignment="0" applyProtection="0"/>
    <xf numFmtId="4" fontId="12" fillId="18" borderId="134" applyNumberFormat="0" applyProtection="0">
      <alignment vertical="center"/>
    </xf>
    <xf numFmtId="0" fontId="4" fillId="5" borderId="134" applyNumberFormat="0" applyProtection="0">
      <alignment horizontal="left" vertical="center" indent="1"/>
    </xf>
    <xf numFmtId="4" fontId="12" fillId="4" borderId="134" applyNumberFormat="0" applyProtection="0">
      <alignment horizontal="left" vertical="center"/>
    </xf>
    <xf numFmtId="0" fontId="46" fillId="49" borderId="132"/>
    <xf numFmtId="0" fontId="67" fillId="50" borderId="137" applyNumberFormat="0" applyAlignment="0" applyProtection="0"/>
    <xf numFmtId="4" fontId="12" fillId="18" borderId="134" applyNumberFormat="0" applyProtection="0">
      <alignment horizontal="right" vertical="center"/>
    </xf>
    <xf numFmtId="0" fontId="4" fillId="18" borderId="134" applyNumberFormat="0" applyProtection="0">
      <alignment horizontal="left" vertical="top" indent="1"/>
    </xf>
    <xf numFmtId="4" fontId="12" fillId="16" borderId="134" applyNumberFormat="0" applyProtection="0">
      <alignment horizontal="right" vertical="center"/>
    </xf>
    <xf numFmtId="4" fontId="12" fillId="12" borderId="134" applyNumberFormat="0" applyProtection="0">
      <alignment horizontal="right" vertical="center"/>
    </xf>
    <xf numFmtId="4" fontId="11" fillId="4" borderId="134" applyNumberFormat="0" applyProtection="0">
      <alignment vertical="center"/>
    </xf>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99" fillId="0" borderId="140" applyNumberFormat="0" applyFill="0" applyAlignment="0" applyProtection="0"/>
    <xf numFmtId="4" fontId="15" fillId="18" borderId="134" applyNumberFormat="0" applyProtection="0">
      <alignment horizontal="right" vertical="center"/>
    </xf>
    <xf numFmtId="0" fontId="14" fillId="19" borderId="134" applyNumberFormat="0" applyProtection="0">
      <alignment horizontal="left" vertical="top" indent="1"/>
    </xf>
    <xf numFmtId="0" fontId="4" fillId="17" borderId="134" applyNumberFormat="0" applyProtection="0">
      <alignment horizontal="left" vertical="center" indent="1"/>
    </xf>
    <xf numFmtId="0" fontId="4" fillId="5" borderId="134" applyNumberFormat="0" applyProtection="0">
      <alignment horizontal="left" vertical="top" indent="1"/>
    </xf>
    <xf numFmtId="0" fontId="4" fillId="18" borderId="134" applyNumberFormat="0" applyProtection="0">
      <alignment horizontal="left" vertical="top" indent="1"/>
    </xf>
    <xf numFmtId="4" fontId="16" fillId="17" borderId="135" applyNumberFormat="0" applyProtection="0">
      <alignment horizontal="left" vertical="center"/>
    </xf>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89" fillId="50" borderId="139" applyNumberFormat="0" applyAlignment="0" applyProtection="0"/>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195" fontId="4" fillId="0" borderId="132">
      <alignment horizontal="center" vertical="center" wrapText="1"/>
    </xf>
    <xf numFmtId="0" fontId="81" fillId="27"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17" borderId="134" applyNumberFormat="0" applyProtection="0">
      <alignment horizontal="left" vertical="top" indent="1"/>
    </xf>
    <xf numFmtId="0" fontId="4" fillId="17" borderId="134" applyNumberFormat="0" applyProtection="0">
      <alignment horizontal="left" vertical="center" indent="1"/>
    </xf>
    <xf numFmtId="4" fontId="12" fillId="8" borderId="134" applyNumberFormat="0" applyProtection="0">
      <alignment horizontal="right" vertical="center"/>
    </xf>
    <xf numFmtId="0" fontId="99" fillId="0" borderId="140" applyNumberFormat="0" applyFill="0" applyAlignment="0" applyProtection="0"/>
    <xf numFmtId="4" fontId="12" fillId="14" borderId="134" applyNumberFormat="0" applyProtection="0">
      <alignment horizontal="right" vertical="center"/>
    </xf>
    <xf numFmtId="0" fontId="81" fillId="27" borderId="137"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99" fillId="0" borderId="140" applyNumberFormat="0" applyFill="0" applyAlignment="0" applyProtection="0"/>
    <xf numFmtId="0" fontId="4" fillId="56" borderId="136" applyNumberFormat="0" applyFont="0" applyAlignment="0" applyProtection="0"/>
    <xf numFmtId="0" fontId="89" fillId="50" borderId="139" applyNumberFormat="0" applyAlignment="0" applyProtection="0"/>
    <xf numFmtId="164" fontId="5" fillId="0" borderId="112" applyFill="0" applyBorder="0" applyProtection="0">
      <alignment horizontal="right"/>
    </xf>
    <xf numFmtId="0" fontId="99" fillId="0" borderId="140" applyNumberFormat="0" applyFill="0" applyAlignment="0" applyProtection="0"/>
    <xf numFmtId="0" fontId="46" fillId="48" borderId="132"/>
    <xf numFmtId="4" fontId="12" fillId="18" borderId="134" applyNumberFormat="0" applyProtection="0">
      <alignment vertical="center"/>
    </xf>
    <xf numFmtId="0" fontId="4" fillId="5" borderId="134" applyNumberFormat="0" applyProtection="0">
      <alignment horizontal="left" vertical="center" indent="1"/>
    </xf>
    <xf numFmtId="0" fontId="4" fillId="56" borderId="148" applyNumberFormat="0" applyFont="0" applyAlignment="0" applyProtection="0"/>
    <xf numFmtId="0" fontId="4" fillId="56" borderId="148" applyNumberFormat="0" applyFont="0" applyAlignment="0" applyProtection="0"/>
    <xf numFmtId="0" fontId="81" fillId="27" borderId="149"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57"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99" fillId="0" borderId="170" applyNumberFormat="0" applyFill="0" applyAlignment="0" applyProtection="0"/>
    <xf numFmtId="4" fontId="12" fillId="18" borderId="146" applyNumberFormat="0" applyProtection="0">
      <alignment vertical="center"/>
    </xf>
    <xf numFmtId="0" fontId="4" fillId="5" borderId="146" applyNumberFormat="0" applyProtection="0">
      <alignment horizontal="left" vertical="center" indent="1"/>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4" fillId="56" borderId="161" applyNumberFormat="0" applyFont="0" applyAlignment="0" applyProtection="0"/>
    <xf numFmtId="0" fontId="4" fillId="56" borderId="161" applyNumberFormat="0" applyFont="0" applyAlignment="0" applyProtection="0"/>
    <xf numFmtId="4" fontId="12" fillId="11" borderId="171" applyNumberFormat="0" applyProtection="0">
      <alignment horizontal="right" vertical="center"/>
    </xf>
    <xf numFmtId="0" fontId="99" fillId="0" borderId="152" applyNumberFormat="0" applyFill="0" applyAlignment="0" applyProtection="0"/>
    <xf numFmtId="0" fontId="99" fillId="0" borderId="152" applyNumberFormat="0" applyFill="0" applyAlignment="0" applyProtection="0"/>
    <xf numFmtId="0" fontId="81" fillId="27" borderId="149" applyNumberFormat="0" applyAlignment="0" applyProtection="0"/>
    <xf numFmtId="0" fontId="4" fillId="56" borderId="161"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67" fillId="50" borderId="174" applyNumberFormat="0" applyAlignment="0" applyProtection="0"/>
    <xf numFmtId="0" fontId="67" fillId="50" borderId="162" applyNumberFormat="0" applyAlignment="0" applyProtection="0"/>
    <xf numFmtId="0" fontId="4" fillId="56" borderId="161" applyNumberFormat="0" applyFon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64"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64" applyNumberFormat="0" applyFill="0" applyAlignment="0" applyProtection="0"/>
    <xf numFmtId="0" fontId="67" fillId="50" borderId="149" applyNumberFormat="0" applyAlignment="0" applyProtection="0"/>
    <xf numFmtId="0" fontId="46" fillId="48" borderId="143"/>
    <xf numFmtId="0" fontId="67" fillId="50" borderId="174" applyNumberFormat="0" applyAlignment="0" applyProtection="0"/>
    <xf numFmtId="37" fontId="39" fillId="19" borderId="148" applyNumberFormat="0" applyAlignment="0" applyProtection="0"/>
    <xf numFmtId="38" fontId="20" fillId="0" borderId="169" applyFill="0" applyBorder="0" applyProtection="0">
      <alignment horizontal="right"/>
    </xf>
    <xf numFmtId="0" fontId="99" fillId="0" borderId="170" applyNumberFormat="0" applyFill="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99" fillId="0" borderId="164" applyNumberFormat="0" applyFill="0" applyAlignment="0" applyProtection="0"/>
    <xf numFmtId="0" fontId="99" fillId="0" borderId="152" applyNumberFormat="0" applyFill="0" applyAlignment="0" applyProtection="0"/>
    <xf numFmtId="0" fontId="67" fillId="50" borderId="162" applyNumberFormat="0" applyAlignment="0" applyProtection="0"/>
    <xf numFmtId="0" fontId="68" fillId="50" borderId="174" applyNumberFormat="0" applyAlignment="0" applyProtection="0"/>
    <xf numFmtId="0" fontId="67" fillId="50" borderId="149" applyNumberFormat="0" applyAlignment="0" applyProtection="0"/>
    <xf numFmtId="0" fontId="67" fillId="50" borderId="149" applyNumberFormat="0" applyAlignment="0" applyProtection="0"/>
    <xf numFmtId="0" fontId="89" fillId="50" borderId="151"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73" applyNumberFormat="0" applyFont="0" applyAlignment="0" applyProtection="0"/>
    <xf numFmtId="0" fontId="99" fillId="0" borderId="170" applyNumberFormat="0" applyFill="0" applyAlignment="0" applyProtection="0"/>
    <xf numFmtId="0" fontId="99" fillId="0" borderId="164" applyNumberFormat="0" applyFill="0" applyAlignment="0" applyProtection="0"/>
    <xf numFmtId="4" fontId="12" fillId="12" borderId="171" applyNumberFormat="0" applyProtection="0">
      <alignment horizontal="right" vertical="center"/>
    </xf>
    <xf numFmtId="0" fontId="89" fillId="50" borderId="151" applyNumberForma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73" applyNumberFormat="0" applyFont="0" applyAlignment="0" applyProtection="0"/>
    <xf numFmtId="0" fontId="35"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5" fillId="0" borderId="166">
      <alignment horizontal="left" wrapText="1"/>
    </xf>
    <xf numFmtId="0" fontId="89" fillId="50" borderId="176" applyNumberFormat="0" applyAlignment="0" applyProtection="0"/>
    <xf numFmtId="0" fontId="89" fillId="50" borderId="176" applyNumberFormat="0" applyAlignment="0" applyProtection="0"/>
    <xf numFmtId="0" fontId="67" fillId="50" borderId="174" applyNumberFormat="0" applyAlignment="0" applyProtection="0"/>
    <xf numFmtId="0" fontId="99" fillId="0" borderId="170" applyNumberFormat="0" applyFill="0" applyAlignment="0" applyProtection="0"/>
    <xf numFmtId="164" fontId="5" fillId="0" borderId="169" applyFill="0" applyBorder="0" applyProtection="0">
      <alignment horizontal="right"/>
    </xf>
    <xf numFmtId="0" fontId="4"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4" fontId="12" fillId="6" borderId="159" applyNumberFormat="0" applyProtection="0">
      <alignment horizontal="right" vertical="center"/>
    </xf>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99" fillId="0" borderId="170" applyNumberFormat="0" applyFill="0" applyAlignment="0" applyProtection="0"/>
    <xf numFmtId="211" fontId="47" fillId="4" borderId="145"/>
    <xf numFmtId="0" fontId="21" fillId="0" borderId="143" applyNumberFormat="0" applyFont="0" applyFill="0" applyBorder="0" applyAlignment="0">
      <alignment horizontal="right"/>
    </xf>
    <xf numFmtId="0" fontId="4"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51" applyNumberFormat="0" applyAlignment="0" applyProtection="0"/>
    <xf numFmtId="0" fontId="99" fillId="0" borderId="170" applyNumberFormat="0" applyFill="0" applyAlignment="0" applyProtection="0"/>
    <xf numFmtId="0" fontId="89" fillId="50" borderId="176" applyNumberFormat="0" applyAlignment="0" applyProtection="0"/>
    <xf numFmtId="37" fontId="39" fillId="19" borderId="173" applyNumberFormat="0" applyAlignment="0" applyProtection="0"/>
    <xf numFmtId="0" fontId="47" fillId="1" borderId="167" applyNumberFormat="0" applyAlignment="0" applyProtection="0"/>
    <xf numFmtId="0" fontId="99" fillId="0" borderId="164" applyNumberFormat="0" applyFill="0" applyAlignment="0" applyProtection="0"/>
    <xf numFmtId="0" fontId="42" fillId="47" borderId="155" applyNumberFormat="0" applyFont="0" applyFill="0" applyBorder="0" applyAlignment="0" applyProtection="0">
      <alignment horizontal="left" vertical="center" wrapText="1" indent="1"/>
    </xf>
    <xf numFmtId="164" fontId="47" fillId="0" borderId="150" applyNumberFormat="0" applyFont="0" applyFill="0" applyBorder="0" applyProtection="0">
      <alignment horizontal="centerContinuous"/>
    </xf>
    <xf numFmtId="0" fontId="46" fillId="49" borderId="155"/>
    <xf numFmtId="0" fontId="47" fillId="1" borderId="156"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164" fontId="47" fillId="0" borderId="150" applyNumberFormat="0" applyFont="0" applyFill="0" applyBorder="0" applyProtection="0">
      <alignment horizontal="centerContinuous"/>
    </xf>
    <xf numFmtId="164" fontId="5" fillId="0" borderId="145" applyFill="0" applyBorder="0" applyProtection="0">
      <alignment horizontal="right"/>
    </xf>
    <xf numFmtId="0" fontId="67" fillId="50" borderId="174" applyNumberFormat="0" applyAlignment="0" applyProtection="0"/>
    <xf numFmtId="195" fontId="4" fillId="0" borderId="143">
      <alignment horizontal="center" vertical="center" wrapText="1"/>
    </xf>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37" fontId="39" fillId="19" borderId="161" applyNumberFormat="0" applyAlignment="0" applyProtection="0"/>
    <xf numFmtId="0" fontId="4" fillId="56" borderId="173" applyNumberFormat="0" applyFont="0" applyAlignment="0" applyProtection="0"/>
    <xf numFmtId="0" fontId="89" fillId="50" borderId="176"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211" fontId="47" fillId="4" borderId="169"/>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47" fillId="1" borderId="167" applyNumberFormat="0" applyAlignment="0" applyProtection="0"/>
    <xf numFmtId="0" fontId="89" fillId="50" borderId="176" applyNumberFormat="0" applyAlignment="0" applyProtection="0"/>
    <xf numFmtId="4" fontId="15" fillId="18" borderId="159" applyNumberFormat="0" applyProtection="0">
      <alignment vertical="center"/>
    </xf>
    <xf numFmtId="4" fontId="12" fillId="9" borderId="159" applyNumberFormat="0" applyProtection="0">
      <alignment horizontal="right" vertical="center"/>
    </xf>
    <xf numFmtId="0" fontId="81" fillId="27" borderId="162" applyNumberForma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4" fillId="56" borderId="161" applyNumberFormat="0" applyFont="0" applyAlignment="0" applyProtection="0"/>
    <xf numFmtId="0" fontId="4" fillId="56" borderId="161" applyNumberFormat="0" applyFont="0" applyAlignment="0" applyProtection="0"/>
    <xf numFmtId="164" fontId="21" fillId="0" borderId="169" applyFill="0" applyBorder="0" applyProtection="0">
      <alignment horizontal="right"/>
    </xf>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38" fontId="20" fillId="0" borderId="145" applyFill="0" applyBorder="0" applyProtection="0">
      <alignment horizontal="right"/>
    </xf>
    <xf numFmtId="0" fontId="54" fillId="0" borderId="145" applyFill="0" applyProtection="0">
      <alignment horizontal="left" vertical="top" wrapText="1"/>
    </xf>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4" fontId="12" fillId="12" borderId="146" applyNumberFormat="0" applyProtection="0">
      <alignment horizontal="right" vertical="center"/>
    </xf>
    <xf numFmtId="0" fontId="99" fillId="0" borderId="170" applyNumberFormat="0" applyFill="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4" fillId="56" borderId="161" applyNumberFormat="0" applyFont="0" applyAlignment="0" applyProtection="0"/>
    <xf numFmtId="4" fontId="10" fillId="4" borderId="146" applyNumberFormat="0" applyProtection="0">
      <alignment vertical="center"/>
    </xf>
    <xf numFmtId="4" fontId="11" fillId="4" borderId="146" applyNumberFormat="0" applyProtection="0">
      <alignment vertical="center"/>
    </xf>
    <xf numFmtId="4" fontId="12" fillId="6" borderId="146" applyNumberFormat="0" applyProtection="0">
      <alignment horizontal="right" vertical="center"/>
    </xf>
    <xf numFmtId="4" fontId="12" fillId="7" borderId="146" applyNumberFormat="0" applyProtection="0">
      <alignment horizontal="right" vertical="center"/>
    </xf>
    <xf numFmtId="4" fontId="12" fillId="8" borderId="146" applyNumberFormat="0" applyProtection="0">
      <alignment horizontal="right" vertical="center"/>
    </xf>
    <xf numFmtId="4" fontId="12" fillId="9" borderId="146" applyNumberFormat="0" applyProtection="0">
      <alignment horizontal="right" vertical="center"/>
    </xf>
    <xf numFmtId="4" fontId="12" fillId="10" borderId="146" applyNumberFormat="0" applyProtection="0">
      <alignment horizontal="right" vertical="center"/>
    </xf>
    <xf numFmtId="4" fontId="12" fillId="11" borderId="146" applyNumberFormat="0" applyProtection="0">
      <alignment horizontal="right" vertical="center"/>
    </xf>
    <xf numFmtId="4" fontId="12" fillId="13" borderId="146" applyNumberFormat="0" applyProtection="0">
      <alignment horizontal="right" vertical="center"/>
    </xf>
    <xf numFmtId="4" fontId="12" fillId="14" borderId="146" applyNumberFormat="0" applyProtection="0">
      <alignment horizontal="right" vertical="center"/>
    </xf>
    <xf numFmtId="0" fontId="4" fillId="5" borderId="146" applyNumberFormat="0" applyProtection="0">
      <alignment horizontal="left" vertical="center" indent="1"/>
    </xf>
    <xf numFmtId="0" fontId="4" fillId="5" borderId="146" applyNumberFormat="0" applyProtection="0">
      <alignment horizontal="left" vertical="top" indent="1"/>
    </xf>
    <xf numFmtId="0" fontId="4" fillId="17" borderId="146" applyNumberFormat="0" applyProtection="0">
      <alignment horizontal="left" vertical="center" indent="1"/>
    </xf>
    <xf numFmtId="0" fontId="4" fillId="17" borderId="146" applyNumberFormat="0" applyProtection="0">
      <alignment horizontal="left" vertical="top" indent="1"/>
    </xf>
    <xf numFmtId="0" fontId="4" fillId="16" borderId="146" applyNumberFormat="0" applyProtection="0">
      <alignment horizontal="left" vertical="center" indent="1"/>
    </xf>
    <xf numFmtId="0" fontId="4" fillId="16" borderId="146" applyNumberFormat="0" applyProtection="0">
      <alignment horizontal="left" vertical="top" indent="1"/>
    </xf>
    <xf numFmtId="0" fontId="4" fillId="18" borderId="146" applyNumberFormat="0" applyProtection="0">
      <alignment horizontal="left" vertical="top" indent="1"/>
    </xf>
    <xf numFmtId="4" fontId="12" fillId="18" borderId="146" applyNumberFormat="0" applyProtection="0">
      <alignment vertical="center"/>
    </xf>
    <xf numFmtId="4" fontId="15" fillId="18" borderId="146" applyNumberFormat="0" applyProtection="0">
      <alignment vertical="center"/>
    </xf>
    <xf numFmtId="4" fontId="10" fillId="16" borderId="147" applyNumberFormat="0" applyProtection="0">
      <alignment horizontal="left" vertical="center"/>
    </xf>
    <xf numFmtId="0" fontId="14" fillId="19" borderId="146" applyNumberFormat="0" applyProtection="0">
      <alignment horizontal="left" vertical="top" indent="1"/>
    </xf>
    <xf numFmtId="4" fontId="12" fillId="18" borderId="146" applyNumberFormat="0" applyProtection="0">
      <alignment horizontal="right" vertical="center"/>
    </xf>
    <xf numFmtId="4" fontId="15" fillId="18" borderId="146" applyNumberFormat="0" applyProtection="0">
      <alignment horizontal="right" vertical="center"/>
    </xf>
    <xf numFmtId="4" fontId="10" fillId="16" borderId="146" applyNumberFormat="0" applyProtection="0">
      <alignment horizontal="left" vertical="center"/>
    </xf>
    <xf numFmtId="0" fontId="14" fillId="17" borderId="146" applyNumberFormat="0" applyProtection="0">
      <alignment horizontal="left" vertical="top" indent="1"/>
    </xf>
    <xf numFmtId="4" fontId="16" fillId="17" borderId="147" applyNumberFormat="0" applyProtection="0">
      <alignment horizontal="left" vertical="center"/>
    </xf>
    <xf numFmtId="4" fontId="17" fillId="18" borderId="146" applyNumberFormat="0" applyProtection="0">
      <alignment horizontal="right" vertical="center"/>
    </xf>
    <xf numFmtId="4" fontId="12" fillId="6" borderId="146" applyNumberFormat="0" applyProtection="0">
      <alignment horizontal="right" vertical="center"/>
    </xf>
    <xf numFmtId="0" fontId="89" fillId="50" borderId="176" applyNumberFormat="0" applyAlignment="0" applyProtection="0"/>
    <xf numFmtId="4" fontId="10" fillId="4" borderId="171" applyNumberFormat="0" applyProtection="0">
      <alignment vertical="center"/>
    </xf>
    <xf numFmtId="4" fontId="12" fillId="4" borderId="171" applyNumberFormat="0" applyProtection="0">
      <alignment horizontal="left" vertical="center"/>
    </xf>
    <xf numFmtId="0" fontId="13" fillId="4" borderId="171" applyNumberFormat="0" applyProtection="0">
      <alignment horizontal="left" vertical="top" indent="1"/>
    </xf>
    <xf numFmtId="4" fontId="12" fillId="7" borderId="171" applyNumberFormat="0" applyProtection="0">
      <alignment horizontal="right" vertical="center"/>
    </xf>
    <xf numFmtId="0" fontId="99" fillId="0" borderId="170" applyNumberFormat="0" applyFill="0" applyAlignment="0" applyProtection="0"/>
    <xf numFmtId="216" fontId="7" fillId="0" borderId="153" applyFont="0" applyFill="0" applyAlignment="0" applyProtection="0"/>
    <xf numFmtId="195" fontId="4" fillId="0" borderId="155">
      <alignment horizontal="center" vertical="center" wrapText="1"/>
    </xf>
    <xf numFmtId="0" fontId="67" fillId="50" borderId="149" applyNumberFormat="0" applyAlignment="0" applyProtection="0"/>
    <xf numFmtId="164" fontId="5" fillId="0" borderId="169" applyFill="0" applyBorder="0" applyProtection="0">
      <alignment horizontal="right"/>
    </xf>
    <xf numFmtId="0" fontId="54" fillId="0" borderId="169" applyFill="0" applyProtection="0">
      <alignment horizontal="left" vertical="top" wrapText="1"/>
    </xf>
    <xf numFmtId="0" fontId="67" fillId="50" borderId="174" applyNumberFormat="0" applyAlignment="0" applyProtection="0"/>
    <xf numFmtId="0" fontId="67" fillId="50" borderId="174" applyNumberFormat="0" applyAlignment="0" applyProtection="0"/>
    <xf numFmtId="0" fontId="68" fillId="50" borderId="162" applyNumberFormat="0" applyAlignment="0" applyProtection="0"/>
    <xf numFmtId="0" fontId="67" fillId="50" borderId="162" applyNumberFormat="0" applyAlignment="0" applyProtection="0"/>
    <xf numFmtId="38" fontId="20" fillId="0" borderId="158" applyFill="0" applyBorder="0" applyProtection="0">
      <alignment horizontal="right"/>
    </xf>
    <xf numFmtId="0" fontId="81" fillId="27" borderId="174" applyNumberFormat="0" applyAlignment="0" applyProtection="0"/>
    <xf numFmtId="0" fontId="81" fillId="27" borderId="174" applyNumberFormat="0" applyAlignment="0" applyProtection="0"/>
    <xf numFmtId="0" fontId="54" fillId="0" borderId="158" applyFill="0" applyProtection="0">
      <alignment horizontal="left" vertical="top" wrapText="1"/>
    </xf>
    <xf numFmtId="0" fontId="67" fillId="50" borderId="162" applyNumberFormat="0" applyAlignment="0" applyProtection="0"/>
    <xf numFmtId="0" fontId="35" fillId="56" borderId="173" applyNumberFormat="0" applyFont="0" applyAlignment="0" applyProtection="0"/>
    <xf numFmtId="4" fontId="12" fillId="10" borderId="171" applyNumberFormat="0" applyProtection="0">
      <alignment horizontal="right" vertical="center"/>
    </xf>
    <xf numFmtId="0" fontId="99" fillId="0" borderId="152" applyNumberFormat="0" applyFill="0" applyAlignment="0" applyProtection="0"/>
    <xf numFmtId="0" fontId="99" fillId="0" borderId="170" applyNumberFormat="0" applyFill="0" applyAlignment="0" applyProtection="0"/>
    <xf numFmtId="0" fontId="21" fillId="0" borderId="166" applyNumberFormat="0" applyFont="0" applyFill="0" applyBorder="0" applyAlignment="0">
      <alignment horizontal="right"/>
    </xf>
    <xf numFmtId="0" fontId="89" fillId="50" borderId="151" applyNumberFormat="0" applyAlignment="0" applyProtection="0"/>
    <xf numFmtId="0" fontId="35" fillId="56" borderId="136" applyNumberFormat="0" applyFont="0" applyAlignment="0" applyProtection="0"/>
    <xf numFmtId="0" fontId="35" fillId="56" borderId="148" applyNumberFormat="0" applyFont="0" applyAlignment="0" applyProtection="0"/>
    <xf numFmtId="0" fontId="35" fillId="56" borderId="136" applyNumberFormat="0" applyFont="0" applyAlignment="0" applyProtection="0"/>
    <xf numFmtId="0" fontId="81" fillId="27" borderId="174" applyNumberFormat="0" applyAlignment="0" applyProtection="0"/>
    <xf numFmtId="216" fontId="7" fillId="0" borderId="153" applyFont="0" applyFill="0" applyAlignment="0" applyProtection="0"/>
    <xf numFmtId="0" fontId="99" fillId="0" borderId="164"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67" fillId="50" borderId="149" applyNumberFormat="0" applyAlignment="0" applyProtection="0"/>
    <xf numFmtId="0" fontId="67" fillId="50" borderId="149" applyNumberFormat="0" applyAlignment="0" applyProtection="0"/>
    <xf numFmtId="0" fontId="81" fillId="27" borderId="174"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89" fillId="50" borderId="176" applyNumberFormat="0" applyAlignment="0" applyProtection="0"/>
    <xf numFmtId="0" fontId="21" fillId="0" borderId="166" applyNumberFormat="0" applyFont="0" applyFill="0" applyBorder="0" applyAlignment="0">
      <alignment horizontal="right"/>
    </xf>
    <xf numFmtId="0" fontId="47" fillId="1" borderId="144" applyNumberFormat="0" applyAlignment="0" applyProtection="0"/>
    <xf numFmtId="0" fontId="4" fillId="56" borderId="148" applyNumberFormat="0" applyFont="0" applyAlignment="0" applyProtection="0"/>
    <xf numFmtId="0" fontId="89" fillId="50" borderId="151" applyNumberFormat="0" applyAlignment="0" applyProtection="0"/>
    <xf numFmtId="0" fontId="4"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4" fillId="56" borderId="148" applyNumberFormat="0" applyFont="0" applyAlignment="0" applyProtection="0"/>
    <xf numFmtId="38" fontId="73" fillId="53" borderId="173">
      <protection locked="0"/>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73" applyNumberFormat="0" applyFont="0" applyAlignment="0" applyProtection="0"/>
    <xf numFmtId="0" fontId="46" fillId="48" borderId="166"/>
    <xf numFmtId="0" fontId="47" fillId="1" borderId="167"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7" fillId="1" borderId="167" applyNumberFormat="0" applyAlignment="0" applyProtection="0"/>
    <xf numFmtId="195" fontId="4" fillId="0" borderId="166">
      <alignment horizontal="center" vertical="center" wrapText="1"/>
    </xf>
    <xf numFmtId="0" fontId="81" fillId="27" borderId="174" applyNumberFormat="0" applyAlignment="0" applyProtection="0"/>
    <xf numFmtId="0" fontId="4" fillId="17" borderId="171" applyNumberFormat="0" applyProtection="0">
      <alignment horizontal="left" vertical="center" indent="1"/>
    </xf>
    <xf numFmtId="4" fontId="11" fillId="4" borderId="171" applyNumberFormat="0" applyProtection="0">
      <alignment vertical="center"/>
    </xf>
    <xf numFmtId="0" fontId="99" fillId="0" borderId="170" applyNumberFormat="0" applyFill="0" applyAlignment="0" applyProtection="0"/>
    <xf numFmtId="0" fontId="81" fillId="27" borderId="174" applyNumberFormat="0" applyAlignment="0" applyProtection="0"/>
    <xf numFmtId="0" fontId="89" fillId="50" borderId="176" applyNumberFormat="0" applyAlignment="0" applyProtection="0"/>
    <xf numFmtId="0" fontId="67" fillId="50" borderId="149" applyNumberForma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4" fillId="56" borderId="161"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1" fillId="27" borderId="149" applyNumberFormat="0" applyAlignment="0" applyProtection="0"/>
    <xf numFmtId="0" fontId="89" fillId="50" borderId="151" applyNumberFormat="0" applyAlignment="0" applyProtection="0"/>
    <xf numFmtId="0" fontId="89" fillId="50" borderId="151" applyNumberForma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47" fillId="1" borderId="167" applyNumberForma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1" fillId="27" borderId="149" applyNumberFormat="0" applyAlignment="0" applyProtection="0"/>
    <xf numFmtId="0" fontId="35"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16" borderId="171" applyNumberFormat="0" applyProtection="0">
      <alignment horizontal="left" vertical="top" indent="1"/>
    </xf>
    <xf numFmtId="0" fontId="4" fillId="18" borderId="171" applyNumberFormat="0" applyProtection="0">
      <alignment horizontal="left" vertical="center" indent="1"/>
    </xf>
    <xf numFmtId="4" fontId="12" fillId="18" borderId="171" applyNumberFormat="0" applyProtection="0">
      <alignment vertical="center"/>
    </xf>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211" fontId="47" fillId="4" borderId="169"/>
    <xf numFmtId="0" fontId="99" fillId="0" borderId="170" applyNumberFormat="0" applyFill="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216" fontId="7" fillId="0" borderId="153" applyFont="0" applyFill="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195" fontId="4" fillId="0" borderId="143">
      <alignment horizontal="center" vertical="center" wrapText="1"/>
    </xf>
    <xf numFmtId="37" fontId="39" fillId="19" borderId="148" applyNumberFormat="0" applyAlignment="0" applyProtection="0"/>
    <xf numFmtId="0" fontId="42" fillId="47" borderId="143" applyNumberFormat="0" applyFont="0" applyFill="0" applyBorder="0" applyAlignment="0" applyProtection="0">
      <alignment horizontal="left" vertical="center" wrapText="1" indent="1"/>
    </xf>
    <xf numFmtId="0" fontId="46" fillId="48" borderId="143"/>
    <xf numFmtId="0" fontId="46" fillId="49" borderId="143"/>
    <xf numFmtId="0" fontId="47" fillId="1" borderId="144" applyNumberFormat="0" applyAlignment="0" applyProtection="0"/>
    <xf numFmtId="0" fontId="47" fillId="1" borderId="144" applyNumberFormat="0" applyAlignment="0" applyProtection="0"/>
    <xf numFmtId="164" fontId="21" fillId="0" borderId="145" applyFill="0" applyBorder="0" applyProtection="0">
      <alignment horizontal="right"/>
    </xf>
    <xf numFmtId="164" fontId="5" fillId="0" borderId="145" applyFill="0" applyBorder="0" applyProtection="0">
      <alignment horizontal="right"/>
    </xf>
    <xf numFmtId="0" fontId="54" fillId="0" borderId="145" applyFill="0" applyProtection="0">
      <alignment horizontal="left" vertical="top" wrapText="1"/>
    </xf>
    <xf numFmtId="0" fontId="42" fillId="47" borderId="143" applyNumberFormat="0" applyFont="0" applyFill="0" applyBorder="0" applyAlignment="0" applyProtection="0">
      <alignment horizontal="left" vertical="center" wrapText="1" indent="1"/>
    </xf>
    <xf numFmtId="0" fontId="46" fillId="48" borderId="143"/>
    <xf numFmtId="0" fontId="46" fillId="49" borderId="143"/>
    <xf numFmtId="0" fontId="47" fillId="1" borderId="144" applyNumberFormat="0" applyAlignment="0" applyProtection="0"/>
    <xf numFmtId="0" fontId="47" fillId="1" borderId="144"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164" fontId="47" fillId="0" borderId="150" applyNumberFormat="0" applyFont="0" applyFill="0" applyBorder="0" applyProtection="0">
      <alignment horizontal="centerContinuous"/>
    </xf>
    <xf numFmtId="38" fontId="73" fillId="53" borderId="148">
      <protection locked="0"/>
    </xf>
    <xf numFmtId="0" fontId="46" fillId="48" borderId="155"/>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5" fillId="0" borderId="143">
      <alignment horizontal="left" wrapText="1"/>
    </xf>
    <xf numFmtId="195" fontId="4" fillId="0" borderId="166">
      <alignment horizontal="center" vertical="center" wrapText="1"/>
    </xf>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37" fontId="39" fillId="19" borderId="148"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47" fillId="1" borderId="167" applyNumberFormat="0" applyAlignment="0" applyProtection="0"/>
    <xf numFmtId="164" fontId="21" fillId="0" borderId="145" applyFill="0" applyBorder="0" applyProtection="0">
      <alignment horizontal="right"/>
    </xf>
    <xf numFmtId="0" fontId="47" fillId="1" borderId="144" applyNumberFormat="0" applyAlignment="0" applyProtection="0"/>
    <xf numFmtId="0" fontId="46" fillId="49" borderId="143"/>
    <xf numFmtId="0" fontId="42" fillId="47" borderId="143" applyNumberFormat="0" applyFont="0" applyFill="0" applyBorder="0" applyAlignment="0" applyProtection="0">
      <alignment horizontal="left" vertical="center" wrapText="1" indent="1"/>
    </xf>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0" fontId="5" fillId="0" borderId="166">
      <alignment horizontal="left" wrapText="1"/>
    </xf>
    <xf numFmtId="38" fontId="73" fillId="53" borderId="161">
      <protection locked="0"/>
    </xf>
    <xf numFmtId="164" fontId="47" fillId="0" borderId="163" applyNumberFormat="0" applyFont="0" applyFill="0" applyBorder="0" applyProtection="0">
      <alignment horizontal="centerContinuous"/>
    </xf>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46" fillId="48" borderId="166"/>
    <xf numFmtId="0" fontId="42" fillId="47" borderId="166" applyNumberFormat="0" applyFont="0" applyFill="0" applyBorder="0" applyAlignment="0" applyProtection="0">
      <alignment horizontal="left" vertical="center" wrapText="1" indent="1"/>
    </xf>
    <xf numFmtId="164" fontId="5" fillId="0" borderId="158" applyFill="0" applyBorder="0" applyProtection="0">
      <alignment horizontal="right"/>
    </xf>
    <xf numFmtId="164" fontId="21" fillId="0" borderId="158" applyFill="0" applyBorder="0" applyProtection="0">
      <alignment horizontal="right"/>
    </xf>
    <xf numFmtId="0" fontId="81" fillId="27" borderId="174"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56" borderId="173" applyNumberFormat="0" applyFont="0" applyAlignment="0" applyProtection="0"/>
    <xf numFmtId="0" fontId="89" fillId="50" borderId="176" applyNumberFormat="0" applyAlignment="0" applyProtection="0"/>
    <xf numFmtId="0" fontId="81" fillId="27" borderId="174" applyNumberForma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73" applyNumberFormat="0" applyFon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1" fillId="27" borderId="149" applyNumberFormat="0" applyAlignment="0" applyProtection="0"/>
    <xf numFmtId="4" fontId="12" fillId="14" borderId="159" applyNumberFormat="0" applyProtection="0">
      <alignment horizontal="right" vertical="center"/>
    </xf>
    <xf numFmtId="0" fontId="89" fillId="50" borderId="168" applyNumberFormat="0" applyAlignment="0" applyProtection="0"/>
    <xf numFmtId="195" fontId="4" fillId="0" borderId="166">
      <alignment horizontal="center" vertical="center" wrapText="1"/>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9" fillId="50" borderId="176" applyNumberFormat="0" applyAlignment="0" applyProtection="0"/>
    <xf numFmtId="4" fontId="17" fillId="18" borderId="146" applyNumberFormat="0" applyProtection="0">
      <alignment horizontal="right" vertical="center"/>
    </xf>
    <xf numFmtId="4" fontId="10" fillId="16" borderId="146" applyNumberFormat="0" applyProtection="0">
      <alignment horizontal="left" vertical="center"/>
    </xf>
    <xf numFmtId="4" fontId="12" fillId="18" borderId="146" applyNumberFormat="0" applyProtection="0">
      <alignment vertical="center"/>
    </xf>
    <xf numFmtId="0" fontId="4" fillId="17" borderId="146" applyNumberFormat="0" applyProtection="0">
      <alignment horizontal="left" vertical="center" indent="1"/>
    </xf>
    <xf numFmtId="4" fontId="12" fillId="11" borderId="146" applyNumberFormat="0" applyProtection="0">
      <alignment horizontal="right" vertical="center"/>
    </xf>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70" applyNumberFormat="0" applyFill="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4" fillId="56" borderId="173" applyNumberFormat="0" applyFont="0" applyAlignment="0" applyProtection="0"/>
    <xf numFmtId="0" fontId="89" fillId="50" borderId="157" applyNumberFormat="0" applyAlignment="0" applyProtection="0"/>
    <xf numFmtId="0" fontId="67" fillId="50" borderId="174" applyNumberFormat="0" applyAlignment="0" applyProtection="0"/>
    <xf numFmtId="0" fontId="99" fillId="0" borderId="170" applyNumberFormat="0" applyFill="0" applyAlignment="0" applyProtection="0"/>
    <xf numFmtId="4" fontId="17" fillId="18" borderId="159" applyNumberFormat="0" applyProtection="0">
      <alignment horizontal="right" vertical="center"/>
    </xf>
    <xf numFmtId="4" fontId="10" fillId="16" borderId="159" applyNumberFormat="0" applyProtection="0">
      <alignment horizontal="left" vertical="center"/>
    </xf>
    <xf numFmtId="4" fontId="15" fillId="18" borderId="159" applyNumberFormat="0" applyProtection="0">
      <alignment horizontal="right" vertical="center"/>
    </xf>
    <xf numFmtId="4" fontId="12" fillId="18" borderId="159" applyNumberFormat="0" applyProtection="0">
      <alignment horizontal="right" vertical="center"/>
    </xf>
    <xf numFmtId="0" fontId="4" fillId="18" borderId="159" applyNumberFormat="0" applyProtection="0">
      <alignment horizontal="left" vertical="top" indent="1"/>
    </xf>
    <xf numFmtId="0" fontId="4" fillId="18" borderId="159" applyNumberFormat="0" applyProtection="0">
      <alignment horizontal="left" vertical="center" indent="1"/>
    </xf>
    <xf numFmtId="0" fontId="4" fillId="16" borderId="159" applyNumberFormat="0" applyProtection="0">
      <alignment horizontal="left" vertical="top" indent="1"/>
    </xf>
    <xf numFmtId="0" fontId="4" fillId="17" borderId="159" applyNumberFormat="0" applyProtection="0">
      <alignment horizontal="left" vertical="top" indent="1"/>
    </xf>
    <xf numFmtId="4" fontId="12" fillId="16" borderId="159" applyNumberFormat="0" applyProtection="0">
      <alignment horizontal="right" vertical="center"/>
    </xf>
    <xf numFmtId="4" fontId="12" fillId="12" borderId="159" applyNumberFormat="0" applyProtection="0">
      <alignment horizontal="right" vertical="center"/>
    </xf>
    <xf numFmtId="4" fontId="12" fillId="11" borderId="159" applyNumberFormat="0" applyProtection="0">
      <alignment horizontal="right" vertical="center"/>
    </xf>
    <xf numFmtId="4" fontId="12" fillId="8" borderId="159" applyNumberFormat="0" applyProtection="0">
      <alignment horizontal="right" vertical="center"/>
    </xf>
    <xf numFmtId="4" fontId="12" fillId="7" borderId="159" applyNumberFormat="0" applyProtection="0">
      <alignment horizontal="right" vertical="center"/>
    </xf>
    <xf numFmtId="0" fontId="13" fillId="4" borderId="159" applyNumberFormat="0" applyProtection="0">
      <alignment horizontal="left" vertical="top" indent="1"/>
    </xf>
    <xf numFmtId="4" fontId="11" fillId="4" borderId="159" applyNumberFormat="0" applyProtection="0">
      <alignment vertical="center"/>
    </xf>
    <xf numFmtId="4" fontId="10" fillId="4" borderId="159" applyNumberFormat="0" applyProtection="0">
      <alignment vertical="center"/>
    </xf>
    <xf numFmtId="0" fontId="4" fillId="56" borderId="173" applyNumberFormat="0" applyFont="0" applyAlignment="0" applyProtection="0"/>
    <xf numFmtId="0" fontId="89" fillId="50" borderId="168" applyNumberFormat="0" applyAlignment="0" applyProtection="0"/>
    <xf numFmtId="0" fontId="35" fillId="56" borderId="173" applyNumberFormat="0" applyFont="0" applyAlignment="0" applyProtection="0"/>
    <xf numFmtId="0" fontId="4" fillId="56" borderId="173" applyNumberFormat="0" applyFont="0" applyAlignment="0" applyProtection="0"/>
    <xf numFmtId="0" fontId="89" fillId="50" borderId="176" applyNumberFormat="0" applyAlignment="0" applyProtection="0"/>
    <xf numFmtId="0" fontId="35" fillId="56" borderId="173" applyNumberFormat="0" applyFont="0" applyAlignment="0" applyProtection="0"/>
    <xf numFmtId="0" fontId="99" fillId="0" borderId="170" applyNumberFormat="0" applyFill="0" applyAlignment="0" applyProtection="0"/>
    <xf numFmtId="0" fontId="35" fillId="56" borderId="161" applyNumberFormat="0" applyFont="0" applyAlignment="0" applyProtection="0"/>
    <xf numFmtId="0" fontId="21" fillId="0" borderId="143" applyNumberFormat="0" applyFont="0" applyFill="0" applyBorder="0" applyAlignment="0">
      <alignment horizontal="right"/>
    </xf>
    <xf numFmtId="211" fontId="47" fillId="4" borderId="145"/>
    <xf numFmtId="0" fontId="89" fillId="50" borderId="151" applyNumberFormat="0" applyAlignment="0" applyProtection="0"/>
    <xf numFmtId="0" fontId="4" fillId="56" borderId="148" applyNumberFormat="0" applyFont="0" applyAlignment="0" applyProtection="0"/>
    <xf numFmtId="0" fontId="35" fillId="56" borderId="148" applyNumberFormat="0" applyFont="0" applyAlignment="0" applyProtection="0"/>
    <xf numFmtId="4" fontId="17" fillId="18" borderId="146" applyNumberFormat="0" applyProtection="0">
      <alignment horizontal="right" vertical="center"/>
    </xf>
    <xf numFmtId="0" fontId="14" fillId="17" borderId="146" applyNumberFormat="0" applyProtection="0">
      <alignment horizontal="left" vertical="top" indent="1"/>
    </xf>
    <xf numFmtId="4" fontId="12" fillId="18" borderId="146" applyNumberFormat="0" applyProtection="0">
      <alignment horizontal="right" vertical="center"/>
    </xf>
    <xf numFmtId="4" fontId="15" fillId="18" borderId="146" applyNumberFormat="0" applyProtection="0">
      <alignment vertical="center"/>
    </xf>
    <xf numFmtId="0" fontId="4" fillId="16" borderId="146" applyNumberFormat="0" applyProtection="0">
      <alignment horizontal="left" vertical="top" indent="1"/>
    </xf>
    <xf numFmtId="0" fontId="4" fillId="17" borderId="146" applyNumberFormat="0" applyProtection="0">
      <alignment horizontal="left" vertical="center" indent="1"/>
    </xf>
    <xf numFmtId="4" fontId="12" fillId="16" borderId="146" applyNumberFormat="0" applyProtection="0">
      <alignment horizontal="right" vertical="center"/>
    </xf>
    <xf numFmtId="4" fontId="12" fillId="12" borderId="146" applyNumberFormat="0" applyProtection="0">
      <alignment horizontal="right" vertical="center"/>
    </xf>
    <xf numFmtId="4" fontId="12" fillId="8" borderId="146" applyNumberFormat="0" applyProtection="0">
      <alignment horizontal="right" vertical="center"/>
    </xf>
    <xf numFmtId="0" fontId="4" fillId="56" borderId="148" applyNumberFormat="0" applyFont="0" applyAlignment="0" applyProtection="0"/>
    <xf numFmtId="0" fontId="4" fillId="56" borderId="148" applyNumberFormat="0" applyFont="0" applyAlignment="0" applyProtection="0"/>
    <xf numFmtId="0" fontId="4" fillId="56" borderId="161" applyNumberFormat="0" applyFont="0" applyAlignment="0" applyProtection="0"/>
    <xf numFmtId="0" fontId="99" fillId="0" borderId="164" applyNumberFormat="0" applyFill="0" applyAlignment="0" applyProtection="0"/>
    <xf numFmtId="0" fontId="99" fillId="0" borderId="170" applyNumberFormat="0" applyFill="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195" fontId="4" fillId="0" borderId="143">
      <alignment horizontal="center" vertical="center" wrapText="1"/>
    </xf>
    <xf numFmtId="38" fontId="73" fillId="53" borderId="148">
      <protection locked="0"/>
    </xf>
    <xf numFmtId="0" fontId="35" fillId="56" borderId="161" applyNumberFormat="0" applyFont="0" applyAlignment="0" applyProtection="0"/>
    <xf numFmtId="0" fontId="89" fillId="50" borderId="168" applyNumberFormat="0" applyAlignment="0" applyProtection="0"/>
    <xf numFmtId="0" fontId="89" fillId="50" borderId="168"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4" fontId="15" fillId="18" borderId="146" applyNumberFormat="0" applyProtection="0">
      <alignment horizontal="right" vertical="center"/>
    </xf>
    <xf numFmtId="4" fontId="12" fillId="18" borderId="146" applyNumberFormat="0" applyProtection="0">
      <alignment horizontal="right" vertical="center"/>
    </xf>
    <xf numFmtId="0" fontId="4" fillId="16" borderId="146" applyNumberFormat="0" applyProtection="0">
      <alignment horizontal="left" vertical="top" indent="1"/>
    </xf>
    <xf numFmtId="4" fontId="12" fillId="14" borderId="146" applyNumberFormat="0" applyProtection="0">
      <alignment horizontal="right" vertical="center"/>
    </xf>
    <xf numFmtId="0" fontId="13" fillId="4" borderId="146" applyNumberFormat="0" applyProtection="0">
      <alignment horizontal="left" vertical="top" indent="1"/>
    </xf>
    <xf numFmtId="0" fontId="99" fillId="0" borderId="164"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35" fillId="56" borderId="136" applyNumberFormat="0" applyFont="0" applyAlignment="0" applyProtection="0"/>
    <xf numFmtId="0" fontId="35" fillId="56" borderId="136" applyNumberFormat="0" applyFont="0" applyAlignment="0" applyProtection="0"/>
    <xf numFmtId="4" fontId="10" fillId="16" borderId="160" applyNumberFormat="0" applyProtection="0">
      <alignment horizontal="left" vertical="center"/>
    </xf>
    <xf numFmtId="0" fontId="89" fillId="50" borderId="168" applyNumberFormat="0" applyAlignment="0" applyProtection="0"/>
    <xf numFmtId="0" fontId="35"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46" fillId="49" borderId="166"/>
    <xf numFmtId="38" fontId="20" fillId="0" borderId="169" applyFill="0" applyBorder="0" applyProtection="0">
      <alignment horizontal="right"/>
    </xf>
    <xf numFmtId="0" fontId="89" fillId="50" borderId="176" applyNumberFormat="0" applyAlignment="0" applyProtection="0"/>
    <xf numFmtId="0" fontId="89" fillId="50" borderId="168"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51" applyNumberFormat="0" applyAlignment="0" applyProtection="0"/>
    <xf numFmtId="0" fontId="4" fillId="56" borderId="173" applyNumberFormat="0" applyFont="0" applyAlignment="0" applyProtection="0"/>
    <xf numFmtId="0" fontId="4" fillId="56" borderId="173" applyNumberFormat="0" applyFont="0" applyAlignment="0" applyProtection="0"/>
    <xf numFmtId="0" fontId="89" fillId="50" borderId="157" applyNumberFormat="0" applyAlignment="0" applyProtection="0"/>
    <xf numFmtId="4" fontId="12" fillId="4" borderId="146" applyNumberFormat="0" applyProtection="0">
      <alignment horizontal="left" vertical="center"/>
    </xf>
    <xf numFmtId="0" fontId="13" fillId="4" borderId="146" applyNumberFormat="0" applyProtection="0">
      <alignment horizontal="left" vertical="top" indent="1"/>
    </xf>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0" fontId="4" fillId="18" borderId="171" applyNumberFormat="0" applyProtection="0">
      <alignment horizontal="left" vertical="top" indent="1"/>
    </xf>
    <xf numFmtId="0" fontId="99" fillId="0" borderId="170" applyNumberFormat="0" applyFill="0" applyAlignment="0" applyProtection="0"/>
    <xf numFmtId="0" fontId="81" fillId="27" borderId="149" applyNumberFormat="0" applyAlignment="0" applyProtection="0"/>
    <xf numFmtId="0" fontId="81" fillId="27" borderId="162" applyNumberFormat="0" applyAlignment="0" applyProtection="0"/>
    <xf numFmtId="0" fontId="35" fillId="56" borderId="148" applyNumberFormat="0" applyFont="0" applyAlignment="0" applyProtection="0"/>
    <xf numFmtId="4" fontId="12" fillId="7" borderId="146" applyNumberFormat="0" applyProtection="0">
      <alignment horizontal="right" vertical="center"/>
    </xf>
    <xf numFmtId="4" fontId="12" fillId="11" borderId="146" applyNumberFormat="0" applyProtection="0">
      <alignment horizontal="right" vertical="center"/>
    </xf>
    <xf numFmtId="0" fontId="4" fillId="5" borderId="146" applyNumberFormat="0" applyProtection="0">
      <alignment horizontal="left" vertical="top" indent="1"/>
    </xf>
    <xf numFmtId="0" fontId="4" fillId="16" borderId="146" applyNumberFormat="0" applyProtection="0">
      <alignment horizontal="left" vertical="center" indent="1"/>
    </xf>
    <xf numFmtId="0" fontId="4" fillId="18" borderId="146" applyNumberFormat="0" applyProtection="0">
      <alignment horizontal="left" vertical="top" indent="1"/>
    </xf>
    <xf numFmtId="4" fontId="10" fillId="16" borderId="146" applyNumberFormat="0" applyProtection="0">
      <alignment horizontal="left" vertical="center"/>
    </xf>
    <xf numFmtId="0" fontId="14" fillId="19" borderId="146" applyNumberFormat="0" applyProtection="0">
      <alignment horizontal="left" vertical="top" indent="1"/>
    </xf>
    <xf numFmtId="4" fontId="12" fillId="10" borderId="146" applyNumberFormat="0" applyProtection="0">
      <alignment horizontal="right" vertical="center"/>
    </xf>
    <xf numFmtId="0" fontId="4" fillId="17" borderId="146" applyNumberFormat="0" applyProtection="0">
      <alignment horizontal="left" vertical="top" indent="1"/>
    </xf>
    <xf numFmtId="0" fontId="4" fillId="18" borderId="146" applyNumberFormat="0" applyProtection="0">
      <alignment horizontal="left" vertical="center" indent="1"/>
    </xf>
    <xf numFmtId="4" fontId="15" fillId="18" borderId="146" applyNumberFormat="0" applyProtection="0">
      <alignment horizontal="right" vertical="center"/>
    </xf>
    <xf numFmtId="4" fontId="10" fillId="16" borderId="147" applyNumberFormat="0" applyProtection="0">
      <alignment horizontal="left" vertical="center"/>
    </xf>
    <xf numFmtId="0" fontId="14" fillId="17" borderId="159" applyNumberFormat="0" applyProtection="0">
      <alignment horizontal="left" vertical="top" indent="1"/>
    </xf>
    <xf numFmtId="0" fontId="99" fillId="0" borderId="170" applyNumberFormat="0" applyFill="0" applyAlignment="0" applyProtection="0"/>
    <xf numFmtId="0" fontId="4" fillId="56" borderId="173" applyNumberFormat="0" applyFont="0" applyAlignment="0" applyProtection="0"/>
    <xf numFmtId="4" fontId="12" fillId="10" borderId="159" applyNumberFormat="0" applyProtection="0">
      <alignment horizontal="right" vertical="center"/>
    </xf>
    <xf numFmtId="38" fontId="73" fillId="53" borderId="148">
      <protection locked="0"/>
    </xf>
    <xf numFmtId="0" fontId="35" fillId="56" borderId="173" applyNumberFormat="0" applyFont="0" applyAlignment="0" applyProtection="0"/>
    <xf numFmtId="4" fontId="12" fillId="9" borderId="146" applyNumberFormat="0" applyProtection="0">
      <alignment horizontal="right" vertical="center"/>
    </xf>
    <xf numFmtId="4" fontId="16" fillId="17" borderId="147" applyNumberFormat="0" applyProtection="0">
      <alignment horizontal="left" vertical="center"/>
    </xf>
    <xf numFmtId="0" fontId="5" fillId="0" borderId="166">
      <alignment horizontal="left" wrapText="1"/>
    </xf>
    <xf numFmtId="0" fontId="4" fillId="56" borderId="161" applyNumberFormat="0" applyFont="0" applyAlignment="0" applyProtection="0"/>
    <xf numFmtId="0" fontId="4"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76" applyNumberFormat="0" applyAlignment="0" applyProtection="0"/>
    <xf numFmtId="4" fontId="12" fillId="13" borderId="171" applyNumberFormat="0" applyProtection="0">
      <alignment horizontal="right" vertical="center"/>
    </xf>
    <xf numFmtId="4" fontId="12" fillId="16" borderId="171" applyNumberFormat="0" applyProtection="0">
      <alignment horizontal="right" vertical="center"/>
    </xf>
    <xf numFmtId="0" fontId="4" fillId="5" borderId="171" applyNumberFormat="0" applyProtection="0">
      <alignment horizontal="left" vertical="center" indent="1"/>
    </xf>
    <xf numFmtId="0" fontId="81" fillId="27" borderId="162" applyNumberFormat="0" applyAlignment="0" applyProtection="0"/>
    <xf numFmtId="0" fontId="81" fillId="27" borderId="162" applyNumberForma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38" fontId="20" fillId="0" borderId="145" applyFill="0" applyBorder="0" applyProtection="0">
      <alignment horizontal="right"/>
    </xf>
    <xf numFmtId="0" fontId="5" fillId="0" borderId="143">
      <alignment horizontal="left" wrapText="1"/>
    </xf>
    <xf numFmtId="0" fontId="5" fillId="0" borderId="155">
      <alignment horizontal="left" wrapText="1"/>
    </xf>
    <xf numFmtId="0" fontId="46" fillId="48" borderId="166"/>
    <xf numFmtId="0" fontId="35" fillId="56" borderId="148" applyNumberFormat="0" applyFont="0" applyAlignment="0" applyProtection="0"/>
    <xf numFmtId="0" fontId="35" fillId="56" borderId="148" applyNumberFormat="0" applyFont="0" applyAlignment="0" applyProtection="0"/>
    <xf numFmtId="0" fontId="21" fillId="0" borderId="166" applyNumberFormat="0" applyFont="0" applyFill="0" applyBorder="0" applyAlignment="0">
      <alignment horizontal="right"/>
    </xf>
    <xf numFmtId="0" fontId="4" fillId="56" borderId="173" applyNumberFormat="0" applyFont="0" applyAlignment="0" applyProtection="0"/>
    <xf numFmtId="0" fontId="4" fillId="56" borderId="173" applyNumberFormat="0" applyFon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46" fillId="49" borderId="166"/>
    <xf numFmtId="0" fontId="47" fillId="1" borderId="167" applyNumberForma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76" applyNumberFormat="0" applyAlignment="0" applyProtection="0"/>
    <xf numFmtId="0" fontId="4" fillId="17" borderId="159" applyNumberFormat="0" applyProtection="0">
      <alignment horizontal="left" vertical="center" indent="1"/>
    </xf>
    <xf numFmtId="0" fontId="4" fillId="5" borderId="159" applyNumberFormat="0" applyProtection="0">
      <alignment horizontal="left" vertical="top" indent="1"/>
    </xf>
    <xf numFmtId="211" fontId="47" fillId="16" borderId="142"/>
    <xf numFmtId="0" fontId="4" fillId="56" borderId="148" applyNumberFormat="0" applyFont="0" applyAlignment="0" applyProtection="0"/>
    <xf numFmtId="4" fontId="12" fillId="13" borderId="146" applyNumberFormat="0" applyProtection="0">
      <alignment horizontal="right" vertical="center"/>
    </xf>
    <xf numFmtId="0" fontId="13" fillId="4" borderId="146" applyNumberFormat="0" applyProtection="0">
      <alignment horizontal="left" vertical="top" indent="1"/>
    </xf>
    <xf numFmtId="4" fontId="12" fillId="4" borderId="146" applyNumberFormat="0" applyProtection="0">
      <alignment horizontal="left" vertical="center"/>
    </xf>
    <xf numFmtId="4" fontId="11" fillId="4" borderId="146" applyNumberFormat="0" applyProtection="0">
      <alignment vertical="center"/>
    </xf>
    <xf numFmtId="4" fontId="10" fillId="4" borderId="146" applyNumberFormat="0" applyProtection="0">
      <alignment vertical="center"/>
    </xf>
    <xf numFmtId="0" fontId="99" fillId="0" borderId="152" applyNumberFormat="0" applyFill="0" applyAlignment="0" applyProtection="0"/>
    <xf numFmtId="4" fontId="12" fillId="13" borderId="159" applyNumberFormat="0" applyProtection="0">
      <alignment horizontal="right" vertical="center"/>
    </xf>
    <xf numFmtId="195" fontId="4" fillId="0" borderId="166">
      <alignment horizontal="center" vertical="center" wrapText="1"/>
    </xf>
    <xf numFmtId="4" fontId="12" fillId="14" borderId="146" applyNumberFormat="0" applyProtection="0">
      <alignment horizontal="right" vertical="center"/>
    </xf>
    <xf numFmtId="0" fontId="4" fillId="56" borderId="148" applyNumberFormat="0" applyFont="0" applyAlignment="0" applyProtection="0"/>
    <xf numFmtId="0" fontId="4" fillId="56" borderId="148" applyNumberFormat="0" applyFont="0" applyAlignment="0" applyProtection="0"/>
    <xf numFmtId="0" fontId="89" fillId="50" borderId="176" applyNumberFormat="0" applyAlignment="0" applyProtection="0"/>
    <xf numFmtId="0" fontId="67" fillId="50" borderId="149" applyNumberFormat="0" applyAlignment="0" applyProtection="0"/>
    <xf numFmtId="0" fontId="99" fillId="0" borderId="170" applyNumberFormat="0" applyFill="0" applyAlignment="0" applyProtection="0"/>
    <xf numFmtId="0" fontId="81" fillId="27" borderId="174" applyNumberFormat="0" applyAlignment="0" applyProtection="0"/>
    <xf numFmtId="0" fontId="99" fillId="0" borderId="164" applyNumberFormat="0" applyFill="0" applyAlignment="0" applyProtection="0"/>
    <xf numFmtId="0" fontId="99" fillId="0" borderId="164" applyNumberFormat="0" applyFill="0" applyAlignment="0" applyProtection="0"/>
    <xf numFmtId="211" fontId="47" fillId="4" borderId="158"/>
    <xf numFmtId="0" fontId="35" fillId="56" borderId="161" applyNumberFormat="0" applyFont="0" applyAlignment="0" applyProtection="0"/>
    <xf numFmtId="0" fontId="35" fillId="56" borderId="161" applyNumberFormat="0" applyFont="0" applyAlignment="0" applyProtection="0"/>
    <xf numFmtId="4" fontId="15" fillId="18" borderId="171" applyNumberFormat="0" applyProtection="0">
      <alignment vertical="center"/>
    </xf>
    <xf numFmtId="4" fontId="12" fillId="18" borderId="171" applyNumberFormat="0" applyProtection="0">
      <alignment horizontal="right" vertical="center"/>
    </xf>
    <xf numFmtId="4" fontId="16" fillId="17" borderId="172" applyNumberFormat="0" applyProtection="0">
      <alignment horizontal="left" vertical="center"/>
    </xf>
    <xf numFmtId="0" fontId="99" fillId="0" borderId="170" applyNumberFormat="0" applyFill="0" applyAlignment="0" applyProtection="0"/>
    <xf numFmtId="0" fontId="99" fillId="0" borderId="170" applyNumberFormat="0" applyFill="0" applyAlignment="0" applyProtection="0"/>
    <xf numFmtId="0" fontId="67" fillId="50" borderId="149" applyNumberFormat="0" applyAlignment="0" applyProtection="0"/>
    <xf numFmtId="0" fontId="47" fillId="1" borderId="156" applyNumberFormat="0" applyAlignment="0" applyProtection="0"/>
    <xf numFmtId="0" fontId="67" fillId="50" borderId="149" applyNumberFormat="0" applyAlignment="0" applyProtection="0"/>
    <xf numFmtId="0" fontId="5" fillId="0" borderId="143">
      <alignment horizontal="left" wrapText="1"/>
    </xf>
    <xf numFmtId="0" fontId="42" fillId="47" borderId="166" applyNumberFormat="0" applyFont="0" applyFill="0" applyBorder="0" applyAlignment="0" applyProtection="0">
      <alignment horizontal="left" vertical="center" wrapText="1" indent="1"/>
    </xf>
    <xf numFmtId="0" fontId="46" fillId="48" borderId="166"/>
    <xf numFmtId="0" fontId="47" fillId="1" borderId="167"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4" fillId="56" borderId="173" applyNumberFormat="0" applyFont="0" applyAlignment="0" applyProtection="0"/>
    <xf numFmtId="0" fontId="35" fillId="56" borderId="173" applyNumberFormat="0" applyFont="0" applyAlignment="0" applyProtection="0"/>
    <xf numFmtId="0" fontId="89" fillId="50" borderId="157" applyNumberFormat="0" applyAlignment="0" applyProtection="0"/>
    <xf numFmtId="211" fontId="47" fillId="16" borderId="154"/>
    <xf numFmtId="0" fontId="21" fillId="0" borderId="155" applyNumberFormat="0" applyFont="0" applyFill="0" applyBorder="0" applyAlignment="0">
      <alignment horizontal="right"/>
    </xf>
    <xf numFmtId="0" fontId="99" fillId="0" borderId="170" applyNumberFormat="0" applyFill="0" applyAlignment="0" applyProtection="0"/>
    <xf numFmtId="4" fontId="16" fillId="17" borderId="160" applyNumberFormat="0" applyProtection="0">
      <alignment horizontal="left" vertical="center"/>
    </xf>
    <xf numFmtId="0" fontId="4" fillId="16" borderId="159" applyNumberFormat="0" applyProtection="0">
      <alignment horizontal="left" vertical="center" indent="1"/>
    </xf>
    <xf numFmtId="4" fontId="12" fillId="4" borderId="159" applyNumberFormat="0" applyProtection="0">
      <alignment horizontal="left" vertical="center"/>
    </xf>
    <xf numFmtId="0" fontId="81" fillId="27" borderId="149" applyNumberFormat="0" applyAlignment="0" applyProtection="0"/>
    <xf numFmtId="164" fontId="47" fillId="0" borderId="175" applyNumberFormat="0" applyFont="0" applyFill="0" applyBorder="0" applyProtection="0">
      <alignment horizontal="centerContinuous"/>
    </xf>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64" applyNumberFormat="0" applyFill="0" applyAlignment="0" applyProtection="0"/>
    <xf numFmtId="4" fontId="16" fillId="17" borderId="147" applyNumberFormat="0" applyProtection="0">
      <alignment horizontal="left" vertical="center"/>
    </xf>
    <xf numFmtId="0" fontId="14" fillId="17" borderId="146" applyNumberFormat="0" applyProtection="0">
      <alignment horizontal="left" vertical="top" indent="1"/>
    </xf>
    <xf numFmtId="0" fontId="21" fillId="0" borderId="143" applyNumberFormat="0" applyFont="0" applyFill="0" applyBorder="0" applyAlignment="0">
      <alignment horizontal="right"/>
    </xf>
    <xf numFmtId="0" fontId="14" fillId="19" borderId="146" applyNumberFormat="0" applyProtection="0">
      <alignment horizontal="left" vertical="top" indent="1"/>
    </xf>
    <xf numFmtId="0" fontId="4" fillId="18" borderId="146" applyNumberFormat="0" applyProtection="0">
      <alignment horizontal="left" vertical="top" indent="1"/>
    </xf>
    <xf numFmtId="0" fontId="4" fillId="18" borderId="146" applyNumberFormat="0" applyProtection="0">
      <alignment horizontal="left" vertical="center" indent="1"/>
    </xf>
    <xf numFmtId="0" fontId="4" fillId="5" borderId="146" applyNumberFormat="0" applyProtection="0">
      <alignment horizontal="left" vertical="top" indent="1"/>
    </xf>
    <xf numFmtId="0" fontId="4" fillId="5" borderId="146" applyNumberFormat="0" applyProtection="0">
      <alignment horizontal="left" vertical="center" indent="1"/>
    </xf>
    <xf numFmtId="4" fontId="12" fillId="10" borderId="146" applyNumberFormat="0" applyProtection="0">
      <alignment horizontal="right" vertical="center"/>
    </xf>
    <xf numFmtId="4" fontId="12" fillId="9" borderId="146" applyNumberFormat="0" applyProtection="0">
      <alignment horizontal="right" vertical="center"/>
    </xf>
    <xf numFmtId="4" fontId="12" fillId="8" borderId="146" applyNumberFormat="0" applyProtection="0">
      <alignment horizontal="right" vertical="center"/>
    </xf>
    <xf numFmtId="4" fontId="12" fillId="4" borderId="146" applyNumberFormat="0" applyProtection="0">
      <alignment horizontal="left" vertical="center"/>
    </xf>
    <xf numFmtId="4" fontId="11" fillId="4" borderId="146" applyNumberFormat="0" applyProtection="0">
      <alignment vertical="center"/>
    </xf>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89" fillId="50" borderId="168" applyNumberFormat="0" applyAlignment="0" applyProtection="0"/>
    <xf numFmtId="0" fontId="89" fillId="50" borderId="157" applyNumberFormat="0" applyAlignment="0" applyProtection="0"/>
    <xf numFmtId="0" fontId="42" fillId="47" borderId="166" applyNumberFormat="0" applyFont="0" applyFill="0" applyBorder="0" applyAlignment="0" applyProtection="0">
      <alignment horizontal="left" vertical="center" wrapText="1" indent="1"/>
    </xf>
    <xf numFmtId="0" fontId="14" fillId="19" borderId="159" applyNumberFormat="0" applyProtection="0">
      <alignment horizontal="left" vertical="top" indent="1"/>
    </xf>
    <xf numFmtId="0" fontId="4" fillId="56" borderId="148"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5" borderId="171" applyNumberFormat="0" applyProtection="0">
      <alignment horizontal="left" vertical="top" indent="1"/>
    </xf>
    <xf numFmtId="4" fontId="15" fillId="18" borderId="171" applyNumberFormat="0" applyProtection="0">
      <alignment horizontal="right" vertical="center"/>
    </xf>
    <xf numFmtId="4" fontId="10" fillId="16" borderId="171" applyNumberFormat="0" applyProtection="0">
      <alignment horizontal="left" vertical="center"/>
    </xf>
    <xf numFmtId="0" fontId="14" fillId="17" borderId="171" applyNumberFormat="0" applyProtection="0">
      <alignment horizontal="left" vertical="top" indent="1"/>
    </xf>
    <xf numFmtId="0" fontId="81" fillId="27" borderId="162"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76" applyNumberFormat="0" applyAlignment="0" applyProtection="0"/>
    <xf numFmtId="0" fontId="46" fillId="49" borderId="166"/>
    <xf numFmtId="0" fontId="4" fillId="56" borderId="148"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1" fillId="27" borderId="174" applyNumberFormat="0" applyAlignment="0" applyProtection="0"/>
    <xf numFmtId="0" fontId="99" fillId="0" borderId="170" applyNumberFormat="0" applyFill="0" applyAlignment="0" applyProtection="0"/>
    <xf numFmtId="0" fontId="4" fillId="18" borderId="146" applyNumberFormat="0" applyProtection="0">
      <alignment horizontal="left" vertical="center" indent="1"/>
    </xf>
    <xf numFmtId="4" fontId="12" fillId="16" borderId="146" applyNumberFormat="0" applyProtection="0">
      <alignment horizontal="right" vertical="center"/>
    </xf>
    <xf numFmtId="0" fontId="67" fillId="50" borderId="174" applyNumberFormat="0" applyAlignment="0" applyProtection="0"/>
    <xf numFmtId="0" fontId="46" fillId="49" borderId="166"/>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99" fillId="0" borderId="170" applyNumberFormat="0" applyFill="0" applyAlignment="0" applyProtection="0"/>
    <xf numFmtId="0" fontId="81" fillId="27" borderId="162" applyNumberFormat="0" applyAlignment="0" applyProtection="0"/>
    <xf numFmtId="0" fontId="14" fillId="19" borderId="171" applyNumberFormat="0" applyProtection="0">
      <alignment horizontal="left" vertical="top" indent="1"/>
    </xf>
    <xf numFmtId="4" fontId="10" fillId="16" borderId="172" applyNumberFormat="0" applyProtection="0">
      <alignment horizontal="left" vertical="center"/>
    </xf>
    <xf numFmtId="4" fontId="12" fillId="14" borderId="171" applyNumberFormat="0" applyProtection="0">
      <alignment horizontal="right" vertical="center"/>
    </xf>
    <xf numFmtId="0" fontId="99" fillId="0" borderId="170" applyNumberFormat="0" applyFill="0" applyAlignment="0" applyProtection="0"/>
    <xf numFmtId="0" fontId="99" fillId="0" borderId="170" applyNumberFormat="0" applyFill="0" applyAlignment="0" applyProtection="0"/>
    <xf numFmtId="0" fontId="35" fillId="56" borderId="173" applyNumberFormat="0" applyFont="0" applyAlignment="0" applyProtection="0"/>
    <xf numFmtId="0" fontId="4" fillId="56" borderId="148" applyNumberFormat="0" applyFont="0" applyAlignment="0" applyProtection="0"/>
    <xf numFmtId="0" fontId="99" fillId="0" borderId="152" applyNumberFormat="0" applyFill="0" applyAlignment="0" applyProtection="0"/>
    <xf numFmtId="0" fontId="67" fillId="50" borderId="162" applyNumberFormat="0" applyAlignment="0" applyProtection="0"/>
    <xf numFmtId="0" fontId="67" fillId="50" borderId="174" applyNumberFormat="0" applyAlignment="0" applyProtection="0"/>
    <xf numFmtId="0" fontId="42" fillId="47" borderId="166" applyNumberFormat="0" applyFont="0" applyFill="0" applyBorder="0" applyAlignment="0" applyProtection="0">
      <alignment horizontal="left" vertical="center" wrapText="1" indent="1"/>
    </xf>
    <xf numFmtId="0" fontId="67" fillId="50" borderId="149" applyNumberFormat="0" applyAlignment="0" applyProtection="0"/>
    <xf numFmtId="164" fontId="21" fillId="0" borderId="169" applyFill="0" applyBorder="0" applyProtection="0">
      <alignment horizontal="right"/>
    </xf>
    <xf numFmtId="0" fontId="5" fillId="0" borderId="166">
      <alignment horizontal="left" wrapText="1"/>
    </xf>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61" applyNumberFormat="0" applyFont="0" applyAlignment="0" applyProtection="0"/>
    <xf numFmtId="0" fontId="89" fillId="50" borderId="168" applyNumberFormat="0" applyAlignment="0" applyProtection="0"/>
    <xf numFmtId="0" fontId="89" fillId="50" borderId="168" applyNumberFormat="0" applyAlignment="0" applyProtection="0"/>
    <xf numFmtId="211" fontId="47" fillId="16" borderId="165"/>
    <xf numFmtId="0" fontId="4"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89" fillId="50" borderId="176" applyNumberFormat="0" applyAlignment="0" applyProtection="0"/>
    <xf numFmtId="4" fontId="12" fillId="6" borderId="171" applyNumberFormat="0" applyProtection="0">
      <alignment horizontal="right" vertical="center"/>
    </xf>
    <xf numFmtId="4" fontId="17" fillId="18" borderId="171" applyNumberFormat="0" applyProtection="0">
      <alignment horizontal="right" vertical="center"/>
    </xf>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4" fontId="10" fillId="16" borderId="147" applyNumberFormat="0" applyProtection="0">
      <alignment horizontal="left" vertical="center"/>
    </xf>
    <xf numFmtId="4" fontId="15" fillId="18" borderId="146" applyNumberFormat="0" applyProtection="0">
      <alignment vertical="center"/>
    </xf>
    <xf numFmtId="0" fontId="4" fillId="16" borderId="146" applyNumberFormat="0" applyProtection="0">
      <alignment horizontal="left" vertical="center" indent="1"/>
    </xf>
    <xf numFmtId="0" fontId="4" fillId="17" borderId="146" applyNumberFormat="0" applyProtection="0">
      <alignment horizontal="left" vertical="top" indent="1"/>
    </xf>
    <xf numFmtId="4" fontId="12" fillId="16" borderId="146" applyNumberFormat="0" applyProtection="0">
      <alignment horizontal="right" vertical="center"/>
    </xf>
    <xf numFmtId="4" fontId="12" fillId="13" borderId="146" applyNumberFormat="0" applyProtection="0">
      <alignment horizontal="right" vertical="center"/>
    </xf>
    <xf numFmtId="4" fontId="12" fillId="12" borderId="146" applyNumberFormat="0" applyProtection="0">
      <alignment horizontal="right" vertical="center"/>
    </xf>
    <xf numFmtId="4" fontId="12" fillId="7" borderId="146" applyNumberFormat="0" applyProtection="0">
      <alignment horizontal="right" vertical="center"/>
    </xf>
    <xf numFmtId="4" fontId="12" fillId="6" borderId="146" applyNumberFormat="0" applyProtection="0">
      <alignment horizontal="right" vertical="center"/>
    </xf>
    <xf numFmtId="4" fontId="10" fillId="4" borderId="146" applyNumberFormat="0" applyProtection="0">
      <alignment vertical="center"/>
    </xf>
    <xf numFmtId="0" fontId="67" fillId="50" borderId="162" applyNumberFormat="0" applyAlignment="0" applyProtection="0"/>
    <xf numFmtId="0" fontId="99" fillId="0" borderId="152" applyNumberFormat="0" applyFill="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51"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52" applyNumberFormat="0" applyFill="0" applyAlignment="0" applyProtection="0"/>
    <xf numFmtId="0" fontId="67" fillId="50" borderId="162" applyNumberFormat="0" applyAlignment="0" applyProtection="0"/>
    <xf numFmtId="0" fontId="89" fillId="50" borderId="176" applyNumberFormat="0" applyAlignment="0" applyProtection="0"/>
    <xf numFmtId="0" fontId="67" fillId="50" borderId="174" applyNumberFormat="0" applyAlignment="0" applyProtection="0"/>
    <xf numFmtId="0" fontId="67" fillId="50" borderId="174" applyNumberFormat="0" applyAlignment="0" applyProtection="0"/>
    <xf numFmtId="0" fontId="81" fillId="27" borderId="174" applyNumberFormat="0" applyAlignment="0" applyProtection="0"/>
    <xf numFmtId="0" fontId="81" fillId="27" borderId="174" applyNumberFormat="0" applyAlignment="0" applyProtection="0"/>
    <xf numFmtId="216" fontId="7" fillId="0" borderId="153" applyFont="0" applyFill="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57" applyNumberFormat="0" applyAlignment="0" applyProtection="0"/>
    <xf numFmtId="0" fontId="21" fillId="0" borderId="166" applyNumberFormat="0" applyFont="0" applyFill="0" applyBorder="0" applyAlignment="0">
      <alignment horizontal="right"/>
    </xf>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4" fillId="56" borderId="173" applyNumberFormat="0" applyFont="0" applyAlignment="0" applyProtection="0"/>
    <xf numFmtId="0" fontId="67" fillId="50" borderId="174" applyNumberFormat="0" applyAlignment="0" applyProtection="0"/>
    <xf numFmtId="0" fontId="89" fillId="50" borderId="176" applyNumberFormat="0" applyAlignment="0" applyProtection="0"/>
    <xf numFmtId="4" fontId="12" fillId="18" borderId="159" applyNumberFormat="0" applyProtection="0">
      <alignment vertical="center"/>
    </xf>
    <xf numFmtId="0" fontId="4" fillId="5" borderId="159" applyNumberFormat="0" applyProtection="0">
      <alignment horizontal="left" vertical="center" indent="1"/>
    </xf>
    <xf numFmtId="0" fontId="99" fillId="0" borderId="164" applyNumberFormat="0" applyFill="0" applyAlignment="0" applyProtection="0"/>
    <xf numFmtId="0" fontId="54" fillId="0" borderId="169" applyFill="0" applyProtection="0">
      <alignment horizontal="left" vertical="top" wrapText="1"/>
    </xf>
    <xf numFmtId="0" fontId="99" fillId="0" borderId="170" applyNumberFormat="0" applyFill="0" applyAlignment="0" applyProtection="0"/>
    <xf numFmtId="0" fontId="89" fillId="50" borderId="168" applyNumberFormat="0" applyAlignment="0" applyProtection="0"/>
    <xf numFmtId="0" fontId="35"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4" fillId="16" borderId="171" applyNumberFormat="0" applyProtection="0">
      <alignment horizontal="left" vertical="center" indent="1"/>
    </xf>
    <xf numFmtId="0" fontId="4" fillId="17" borderId="171" applyNumberFormat="0" applyProtection="0">
      <alignment horizontal="left" vertical="top" indent="1"/>
    </xf>
    <xf numFmtId="4" fontId="12" fillId="9" borderId="171" applyNumberFormat="0" applyProtection="0">
      <alignment horizontal="right" vertical="center"/>
    </xf>
    <xf numFmtId="0" fontId="99" fillId="0" borderId="170" applyNumberFormat="0" applyFill="0" applyAlignment="0" applyProtection="0"/>
    <xf numFmtId="4" fontId="12" fillId="8" borderId="171" applyNumberFormat="0" applyProtection="0">
      <alignment horizontal="right" vertical="center"/>
    </xf>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18" fillId="0" borderId="0"/>
    <xf numFmtId="43" fontId="18" fillId="0" borderId="0" applyFont="0" applyFill="0" applyBorder="0" applyAlignment="0" applyProtection="0"/>
    <xf numFmtId="0" fontId="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9" fontId="18" fillId="0" borderId="0" applyFont="0" applyFill="0" applyBorder="0" applyAlignment="0" applyProtection="0"/>
    <xf numFmtId="0" fontId="108" fillId="77" borderId="181" applyNumberFormat="0" applyAlignment="0" applyProtection="0"/>
    <xf numFmtId="0" fontId="109" fillId="78" borderId="182" applyNumberFormat="0" applyAlignment="0" applyProtection="0"/>
    <xf numFmtId="168" fontId="18" fillId="0" borderId="0" applyFont="0" applyFill="0" applyBorder="0" applyAlignment="0" applyProtection="0"/>
    <xf numFmtId="43" fontId="4" fillId="0" borderId="0" applyFont="0" applyFill="0" applyBorder="0" applyAlignment="0" applyProtection="0"/>
    <xf numFmtId="0" fontId="4" fillId="0" borderId="0"/>
    <xf numFmtId="168" fontId="4" fillId="0" borderId="0" applyFont="0" applyFill="0" applyBorder="0" applyAlignment="0" applyProtection="0"/>
  </cellStyleXfs>
  <cellXfs count="625">
    <xf numFmtId="0" fontId="0" fillId="0" borderId="0" xfId="0"/>
    <xf numFmtId="0" fontId="1" fillId="2" borderId="0" xfId="0" applyFont="1" applyFill="1" applyBorder="1" applyProtection="1">
      <protection locked="0"/>
    </xf>
    <xf numFmtId="0" fontId="0" fillId="0" borderId="0" xfId="0"/>
    <xf numFmtId="0" fontId="0" fillId="79" borderId="183" xfId="0" applyFont="1" applyFill="1" applyBorder="1"/>
    <xf numFmtId="0" fontId="0" fillId="79" borderId="184" xfId="0" applyFont="1" applyFill="1" applyBorder="1"/>
    <xf numFmtId="0" fontId="0" fillId="0" borderId="11" xfId="0" applyBorder="1"/>
    <xf numFmtId="226" fontId="109" fillId="78" borderId="182" xfId="9336" applyNumberFormat="1" applyAlignment="1" applyProtection="1">
      <alignment horizontal="center"/>
      <protection locked="0"/>
    </xf>
    <xf numFmtId="0" fontId="110" fillId="80" borderId="11" xfId="0" applyFont="1" applyFill="1" applyBorder="1"/>
    <xf numFmtId="0" fontId="110" fillId="80" borderId="179" xfId="0" applyFont="1" applyFill="1" applyBorder="1"/>
    <xf numFmtId="0" fontId="110" fillId="80" borderId="180" xfId="0" applyFont="1" applyFill="1" applyBorder="1"/>
    <xf numFmtId="227" fontId="109" fillId="78" borderId="182" xfId="9336" applyNumberFormat="1" applyFont="1"/>
    <xf numFmtId="17" fontId="109" fillId="78" borderId="182" xfId="9336" applyNumberFormat="1" applyFont="1" applyAlignment="1">
      <alignment horizontal="center"/>
    </xf>
    <xf numFmtId="0" fontId="109" fillId="78" borderId="182" xfId="9336" applyFont="1"/>
    <xf numFmtId="3" fontId="109" fillId="78" borderId="185" xfId="9336" applyNumberFormat="1" applyFont="1" applyBorder="1"/>
    <xf numFmtId="0" fontId="0" fillId="0" borderId="0" xfId="0" applyFill="1" applyBorder="1"/>
    <xf numFmtId="3" fontId="108" fillId="0" borderId="0" xfId="9335" applyNumberFormat="1" applyFill="1" applyBorder="1"/>
    <xf numFmtId="3" fontId="109" fillId="0" borderId="0" xfId="9336" applyNumberFormat="1" applyFont="1" applyFill="1" applyBorder="1"/>
    <xf numFmtId="0" fontId="0" fillId="80" borderId="11" xfId="0" applyFill="1" applyBorder="1"/>
    <xf numFmtId="0" fontId="108" fillId="80" borderId="179" xfId="9335" applyFill="1" applyBorder="1"/>
    <xf numFmtId="0" fontId="109" fillId="80" borderId="179" xfId="9336" applyFont="1" applyFill="1" applyBorder="1"/>
    <xf numFmtId="0" fontId="109" fillId="80" borderId="180" xfId="9336" applyFont="1" applyFill="1" applyBorder="1"/>
    <xf numFmtId="0" fontId="109" fillId="0" borderId="0" xfId="9336" applyFont="1" applyFill="1" applyBorder="1"/>
    <xf numFmtId="0" fontId="109" fillId="0" borderId="0" xfId="9336" applyFont="1" applyFill="1" applyBorder="1" applyAlignment="1">
      <alignment horizontal="center"/>
    </xf>
    <xf numFmtId="10" fontId="108" fillId="0" borderId="0" xfId="9334" applyNumberFormat="1" applyFont="1" applyFill="1" applyBorder="1"/>
    <xf numFmtId="0" fontId="111" fillId="0" borderId="0" xfId="0" applyFont="1" applyFill="1" applyBorder="1"/>
    <xf numFmtId="0" fontId="0" fillId="80" borderId="11" xfId="0" applyFill="1" applyBorder="1" applyAlignment="1">
      <alignment horizontal="center"/>
    </xf>
    <xf numFmtId="0" fontId="0" fillId="80" borderId="179" xfId="0" applyFill="1" applyBorder="1" applyAlignment="1">
      <alignment horizontal="center"/>
    </xf>
    <xf numFmtId="0" fontId="0" fillId="80" borderId="179" xfId="0" applyFill="1" applyBorder="1"/>
    <xf numFmtId="0" fontId="0" fillId="80" borderId="180" xfId="0" applyFill="1" applyBorder="1"/>
    <xf numFmtId="0" fontId="0" fillId="0" borderId="0" xfId="0" applyAlignment="1">
      <alignment horizontal="center"/>
    </xf>
    <xf numFmtId="14" fontId="0" fillId="0" borderId="0" xfId="0" applyNumberFormat="1" applyAlignment="1">
      <alignment horizontal="center"/>
    </xf>
    <xf numFmtId="0" fontId="0" fillId="75" borderId="3" xfId="0" applyFont="1" applyFill="1" applyBorder="1"/>
    <xf numFmtId="0" fontId="110" fillId="0" borderId="0" xfId="0" applyFont="1" applyFill="1" applyBorder="1" applyAlignment="1">
      <alignment horizontal="right"/>
    </xf>
    <xf numFmtId="16" fontId="110" fillId="0" borderId="0" xfId="9334" applyNumberFormat="1" applyFont="1" applyFill="1" applyBorder="1" applyAlignment="1">
      <alignment horizontal="right"/>
    </xf>
    <xf numFmtId="10" fontId="110" fillId="0" borderId="0" xfId="9334" applyNumberFormat="1" applyFont="1" applyFill="1" applyBorder="1"/>
    <xf numFmtId="0" fontId="114" fillId="2" borderId="0" xfId="0" quotePrefix="1" applyFont="1" applyFill="1" applyBorder="1" applyAlignment="1" applyProtection="1">
      <alignment horizontal="left"/>
      <protection locked="0"/>
    </xf>
    <xf numFmtId="0" fontId="113" fillId="2" borderId="0" xfId="0" applyFont="1" applyFill="1" applyBorder="1" applyAlignment="1" applyProtection="1">
      <alignment horizontal="right" wrapText="1"/>
      <protection locked="0"/>
    </xf>
    <xf numFmtId="0" fontId="113" fillId="2" borderId="0" xfId="0" applyFont="1" applyFill="1" applyBorder="1" applyProtection="1">
      <protection locked="0"/>
    </xf>
    <xf numFmtId="0" fontId="116" fillId="2" borderId="0" xfId="0" applyFont="1" applyFill="1" applyBorder="1" applyAlignment="1" applyProtection="1">
      <alignment horizontal="right"/>
      <protection locked="0"/>
    </xf>
    <xf numFmtId="0" fontId="113" fillId="2" borderId="0" xfId="0" applyFont="1" applyFill="1" applyBorder="1" applyAlignment="1" applyProtection="1">
      <alignment horizontal="left"/>
      <protection locked="0"/>
    </xf>
    <xf numFmtId="0" fontId="117" fillId="2" borderId="2" xfId="9333" applyFont="1" applyFill="1" applyBorder="1" applyAlignment="1">
      <alignment horizontal="right"/>
    </xf>
    <xf numFmtId="0" fontId="116" fillId="2" borderId="0" xfId="0" quotePrefix="1" applyNumberFormat="1" applyFont="1" applyFill="1" applyBorder="1" applyAlignment="1" applyProtection="1">
      <alignment horizontal="right" vertical="center"/>
      <protection locked="0"/>
    </xf>
    <xf numFmtId="223" fontId="115" fillId="2" borderId="0" xfId="0" quotePrefix="1" applyNumberFormat="1" applyFont="1" applyFill="1" applyBorder="1" applyAlignment="1" applyProtection="1">
      <alignment horizontal="right" vertical="center"/>
      <protection locked="0"/>
    </xf>
    <xf numFmtId="0" fontId="5" fillId="2" borderId="0" xfId="0" applyFont="1" applyFill="1" applyBorder="1" applyAlignment="1" applyProtection="1">
      <alignment horizontal="left" wrapText="1"/>
      <protection locked="0"/>
    </xf>
    <xf numFmtId="0" fontId="125" fillId="2" borderId="0" xfId="0" quotePrefix="1" applyFont="1" applyFill="1" applyBorder="1" applyAlignment="1" applyProtection="1">
      <alignment horizontal="left"/>
      <protection locked="0"/>
    </xf>
    <xf numFmtId="0" fontId="20" fillId="2" borderId="0" xfId="0" applyFont="1" applyFill="1" applyBorder="1" applyAlignment="1" applyProtection="1">
      <alignment horizontal="right" vertical="center" wrapText="1"/>
      <protection locked="0"/>
    </xf>
    <xf numFmtId="0" fontId="4" fillId="2" borderId="2" xfId="1" applyFont="1" applyFill="1" applyBorder="1" applyAlignment="1">
      <alignment horizontal="left" wrapText="1"/>
    </xf>
    <xf numFmtId="0" fontId="4" fillId="2" borderId="0" xfId="1" applyFont="1" applyFill="1" applyBorder="1" applyAlignment="1">
      <alignment horizontal="left" wrapText="1"/>
    </xf>
    <xf numFmtId="0" fontId="4" fillId="2" borderId="0" xfId="0" quotePrefix="1" applyFont="1" applyFill="1" applyBorder="1" applyAlignment="1" applyProtection="1">
      <alignment horizontal="left" vertical="center"/>
      <protection locked="0"/>
    </xf>
    <xf numFmtId="0" fontId="4" fillId="2" borderId="37" xfId="1" applyFont="1" applyFill="1" applyBorder="1" applyAlignment="1">
      <alignment horizontal="left" wrapText="1"/>
    </xf>
    <xf numFmtId="0" fontId="4" fillId="2" borderId="0" xfId="0" applyFont="1" applyFill="1" applyBorder="1" applyAlignment="1"/>
    <xf numFmtId="0" fontId="117" fillId="2" borderId="0" xfId="0" applyFont="1" applyFill="1" applyBorder="1" applyAlignment="1" applyProtection="1">
      <alignment horizontal="left" wrapText="1"/>
      <protection locked="0"/>
    </xf>
    <xf numFmtId="0" fontId="116" fillId="2" borderId="0" xfId="0" applyFont="1" applyFill="1" applyBorder="1" applyAlignment="1" applyProtection="1">
      <alignment horizontal="center" vertical="center"/>
      <protection locked="0"/>
    </xf>
    <xf numFmtId="0" fontId="117" fillId="2" borderId="0" xfId="4" applyFont="1" applyFill="1" applyBorder="1" applyAlignment="1">
      <alignment horizontal="right" wrapText="1"/>
    </xf>
    <xf numFmtId="0" fontId="5" fillId="2" borderId="0" xfId="0" applyFont="1" applyFill="1" applyBorder="1" applyAlignment="1" applyProtection="1">
      <alignment horizontal="center" vertical="center"/>
      <protection locked="0"/>
    </xf>
    <xf numFmtId="0" fontId="5" fillId="2" borderId="192" xfId="0" applyFont="1" applyFill="1" applyBorder="1" applyAlignment="1" applyProtection="1">
      <alignment horizontal="center" vertical="center"/>
      <protection locked="0"/>
    </xf>
    <xf numFmtId="0" fontId="5" fillId="2" borderId="194" xfId="0" applyFont="1" applyFill="1" applyBorder="1" applyAlignment="1" applyProtection="1">
      <alignment horizontal="center" vertical="center"/>
      <protection locked="0"/>
    </xf>
    <xf numFmtId="0" fontId="1" fillId="2" borderId="0" xfId="0" applyFont="1" applyFill="1" applyBorder="1" applyAlignment="1" applyProtection="1">
      <alignment horizontal="left"/>
      <protection locked="0"/>
    </xf>
    <xf numFmtId="0" fontId="117" fillId="2" borderId="177" xfId="0" quotePrefix="1" applyNumberFormat="1" applyFont="1" applyFill="1" applyBorder="1" applyAlignment="1" applyProtection="1">
      <alignment horizontal="right" vertical="center" wrapText="1"/>
      <protection locked="0"/>
    </xf>
    <xf numFmtId="220" fontId="1" fillId="2" borderId="0" xfId="0" applyNumberFormat="1" applyFont="1" applyFill="1" applyBorder="1" applyAlignment="1" applyProtection="1">
      <alignment horizontal="right" vertical="center" wrapText="1"/>
      <protection locked="0"/>
    </xf>
    <xf numFmtId="0" fontId="117" fillId="2" borderId="2" xfId="0" applyFont="1" applyFill="1" applyBorder="1" applyAlignment="1" applyProtection="1">
      <alignment vertical="center"/>
      <protection locked="0"/>
    </xf>
    <xf numFmtId="0" fontId="117" fillId="2" borderId="2" xfId="0" quotePrefix="1" applyNumberFormat="1" applyFont="1" applyFill="1" applyBorder="1" applyAlignment="1" applyProtection="1">
      <alignment horizontal="right" vertical="center" wrapText="1"/>
      <protection locked="0"/>
    </xf>
    <xf numFmtId="0" fontId="5" fillId="2" borderId="0" xfId="9333" applyFont="1" applyFill="1" applyBorder="1" applyAlignment="1">
      <alignment horizontal="left" vertical="center" wrapText="1"/>
    </xf>
    <xf numFmtId="0" fontId="4" fillId="2" borderId="2" xfId="0" applyFont="1" applyFill="1" applyBorder="1" applyAlignment="1"/>
    <xf numFmtId="0" fontId="5" fillId="2" borderId="190" xfId="0" applyFont="1" applyFill="1" applyBorder="1" applyAlignment="1" applyProtection="1">
      <alignment horizontal="center" vertical="center"/>
      <protection locked="0"/>
    </xf>
    <xf numFmtId="0" fontId="117" fillId="2" borderId="177" xfId="0" quotePrefix="1" applyNumberFormat="1" applyFont="1" applyFill="1" applyBorder="1" applyAlignment="1" applyProtection="1">
      <alignment vertical="center" wrapText="1"/>
      <protection locked="0"/>
    </xf>
    <xf numFmtId="0" fontId="4" fillId="2" borderId="2" xfId="1" applyFont="1" applyFill="1" applyBorder="1" applyAlignment="1">
      <alignment horizontal="left" vertical="center" wrapText="1"/>
    </xf>
    <xf numFmtId="233" fontId="4" fillId="2" borderId="2" xfId="9305" quotePrefix="1" applyNumberFormat="1" applyFont="1" applyFill="1" applyBorder="1" applyAlignment="1" applyProtection="1">
      <alignment horizontal="right" vertical="center" wrapText="1"/>
      <protection locked="0"/>
    </xf>
    <xf numFmtId="0" fontId="117" fillId="2" borderId="177" xfId="9339" applyFont="1" applyFill="1" applyBorder="1" applyAlignment="1">
      <alignment horizontal="right" vertical="center" wrapText="1"/>
    </xf>
    <xf numFmtId="0" fontId="4" fillId="2" borderId="0" xfId="9333" applyFont="1" applyFill="1" applyBorder="1" applyAlignment="1">
      <alignment vertical="center"/>
    </xf>
    <xf numFmtId="0" fontId="4" fillId="2" borderId="39" xfId="9333" applyFont="1" applyFill="1" applyBorder="1" applyAlignment="1">
      <alignment vertical="center"/>
    </xf>
    <xf numFmtId="237" fontId="4" fillId="2" borderId="39" xfId="9338" applyNumberFormat="1" applyFont="1" applyFill="1" applyBorder="1" applyAlignment="1">
      <alignment vertical="center"/>
    </xf>
    <xf numFmtId="237" fontId="4" fillId="2" borderId="0" xfId="9338" applyNumberFormat="1" applyFont="1" applyFill="1" applyBorder="1" applyAlignment="1">
      <alignment vertical="center"/>
    </xf>
    <xf numFmtId="225" fontId="4" fillId="2" borderId="38" xfId="0" quotePrefix="1" applyNumberFormat="1" applyFont="1" applyFill="1" applyBorder="1" applyAlignment="1" applyProtection="1">
      <alignment horizontal="right" vertical="center"/>
      <protection locked="0"/>
    </xf>
    <xf numFmtId="231" fontId="1" fillId="2" borderId="38" xfId="0" applyNumberFormat="1" applyFont="1" applyFill="1" applyBorder="1" applyAlignment="1" applyProtection="1">
      <alignment vertical="center"/>
      <protection locked="0"/>
    </xf>
    <xf numFmtId="0" fontId="117" fillId="2" borderId="0" xfId="0" applyFont="1" applyFill="1" applyBorder="1" applyAlignment="1" applyProtection="1">
      <alignment horizontal="right"/>
      <protection locked="0"/>
    </xf>
    <xf numFmtId="0" fontId="117" fillId="2" borderId="0" xfId="0" quotePrefix="1" applyNumberFormat="1" applyFont="1" applyFill="1" applyBorder="1" applyAlignment="1" applyProtection="1">
      <alignment horizontal="right" vertical="center"/>
      <protection locked="0"/>
    </xf>
    <xf numFmtId="223" fontId="5" fillId="76" borderId="0" xfId="0" quotePrefix="1" applyNumberFormat="1" applyFont="1" applyFill="1" applyBorder="1" applyAlignment="1" applyProtection="1">
      <alignment horizontal="right" vertical="center"/>
      <protection locked="0"/>
    </xf>
    <xf numFmtId="223" fontId="4" fillId="2" borderId="0" xfId="0" quotePrefix="1" applyNumberFormat="1" applyFont="1" applyFill="1" applyBorder="1" applyAlignment="1" applyProtection="1">
      <alignment horizontal="right" vertical="center"/>
      <protection locked="0"/>
    </xf>
    <xf numFmtId="223" fontId="5" fillId="76" borderId="40" xfId="0" quotePrefix="1" applyNumberFormat="1" applyFont="1" applyFill="1" applyBorder="1" applyAlignment="1" applyProtection="1">
      <alignment horizontal="right" vertical="center"/>
      <protection locked="0"/>
    </xf>
    <xf numFmtId="223" fontId="4" fillId="2" borderId="40" xfId="0" quotePrefix="1" applyNumberFormat="1" applyFont="1" applyFill="1" applyBorder="1" applyAlignment="1" applyProtection="1">
      <alignment horizontal="right" vertical="center"/>
      <protection locked="0"/>
    </xf>
    <xf numFmtId="223" fontId="5" fillId="76" borderId="0" xfId="0" applyNumberFormat="1" applyFont="1" applyFill="1" applyBorder="1" applyAlignment="1" applyProtection="1">
      <alignment horizontal="right" vertical="center"/>
      <protection locked="0"/>
    </xf>
    <xf numFmtId="223" fontId="5" fillId="76" borderId="39" xfId="9305" quotePrefix="1" applyNumberFormat="1" applyFont="1" applyFill="1" applyBorder="1" applyAlignment="1" applyProtection="1">
      <alignment horizontal="right" vertical="center"/>
      <protection locked="0"/>
    </xf>
    <xf numFmtId="223" fontId="4" fillId="2" borderId="39" xfId="0" quotePrefix="1" applyNumberFormat="1" applyFont="1" applyFill="1" applyBorder="1" applyAlignment="1" applyProtection="1">
      <alignment horizontal="right" vertical="center"/>
      <protection locked="0"/>
    </xf>
    <xf numFmtId="223" fontId="5" fillId="76" borderId="40" xfId="0" applyNumberFormat="1" applyFont="1" applyFill="1" applyBorder="1" applyAlignment="1" applyProtection="1">
      <alignment horizontal="right" vertical="center"/>
      <protection locked="0"/>
    </xf>
    <xf numFmtId="223" fontId="4" fillId="2" borderId="40" xfId="0" applyNumberFormat="1" applyFont="1" applyFill="1" applyBorder="1" applyAlignment="1" applyProtection="1">
      <alignment horizontal="right" vertical="center"/>
      <protection locked="0"/>
    </xf>
    <xf numFmtId="223" fontId="4" fillId="2" borderId="0" xfId="0" applyNumberFormat="1" applyFont="1" applyFill="1" applyBorder="1" applyAlignment="1" applyProtection="1">
      <alignment horizontal="right" vertical="center"/>
      <protection locked="0"/>
    </xf>
    <xf numFmtId="223" fontId="5" fillId="76" borderId="39" xfId="0" quotePrefix="1" applyNumberFormat="1" applyFont="1" applyFill="1" applyBorder="1" applyAlignment="1" applyProtection="1">
      <alignment horizontal="right" vertical="center"/>
      <protection locked="0"/>
    </xf>
    <xf numFmtId="223" fontId="5" fillId="76" borderId="38" xfId="0" quotePrefix="1" applyNumberFormat="1" applyFont="1" applyFill="1" applyBorder="1" applyAlignment="1" applyProtection="1">
      <alignment horizontal="right" vertical="center"/>
      <protection locked="0"/>
    </xf>
    <xf numFmtId="223" fontId="4" fillId="2" borderId="38" xfId="0" quotePrefix="1" applyNumberFormat="1" applyFont="1" applyFill="1" applyBorder="1" applyAlignment="1" applyProtection="1">
      <alignment horizontal="right" vertical="center"/>
      <protection locked="0"/>
    </xf>
    <xf numFmtId="0" fontId="117" fillId="2" borderId="0" xfId="0" quotePrefix="1" applyNumberFormat="1" applyFont="1" applyFill="1" applyBorder="1" applyAlignment="1" applyProtection="1">
      <alignment horizontal="right" vertical="center" wrapText="1"/>
      <protection locked="0"/>
    </xf>
    <xf numFmtId="237" fontId="4" fillId="2" borderId="38" xfId="9338" applyNumberFormat="1" applyFont="1" applyFill="1" applyBorder="1" applyAlignment="1">
      <alignment vertical="center"/>
    </xf>
    <xf numFmtId="238" fontId="4" fillId="2" borderId="0" xfId="9338" applyNumberFormat="1" applyFont="1" applyFill="1" applyBorder="1" applyAlignment="1">
      <alignment vertical="center"/>
    </xf>
    <xf numFmtId="225" fontId="4" fillId="2" borderId="0" xfId="0" quotePrefix="1" applyNumberFormat="1" applyFont="1" applyFill="1" applyBorder="1" applyAlignment="1" applyProtection="1">
      <alignment horizontal="right" vertical="center"/>
      <protection locked="0"/>
    </xf>
    <xf numFmtId="0" fontId="4" fillId="2" borderId="2" xfId="9333" applyFont="1" applyFill="1" applyBorder="1" applyAlignment="1">
      <alignment vertical="center"/>
    </xf>
    <xf numFmtId="9" fontId="4" fillId="2" borderId="2" xfId="9334" quotePrefix="1" applyFont="1" applyFill="1" applyBorder="1" applyAlignment="1" applyProtection="1">
      <alignment horizontal="right" vertical="center"/>
      <protection locked="0"/>
    </xf>
    <xf numFmtId="237" fontId="5" fillId="76" borderId="38" xfId="9338" applyNumberFormat="1" applyFont="1" applyFill="1" applyBorder="1" applyAlignment="1">
      <alignment vertical="center"/>
    </xf>
    <xf numFmtId="238" fontId="5" fillId="76" borderId="0" xfId="9338" applyNumberFormat="1" applyFont="1" applyFill="1" applyBorder="1" applyAlignment="1">
      <alignment vertical="center"/>
    </xf>
    <xf numFmtId="233" fontId="5" fillId="76" borderId="2" xfId="9305" quotePrefix="1" applyNumberFormat="1" applyFont="1" applyFill="1" applyBorder="1" applyAlignment="1" applyProtection="1">
      <alignment horizontal="right" vertical="center" wrapText="1"/>
      <protection locked="0"/>
    </xf>
    <xf numFmtId="9" fontId="5" fillId="76" borderId="2" xfId="9334" quotePrefix="1" applyFont="1" applyFill="1" applyBorder="1" applyAlignment="1" applyProtection="1">
      <alignment horizontal="right" vertical="center"/>
      <protection locked="0"/>
    </xf>
    <xf numFmtId="0" fontId="117" fillId="2" borderId="188" xfId="0" quotePrefix="1" applyNumberFormat="1" applyFont="1" applyFill="1" applyBorder="1" applyAlignment="1" applyProtection="1">
      <alignment horizontal="centerContinuous" vertical="center"/>
      <protection locked="0"/>
    </xf>
    <xf numFmtId="0" fontId="117" fillId="2" borderId="2" xfId="0" quotePrefix="1" applyNumberFormat="1" applyFont="1" applyFill="1" applyBorder="1" applyAlignment="1" applyProtection="1">
      <alignment horizontal="right" vertical="center"/>
      <protection locked="0"/>
    </xf>
    <xf numFmtId="180" fontId="4" fillId="2" borderId="41" xfId="3118" applyNumberFormat="1" applyFont="1" applyFill="1" applyBorder="1" applyAlignment="1" applyProtection="1">
      <alignment vertical="center"/>
    </xf>
    <xf numFmtId="180" fontId="4" fillId="2" borderId="0" xfId="3118" applyNumberFormat="1" applyFont="1" applyFill="1" applyBorder="1" applyAlignment="1" applyProtection="1">
      <alignment vertical="center"/>
    </xf>
    <xf numFmtId="180" fontId="4" fillId="2" borderId="0" xfId="3118" applyNumberFormat="1" applyFont="1" applyFill="1" applyBorder="1" applyAlignment="1" applyProtection="1">
      <alignment vertical="center" wrapText="1"/>
    </xf>
    <xf numFmtId="180" fontId="4" fillId="2" borderId="2" xfId="3118" applyNumberFormat="1" applyFont="1" applyFill="1" applyBorder="1" applyAlignment="1" applyProtection="1">
      <alignment vertical="center" wrapText="1"/>
    </xf>
    <xf numFmtId="223" fontId="4" fillId="2" borderId="0" xfId="0" quotePrefix="1" applyNumberFormat="1" applyFont="1" applyFill="1" applyBorder="1" applyAlignment="1" applyProtection="1">
      <alignment horizontal="left" vertical="center"/>
      <protection locked="0"/>
    </xf>
    <xf numFmtId="225" fontId="5" fillId="3" borderId="0" xfId="0" quotePrefix="1" applyNumberFormat="1" applyFont="1" applyFill="1" applyBorder="1" applyAlignment="1" applyProtection="1">
      <alignment horizontal="right" vertical="center"/>
      <protection locked="0"/>
    </xf>
    <xf numFmtId="0" fontId="4" fillId="2" borderId="0" xfId="9307" quotePrefix="1" applyNumberFormat="1" applyFont="1" applyFill="1" applyBorder="1" applyAlignment="1">
      <alignment vertical="center" wrapText="1"/>
    </xf>
    <xf numFmtId="0" fontId="4" fillId="2" borderId="39" xfId="9307" quotePrefix="1" applyNumberFormat="1" applyFont="1" applyFill="1" applyBorder="1" applyAlignment="1">
      <alignment vertical="center" wrapText="1"/>
    </xf>
    <xf numFmtId="0" fontId="5" fillId="2" borderId="0" xfId="9307" quotePrefix="1" applyNumberFormat="1" applyFont="1" applyFill="1" applyBorder="1" applyAlignment="1">
      <alignment vertical="center" wrapText="1"/>
    </xf>
    <xf numFmtId="0" fontId="5" fillId="2" borderId="38" xfId="9307" quotePrefix="1" applyNumberFormat="1" applyFont="1" applyFill="1" applyBorder="1" applyAlignment="1">
      <alignment vertical="center" wrapText="1"/>
    </xf>
    <xf numFmtId="0" fontId="4" fillId="2" borderId="0" xfId="0" applyFont="1" applyFill="1" applyBorder="1" applyAlignment="1" applyProtection="1">
      <alignment horizontal="left" vertical="center"/>
      <protection locked="0"/>
    </xf>
    <xf numFmtId="225" fontId="4" fillId="2" borderId="0" xfId="0" applyNumberFormat="1" applyFont="1" applyFill="1" applyBorder="1" applyAlignment="1" applyProtection="1">
      <alignment horizontal="right" vertical="center"/>
      <protection locked="0"/>
    </xf>
    <xf numFmtId="225" fontId="5" fillId="76" borderId="0" xfId="0" quotePrefix="1" applyNumberFormat="1" applyFont="1" applyFill="1" applyBorder="1" applyAlignment="1" applyProtection="1">
      <alignment horizontal="right" vertical="center"/>
      <protection locked="0"/>
    </xf>
    <xf numFmtId="225" fontId="5" fillId="76" borderId="39" xfId="0" quotePrefix="1" applyNumberFormat="1" applyFont="1" applyFill="1" applyBorder="1" applyAlignment="1" applyProtection="1">
      <alignment horizontal="right" vertical="center"/>
      <protection locked="0"/>
    </xf>
    <xf numFmtId="224" fontId="5" fillId="76" borderId="0" xfId="9305" quotePrefix="1" applyNumberFormat="1" applyFont="1" applyFill="1" applyBorder="1" applyAlignment="1" applyProtection="1">
      <alignment horizontal="right" vertical="center"/>
      <protection locked="0"/>
    </xf>
    <xf numFmtId="224" fontId="5" fillId="76" borderId="0" xfId="0" quotePrefix="1" applyNumberFormat="1" applyFont="1" applyFill="1" applyBorder="1" applyAlignment="1" applyProtection="1">
      <alignment horizontal="right" vertical="center"/>
      <protection locked="0"/>
    </xf>
    <xf numFmtId="224" fontId="5" fillId="76" borderId="38" xfId="9305" quotePrefix="1" applyNumberFormat="1" applyFont="1" applyFill="1" applyBorder="1" applyAlignment="1" applyProtection="1">
      <alignment horizontal="right" vertical="center"/>
      <protection locked="0"/>
    </xf>
    <xf numFmtId="223" fontId="5" fillId="76" borderId="0" xfId="9305" quotePrefix="1" applyNumberFormat="1" applyFont="1" applyFill="1" applyBorder="1" applyAlignment="1" applyProtection="1">
      <alignment horizontal="right" vertical="center"/>
      <protection locked="0"/>
    </xf>
    <xf numFmtId="223" fontId="5" fillId="76" borderId="38" xfId="9305" quotePrefix="1" applyNumberFormat="1" applyFont="1" applyFill="1" applyBorder="1" applyAlignment="1" applyProtection="1">
      <alignment horizontal="right" vertical="center"/>
      <protection locked="0"/>
    </xf>
    <xf numFmtId="0" fontId="58" fillId="2" borderId="0" xfId="0" applyFont="1" applyFill="1" applyBorder="1" applyAlignment="1" applyProtection="1">
      <alignment horizontal="left" vertical="center" wrapText="1"/>
      <protection locked="0"/>
    </xf>
    <xf numFmtId="0" fontId="1" fillId="2" borderId="0" xfId="0" applyFont="1" applyFill="1" applyBorder="1" applyAlignment="1" applyProtection="1">
      <alignment vertical="center"/>
      <protection locked="0"/>
    </xf>
    <xf numFmtId="0" fontId="1" fillId="2" borderId="2"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center"/>
      <protection locked="0"/>
    </xf>
    <xf numFmtId="237" fontId="5" fillId="76" borderId="0" xfId="9338" applyNumberFormat="1" applyFont="1" applyFill="1" applyBorder="1" applyAlignment="1">
      <alignment vertical="center"/>
    </xf>
    <xf numFmtId="0" fontId="117" fillId="2" borderId="195" xfId="0" quotePrefix="1" applyNumberFormat="1" applyFont="1" applyFill="1" applyBorder="1" applyAlignment="1" applyProtection="1">
      <alignment horizontal="right" vertical="center"/>
      <protection locked="0"/>
    </xf>
    <xf numFmtId="223" fontId="4" fillId="2" borderId="193" xfId="0" quotePrefix="1" applyNumberFormat="1" applyFont="1" applyFill="1" applyBorder="1" applyAlignment="1" applyProtection="1">
      <alignment horizontal="right" vertical="center"/>
      <protection locked="0"/>
    </xf>
    <xf numFmtId="223" fontId="4" fillId="2" borderId="197" xfId="0" quotePrefix="1" applyNumberFormat="1" applyFont="1" applyFill="1" applyBorder="1" applyAlignment="1" applyProtection="1">
      <alignment horizontal="right" vertical="center"/>
      <protection locked="0"/>
    </xf>
    <xf numFmtId="223" fontId="4" fillId="2" borderId="198" xfId="0" quotePrefix="1" applyNumberFormat="1" applyFont="1" applyFill="1" applyBorder="1" applyAlignment="1" applyProtection="1">
      <alignment horizontal="right" vertical="center"/>
      <protection locked="0"/>
    </xf>
    <xf numFmtId="0" fontId="117" fillId="2" borderId="177" xfId="9333" applyFont="1" applyFill="1" applyBorder="1" applyAlignment="1">
      <alignment horizontal="right" vertical="center"/>
    </xf>
    <xf numFmtId="0" fontId="117" fillId="2" borderId="41" xfId="9333" applyFont="1" applyFill="1" applyBorder="1" applyAlignment="1">
      <alignment horizontal="centerContinuous" vertical="center" wrapText="1"/>
    </xf>
    <xf numFmtId="0" fontId="117" fillId="2" borderId="38" xfId="9339" applyFont="1" applyFill="1" applyBorder="1" applyAlignment="1">
      <alignment horizontal="right" vertical="center" wrapText="1"/>
    </xf>
    <xf numFmtId="0" fontId="4" fillId="2" borderId="0" xfId="9333" applyFont="1" applyFill="1" applyBorder="1" applyAlignment="1">
      <alignment vertical="center" wrapText="1"/>
    </xf>
    <xf numFmtId="0" fontId="4" fillId="2" borderId="0" xfId="9333" applyFont="1" applyFill="1"/>
    <xf numFmtId="0" fontId="1" fillId="2" borderId="0" xfId="0" applyFont="1" applyFill="1" applyBorder="1" applyAlignment="1" applyProtection="1">
      <alignment horizontal="right" wrapText="1"/>
      <protection locked="0"/>
    </xf>
    <xf numFmtId="0" fontId="1" fillId="2" borderId="0" xfId="0" applyFont="1" applyFill="1" applyBorder="1" applyAlignment="1" applyProtection="1">
      <alignment horizontal="center" vertical="center"/>
      <protection locked="0"/>
    </xf>
    <xf numFmtId="0" fontId="132" fillId="2" borderId="0" xfId="0" quotePrefix="1" applyFont="1" applyFill="1" applyBorder="1" applyAlignment="1" applyProtection="1">
      <alignment horizontal="left"/>
      <protection locked="0"/>
    </xf>
    <xf numFmtId="0" fontId="116" fillId="2" borderId="0" xfId="0" applyFont="1" applyFill="1" applyBorder="1" applyAlignment="1" applyProtection="1">
      <alignment horizontal="center"/>
      <protection locked="0"/>
    </xf>
    <xf numFmtId="0" fontId="2" fillId="2" borderId="0" xfId="0" quotePrefix="1" applyFont="1" applyFill="1" applyBorder="1" applyAlignment="1" applyProtection="1">
      <alignment horizontal="center" vertical="center"/>
      <protection locked="0"/>
    </xf>
    <xf numFmtId="0" fontId="117" fillId="2" borderId="177" xfId="0" applyFont="1" applyFill="1" applyBorder="1" applyAlignment="1" applyProtection="1">
      <alignment horizontal="left" vertical="center" wrapText="1"/>
      <protection locked="0"/>
    </xf>
    <xf numFmtId="0" fontId="4" fillId="2" borderId="40" xfId="1" applyFont="1" applyFill="1" applyBorder="1" applyAlignment="1">
      <alignment horizontal="left" wrapText="1"/>
    </xf>
    <xf numFmtId="49" fontId="4" fillId="2" borderId="39" xfId="1" applyNumberFormat="1" applyFont="1" applyFill="1" applyBorder="1" applyAlignment="1">
      <alignment horizontal="left" wrapText="1"/>
    </xf>
    <xf numFmtId="0" fontId="4" fillId="2" borderId="39" xfId="1" applyFont="1" applyFill="1" applyBorder="1" applyAlignment="1">
      <alignment horizontal="left" wrapText="1"/>
    </xf>
    <xf numFmtId="0" fontId="23" fillId="2" borderId="0" xfId="0" quotePrefix="1" applyFont="1" applyFill="1" applyBorder="1" applyAlignment="1" applyProtection="1">
      <alignment horizontal="left" vertical="center"/>
      <protection locked="0"/>
    </xf>
    <xf numFmtId="0" fontId="133" fillId="2" borderId="0" xfId="0" applyFont="1" applyFill="1" applyBorder="1" applyProtection="1">
      <protection locked="0"/>
    </xf>
    <xf numFmtId="0" fontId="4" fillId="2" borderId="0" xfId="9317" applyFont="1" applyFill="1" applyBorder="1" applyAlignment="1">
      <alignment horizontal="left" wrapText="1"/>
    </xf>
    <xf numFmtId="0" fontId="4" fillId="2" borderId="0" xfId="9319" applyFont="1" applyFill="1" applyBorder="1" applyAlignment="1">
      <alignment horizontal="left" wrapText="1"/>
    </xf>
    <xf numFmtId="49" fontId="4" fillId="2" borderId="2" xfId="9326" applyNumberFormat="1" applyFont="1" applyFill="1" applyBorder="1" applyAlignment="1">
      <alignment horizontal="left" wrapText="1"/>
    </xf>
    <xf numFmtId="0" fontId="1" fillId="2" borderId="0" xfId="0" applyFont="1" applyFill="1" applyBorder="1" applyAlignment="1" applyProtection="1">
      <alignment horizontal="left" wrapText="1"/>
      <protection locked="0"/>
    </xf>
    <xf numFmtId="223" fontId="1" fillId="2" borderId="0" xfId="0" applyNumberFormat="1" applyFont="1" applyFill="1" applyBorder="1" applyAlignment="1" applyProtection="1">
      <alignment horizontal="right" wrapText="1"/>
      <protection locked="0"/>
    </xf>
    <xf numFmtId="234" fontId="4" fillId="2" borderId="0" xfId="9340" applyNumberFormat="1" applyFont="1" applyFill="1" applyBorder="1" applyAlignment="1">
      <alignment horizontal="right"/>
    </xf>
    <xf numFmtId="0" fontId="5" fillId="2" borderId="0" xfId="0" applyFont="1" applyFill="1"/>
    <xf numFmtId="245" fontId="4" fillId="2" borderId="0" xfId="9340" applyNumberFormat="1" applyFont="1" applyFill="1" applyBorder="1" applyAlignment="1">
      <alignment horizontal="right"/>
    </xf>
    <xf numFmtId="0" fontId="117" fillId="2" borderId="41" xfId="9333" applyFont="1" applyFill="1" applyBorder="1" applyAlignment="1">
      <alignment horizontal="right"/>
    </xf>
    <xf numFmtId="246" fontId="117" fillId="2" borderId="41" xfId="9333" applyNumberFormat="1" applyFont="1" applyFill="1" applyBorder="1" applyAlignment="1">
      <alignment horizontal="right" vertical="center"/>
    </xf>
    <xf numFmtId="234" fontId="4" fillId="2" borderId="2" xfId="9340" applyNumberFormat="1" applyFont="1" applyFill="1" applyBorder="1" applyAlignment="1">
      <alignment horizontal="right"/>
    </xf>
    <xf numFmtId="223" fontId="1" fillId="2" borderId="40" xfId="0" quotePrefix="1" applyNumberFormat="1" applyFont="1" applyFill="1" applyBorder="1" applyAlignment="1" applyProtection="1">
      <alignment horizontal="right" wrapText="1"/>
      <protection locked="0"/>
    </xf>
    <xf numFmtId="223" fontId="1" fillId="2" borderId="0" xfId="0" quotePrefix="1" applyNumberFormat="1" applyFont="1" applyFill="1" applyBorder="1" applyAlignment="1" applyProtection="1">
      <alignment horizontal="right" wrapText="1"/>
      <protection locked="0"/>
    </xf>
    <xf numFmtId="223" fontId="1" fillId="2" borderId="39" xfId="0" quotePrefix="1" applyNumberFormat="1" applyFont="1" applyFill="1" applyBorder="1" applyAlignment="1" applyProtection="1">
      <alignment horizontal="right" wrapText="1"/>
      <protection locked="0"/>
    </xf>
    <xf numFmtId="223" fontId="1" fillId="2" borderId="37" xfId="0" quotePrefix="1" applyNumberFormat="1" applyFont="1" applyFill="1" applyBorder="1" applyAlignment="1" applyProtection="1">
      <alignment horizontal="right" wrapText="1"/>
      <protection locked="0"/>
    </xf>
    <xf numFmtId="225" fontId="1" fillId="2" borderId="0" xfId="0" quotePrefix="1" applyNumberFormat="1" applyFont="1" applyFill="1" applyBorder="1" applyAlignment="1" applyProtection="1">
      <alignment horizontal="right" wrapText="1"/>
      <protection locked="0"/>
    </xf>
    <xf numFmtId="225" fontId="1" fillId="2" borderId="0" xfId="0" applyNumberFormat="1" applyFont="1" applyFill="1" applyBorder="1" applyAlignment="1" applyProtection="1">
      <alignment horizontal="right" wrapText="1"/>
      <protection locked="0"/>
    </xf>
    <xf numFmtId="225" fontId="1" fillId="2" borderId="2" xfId="9305" quotePrefix="1" applyNumberFormat="1" applyFont="1" applyFill="1" applyBorder="1" applyAlignment="1" applyProtection="1">
      <alignment horizontal="right" wrapText="1"/>
      <protection locked="0"/>
    </xf>
    <xf numFmtId="223" fontId="4" fillId="2" borderId="40" xfId="0" quotePrefix="1" applyNumberFormat="1" applyFont="1" applyFill="1" applyBorder="1" applyAlignment="1" applyProtection="1">
      <alignment wrapText="1"/>
      <protection locked="0"/>
    </xf>
    <xf numFmtId="223" fontId="4" fillId="2" borderId="0" xfId="0" quotePrefix="1" applyNumberFormat="1" applyFont="1" applyFill="1" applyBorder="1" applyAlignment="1" applyProtection="1">
      <alignment wrapText="1"/>
      <protection locked="0"/>
    </xf>
    <xf numFmtId="223" fontId="4" fillId="2" borderId="39" xfId="0" quotePrefix="1" applyNumberFormat="1" applyFont="1" applyFill="1" applyBorder="1" applyAlignment="1" applyProtection="1">
      <alignment wrapText="1"/>
      <protection locked="0"/>
    </xf>
    <xf numFmtId="223" fontId="4" fillId="2" borderId="37" xfId="0" quotePrefix="1" applyNumberFormat="1" applyFont="1" applyFill="1" applyBorder="1" applyAlignment="1" applyProtection="1">
      <alignment wrapText="1"/>
      <protection locked="0"/>
    </xf>
    <xf numFmtId="225" fontId="4" fillId="2" borderId="0" xfId="0" quotePrefix="1" applyNumberFormat="1" applyFont="1" applyFill="1" applyBorder="1" applyAlignment="1" applyProtection="1">
      <alignment wrapText="1"/>
      <protection locked="0"/>
    </xf>
    <xf numFmtId="225" fontId="4" fillId="2" borderId="0" xfId="0" applyNumberFormat="1" applyFont="1" applyFill="1" applyBorder="1" applyAlignment="1" applyProtection="1">
      <alignment wrapText="1"/>
      <protection locked="0"/>
    </xf>
    <xf numFmtId="0" fontId="4" fillId="2" borderId="0" xfId="0" applyFont="1" applyFill="1" applyBorder="1" applyAlignment="1" applyProtection="1">
      <protection locked="0"/>
    </xf>
    <xf numFmtId="225" fontId="4" fillId="2" borderId="2" xfId="0" quotePrefix="1" applyNumberFormat="1" applyFont="1" applyFill="1" applyBorder="1" applyAlignment="1" applyProtection="1">
      <alignment wrapText="1"/>
      <protection locked="0"/>
    </xf>
    <xf numFmtId="175" fontId="4" fillId="2" borderId="0" xfId="9333" applyNumberFormat="1" applyFont="1" applyFill="1" applyBorder="1"/>
    <xf numFmtId="0" fontId="117" fillId="2" borderId="177" xfId="0" applyFont="1" applyFill="1" applyBorder="1" applyAlignment="1" applyProtection="1">
      <alignment horizontal="right" vertical="center" wrapText="1"/>
      <protection locked="0"/>
    </xf>
    <xf numFmtId="0" fontId="134" fillId="2" borderId="0" xfId="9333" applyFont="1" applyFill="1"/>
    <xf numFmtId="0" fontId="119" fillId="2" borderId="0" xfId="0" quotePrefix="1" applyFont="1" applyFill="1" applyBorder="1" applyAlignment="1" applyProtection="1">
      <alignment horizontal="left"/>
      <protection locked="0"/>
    </xf>
    <xf numFmtId="229" fontId="1" fillId="2" borderId="0" xfId="0" applyNumberFormat="1" applyFont="1" applyFill="1" applyBorder="1" applyAlignment="1" applyProtection="1">
      <alignment horizontal="right" wrapText="1"/>
      <protection locked="0"/>
    </xf>
    <xf numFmtId="235" fontId="1" fillId="2" borderId="0" xfId="0" applyNumberFormat="1" applyFont="1" applyFill="1" applyBorder="1" applyAlignment="1" applyProtection="1">
      <alignment horizontal="right" wrapText="1"/>
      <protection locked="0"/>
    </xf>
    <xf numFmtId="0" fontId="117" fillId="2" borderId="177" xfId="0" applyFont="1" applyFill="1" applyBorder="1" applyAlignment="1" applyProtection="1">
      <alignment vertical="center" wrapText="1"/>
      <protection locked="0"/>
    </xf>
    <xf numFmtId="231" fontId="5" fillId="3" borderId="40" xfId="1" applyNumberFormat="1" applyFont="1" applyFill="1" applyBorder="1" applyAlignment="1">
      <alignment horizontal="right" wrapText="1"/>
    </xf>
    <xf numFmtId="231" fontId="5" fillId="3" borderId="0" xfId="1" applyNumberFormat="1" applyFont="1" applyFill="1" applyBorder="1" applyAlignment="1">
      <alignment horizontal="right" wrapText="1"/>
    </xf>
    <xf numFmtId="231" fontId="5" fillId="3" borderId="39" xfId="1" applyNumberFormat="1" applyFont="1" applyFill="1" applyBorder="1" applyAlignment="1">
      <alignment horizontal="right" wrapText="1"/>
    </xf>
    <xf numFmtId="231" fontId="5" fillId="3" borderId="37" xfId="1" applyNumberFormat="1" applyFont="1" applyFill="1" applyBorder="1" applyAlignment="1">
      <alignment horizontal="right" wrapText="1"/>
    </xf>
    <xf numFmtId="235" fontId="5" fillId="3" borderId="0" xfId="1" applyNumberFormat="1" applyFont="1" applyFill="1" applyBorder="1" applyAlignment="1">
      <alignment horizontal="right" wrapText="1"/>
    </xf>
    <xf numFmtId="235" fontId="5" fillId="3" borderId="2" xfId="1" applyNumberFormat="1" applyFont="1" applyFill="1" applyBorder="1" applyAlignment="1">
      <alignment horizontal="right" wrapText="1"/>
    </xf>
    <xf numFmtId="224" fontId="2" fillId="3" borderId="41" xfId="9305" applyNumberFormat="1" applyFont="1" applyFill="1" applyBorder="1" applyAlignment="1" applyProtection="1">
      <alignment horizontal="right" vertical="center"/>
      <protection locked="0"/>
    </xf>
    <xf numFmtId="224" fontId="5" fillId="3" borderId="0" xfId="9305" applyNumberFormat="1" applyFont="1" applyFill="1" applyBorder="1" applyAlignment="1" applyProtection="1">
      <alignment horizontal="right" vertical="center"/>
      <protection locked="0"/>
    </xf>
    <xf numFmtId="224" fontId="2" fillId="3" borderId="2" xfId="9305" applyNumberFormat="1" applyFont="1" applyFill="1" applyBorder="1" applyAlignment="1" applyProtection="1">
      <alignment horizontal="right" vertical="center"/>
      <protection locked="0"/>
    </xf>
    <xf numFmtId="225" fontId="5" fillId="3" borderId="0" xfId="0" quotePrefix="1" applyNumberFormat="1" applyFont="1" applyFill="1" applyBorder="1" applyAlignment="1" applyProtection="1">
      <alignment vertical="center"/>
      <protection locked="0"/>
    </xf>
    <xf numFmtId="0" fontId="117" fillId="2" borderId="177" xfId="9333" applyFont="1" applyFill="1" applyBorder="1" applyAlignment="1">
      <alignment horizontal="left" vertical="center"/>
    </xf>
    <xf numFmtId="223" fontId="1" fillId="2" borderId="40" xfId="0" quotePrefix="1" applyNumberFormat="1" applyFont="1" applyFill="1" applyBorder="1" applyAlignment="1" applyProtection="1">
      <alignment wrapText="1"/>
      <protection locked="0"/>
    </xf>
    <xf numFmtId="223" fontId="1" fillId="2" borderId="0" xfId="0" quotePrefix="1" applyNumberFormat="1" applyFont="1" applyFill="1" applyBorder="1" applyAlignment="1" applyProtection="1">
      <alignment wrapText="1"/>
      <protection locked="0"/>
    </xf>
    <xf numFmtId="223" fontId="1" fillId="2" borderId="39" xfId="0" quotePrefix="1" applyNumberFormat="1" applyFont="1" applyFill="1" applyBorder="1" applyAlignment="1" applyProtection="1">
      <alignment wrapText="1"/>
      <protection locked="0"/>
    </xf>
    <xf numFmtId="223" fontId="1" fillId="2" borderId="37" xfId="0" quotePrefix="1" applyNumberFormat="1" applyFont="1" applyFill="1" applyBorder="1" applyAlignment="1" applyProtection="1">
      <alignment wrapText="1"/>
      <protection locked="0"/>
    </xf>
    <xf numFmtId="225" fontId="1" fillId="2" borderId="0" xfId="0" quotePrefix="1" applyNumberFormat="1" applyFont="1" applyFill="1" applyBorder="1" applyAlignment="1" applyProtection="1">
      <alignment wrapText="1"/>
      <protection locked="0"/>
    </xf>
    <xf numFmtId="225" fontId="1" fillId="2" borderId="0" xfId="0" applyNumberFormat="1" applyFont="1" applyFill="1" applyBorder="1" applyAlignment="1" applyProtection="1">
      <alignment wrapText="1"/>
      <protection locked="0"/>
    </xf>
    <xf numFmtId="225" fontId="1" fillId="2" borderId="2" xfId="9305" quotePrefix="1" applyNumberFormat="1" applyFont="1" applyFill="1" applyBorder="1" applyAlignment="1" applyProtection="1">
      <alignment wrapText="1"/>
      <protection locked="0"/>
    </xf>
    <xf numFmtId="0" fontId="2" fillId="3" borderId="0" xfId="0" applyFont="1" applyFill="1" applyBorder="1" applyAlignment="1" applyProtection="1">
      <alignment horizontal="right" wrapText="1"/>
      <protection locked="0"/>
    </xf>
    <xf numFmtId="0" fontId="2" fillId="3" borderId="2" xfId="0" applyFont="1" applyFill="1" applyBorder="1" applyAlignment="1" applyProtection="1">
      <alignment horizontal="right" wrapText="1"/>
      <protection locked="0"/>
    </xf>
    <xf numFmtId="243" fontId="2" fillId="3" borderId="0" xfId="0" applyNumberFormat="1" applyFont="1" applyFill="1" applyBorder="1" applyAlignment="1" applyProtection="1">
      <alignment horizontal="right" wrapText="1"/>
      <protection locked="0"/>
    </xf>
    <xf numFmtId="0" fontId="2" fillId="3" borderId="41" xfId="0" applyFont="1" applyFill="1" applyBorder="1" applyAlignment="1" applyProtection="1">
      <alignment horizontal="right" wrapText="1"/>
      <protection locked="0"/>
    </xf>
    <xf numFmtId="223" fontId="4" fillId="2" borderId="41" xfId="0" quotePrefix="1" applyNumberFormat="1" applyFont="1" applyFill="1" applyBorder="1" applyAlignment="1" applyProtection="1">
      <alignment horizontal="right" vertical="center"/>
      <protection locked="0"/>
    </xf>
    <xf numFmtId="223" fontId="4" fillId="2" borderId="177" xfId="0" quotePrefix="1" applyNumberFormat="1" applyFont="1" applyFill="1" applyBorder="1" applyAlignment="1" applyProtection="1">
      <alignment horizontal="right" vertical="center"/>
      <protection locked="0"/>
    </xf>
    <xf numFmtId="10" fontId="117" fillId="2" borderId="41" xfId="0" applyNumberFormat="1" applyFont="1" applyFill="1" applyBorder="1" applyAlignment="1" applyProtection="1">
      <alignment horizontal="left" vertical="center"/>
      <protection locked="0"/>
    </xf>
    <xf numFmtId="10" fontId="117" fillId="2" borderId="0" xfId="0" applyNumberFormat="1" applyFont="1" applyFill="1" applyBorder="1" applyAlignment="1" applyProtection="1">
      <alignment horizontal="left" vertical="center"/>
      <protection locked="0"/>
    </xf>
    <xf numFmtId="0" fontId="117" fillId="2" borderId="2" xfId="0" applyFont="1" applyFill="1" applyBorder="1" applyAlignment="1" applyProtection="1">
      <alignment horizontal="left" vertical="center"/>
      <protection locked="0"/>
    </xf>
    <xf numFmtId="0" fontId="4" fillId="2" borderId="40" xfId="9307" quotePrefix="1" applyNumberFormat="1" applyFont="1" applyFill="1" applyBorder="1" applyAlignment="1">
      <alignment vertical="center" wrapText="1"/>
    </xf>
    <xf numFmtId="0" fontId="4" fillId="2" borderId="0" xfId="9307" quotePrefix="1" applyNumberFormat="1" applyFont="1" applyFill="1" applyBorder="1" applyAlignment="1">
      <alignment vertical="center"/>
    </xf>
    <xf numFmtId="0" fontId="4" fillId="2" borderId="0" xfId="9307" applyNumberFormat="1" applyFont="1" applyFill="1" applyBorder="1" applyAlignment="1">
      <alignment vertical="center" wrapText="1"/>
    </xf>
    <xf numFmtId="0" fontId="1" fillId="2" borderId="38" xfId="0" applyFont="1" applyFill="1" applyBorder="1" applyAlignment="1" applyProtection="1">
      <alignment horizontal="left" vertical="center" wrapText="1"/>
      <protection locked="0"/>
    </xf>
    <xf numFmtId="0" fontId="125" fillId="2" borderId="0" xfId="0" quotePrefix="1" applyFont="1" applyFill="1" applyBorder="1" applyAlignment="1" applyProtection="1">
      <alignment horizontal="left" vertical="center"/>
      <protection locked="0"/>
    </xf>
    <xf numFmtId="0" fontId="113" fillId="2" borderId="0" xfId="0" applyFont="1" applyFill="1" applyBorder="1" applyAlignment="1" applyProtection="1">
      <alignment horizontal="right" vertical="center" wrapText="1"/>
      <protection locked="0"/>
    </xf>
    <xf numFmtId="0" fontId="113" fillId="2" borderId="0" xfId="0" applyFont="1" applyFill="1" applyBorder="1" applyAlignment="1" applyProtection="1">
      <alignment vertical="center"/>
      <protection locked="0"/>
    </xf>
    <xf numFmtId="10" fontId="5" fillId="2" borderId="0" xfId="0" applyNumberFormat="1" applyFont="1" applyFill="1" applyBorder="1" applyAlignment="1" applyProtection="1">
      <alignment horizontal="left" vertical="center" wrapText="1"/>
      <protection locked="0"/>
    </xf>
    <xf numFmtId="0" fontId="116" fillId="2" borderId="0" xfId="0" applyFont="1" applyFill="1" applyBorder="1" applyAlignment="1" applyProtection="1">
      <alignment horizontal="right" vertical="center"/>
      <protection locked="0"/>
    </xf>
    <xf numFmtId="10" fontId="5" fillId="2" borderId="41" xfId="0" applyNumberFormat="1" applyFont="1" applyFill="1" applyBorder="1" applyAlignment="1" applyProtection="1">
      <alignment horizontal="left" vertical="center" wrapText="1"/>
      <protection locked="0"/>
    </xf>
    <xf numFmtId="0" fontId="117" fillId="2" borderId="41" xfId="0" quotePrefix="1" applyNumberFormat="1" applyFont="1" applyFill="1" applyBorder="1" applyAlignment="1" applyProtection="1">
      <alignment horizontal="right" vertical="center" wrapText="1"/>
      <protection locked="0"/>
    </xf>
    <xf numFmtId="0" fontId="116" fillId="2" borderId="41" xfId="0" applyFont="1" applyFill="1" applyBorder="1" applyAlignment="1" applyProtection="1">
      <alignment horizontal="right" vertical="center"/>
      <protection locked="0"/>
    </xf>
    <xf numFmtId="0" fontId="116" fillId="2" borderId="191" xfId="0" applyFont="1" applyFill="1" applyBorder="1" applyAlignment="1" applyProtection="1">
      <alignment horizontal="right" vertical="center"/>
      <protection locked="0"/>
    </xf>
    <xf numFmtId="0" fontId="114" fillId="2" borderId="0" xfId="0" quotePrefix="1" applyFont="1" applyFill="1" applyBorder="1" applyAlignment="1" applyProtection="1">
      <alignment horizontal="left" vertical="center"/>
      <protection locked="0"/>
    </xf>
    <xf numFmtId="0" fontId="113" fillId="2" borderId="193" xfId="0" applyFont="1" applyFill="1" applyBorder="1" applyAlignment="1" applyProtection="1">
      <alignment vertical="center"/>
      <protection locked="0"/>
    </xf>
    <xf numFmtId="10" fontId="117" fillId="2" borderId="177" xfId="0" applyNumberFormat="1" applyFont="1" applyFill="1" applyBorder="1" applyAlignment="1" applyProtection="1">
      <alignment horizontal="left" vertical="center" wrapText="1"/>
      <protection locked="0"/>
    </xf>
    <xf numFmtId="222" fontId="4" fillId="2" borderId="0" xfId="0" applyNumberFormat="1" applyFont="1" applyFill="1" applyBorder="1" applyAlignment="1">
      <alignment vertical="center" wrapText="1"/>
    </xf>
    <xf numFmtId="233" fontId="5" fillId="2" borderId="0" xfId="9305" quotePrefix="1" applyNumberFormat="1" applyFont="1" applyFill="1" applyBorder="1" applyAlignment="1" applyProtection="1">
      <alignment horizontal="right" vertical="center" wrapText="1"/>
      <protection locked="0"/>
    </xf>
    <xf numFmtId="0" fontId="4" fillId="2" borderId="0" xfId="1" applyFont="1" applyFill="1" applyBorder="1" applyAlignment="1">
      <alignment horizontal="left" vertical="center" wrapText="1"/>
    </xf>
    <xf numFmtId="180" fontId="5" fillId="2" borderId="0" xfId="9305" quotePrefix="1" applyNumberFormat="1" applyFont="1" applyFill="1" applyBorder="1" applyAlignment="1" applyProtection="1">
      <alignment horizontal="right" vertical="center" wrapText="1"/>
      <protection locked="0"/>
    </xf>
    <xf numFmtId="1" fontId="4" fillId="2" borderId="0" xfId="9305" quotePrefix="1" applyNumberFormat="1" applyFont="1" applyFill="1" applyBorder="1" applyAlignment="1" applyProtection="1">
      <alignment horizontal="right" vertical="center" wrapText="1"/>
      <protection locked="0"/>
    </xf>
    <xf numFmtId="0" fontId="116" fillId="2" borderId="0" xfId="4" applyFont="1" applyFill="1" applyBorder="1" applyAlignment="1">
      <alignment horizontal="right" vertical="center" wrapText="1"/>
    </xf>
    <xf numFmtId="0" fontId="117" fillId="2" borderId="0" xfId="4" applyFont="1" applyFill="1" applyBorder="1" applyAlignment="1">
      <alignment horizontal="right" vertical="center" wrapText="1"/>
    </xf>
    <xf numFmtId="0" fontId="116" fillId="2" borderId="193" xfId="0" applyFont="1" applyFill="1" applyBorder="1" applyAlignment="1" applyProtection="1">
      <alignment horizontal="right" vertical="center"/>
      <protection locked="0"/>
    </xf>
    <xf numFmtId="175" fontId="4" fillId="2" borderId="0" xfId="0" applyNumberFormat="1" applyFont="1" applyFill="1" applyBorder="1" applyAlignment="1" applyProtection="1">
      <alignment horizontal="right" vertical="center"/>
      <protection locked="0"/>
    </xf>
    <xf numFmtId="0" fontId="4" fillId="2" borderId="2" xfId="0" applyFont="1" applyFill="1" applyBorder="1" applyAlignment="1" applyProtection="1">
      <alignment horizontal="left" vertical="center"/>
      <protection locked="0"/>
    </xf>
    <xf numFmtId="175" fontId="4" fillId="2" borderId="2" xfId="0" applyNumberFormat="1" applyFont="1" applyFill="1" applyBorder="1" applyAlignment="1" applyProtection="1">
      <alignment horizontal="right" vertical="center"/>
      <protection locked="0"/>
    </xf>
    <xf numFmtId="0" fontId="116" fillId="2" borderId="2" xfId="0" applyFont="1" applyFill="1" applyBorder="1" applyAlignment="1" applyProtection="1">
      <alignment horizontal="right" vertical="center"/>
      <protection locked="0"/>
    </xf>
    <xf numFmtId="0" fontId="116" fillId="2" borderId="2" xfId="4" applyFont="1" applyFill="1" applyBorder="1" applyAlignment="1">
      <alignment horizontal="left" vertical="center"/>
    </xf>
    <xf numFmtId="0" fontId="116" fillId="2" borderId="195" xfId="0" applyFont="1" applyFill="1" applyBorder="1" applyAlignment="1" applyProtection="1">
      <alignment horizontal="right" vertical="center"/>
      <protection locked="0"/>
    </xf>
    <xf numFmtId="0" fontId="116" fillId="2" borderId="0" xfId="4" applyFont="1" applyFill="1" applyBorder="1" applyAlignment="1">
      <alignment horizontal="left" vertical="center"/>
    </xf>
    <xf numFmtId="10" fontId="116" fillId="2" borderId="0" xfId="0" applyNumberFormat="1" applyFont="1" applyFill="1" applyBorder="1" applyAlignment="1" applyProtection="1">
      <alignment horizontal="right" vertical="center"/>
      <protection locked="0"/>
    </xf>
    <xf numFmtId="0" fontId="4" fillId="2" borderId="41" xfId="0" applyFont="1" applyFill="1" applyBorder="1" applyAlignment="1" applyProtection="1">
      <alignment horizontal="left" vertical="center"/>
      <protection locked="0"/>
    </xf>
    <xf numFmtId="175" fontId="4" fillId="2" borderId="41" xfId="0" applyNumberFormat="1" applyFont="1" applyFill="1" applyBorder="1" applyAlignment="1" applyProtection="1">
      <alignment horizontal="right" vertical="center"/>
      <protection locked="0"/>
    </xf>
    <xf numFmtId="0" fontId="116" fillId="2" borderId="41" xfId="4" applyFont="1" applyFill="1" applyBorder="1" applyAlignment="1">
      <alignment horizontal="left" vertical="center"/>
    </xf>
    <xf numFmtId="10" fontId="116" fillId="2" borderId="41" xfId="0" applyNumberFormat="1" applyFont="1" applyFill="1" applyBorder="1" applyAlignment="1" applyProtection="1">
      <alignment horizontal="right" vertical="center"/>
      <protection locked="0"/>
    </xf>
    <xf numFmtId="0" fontId="58" fillId="2" borderId="0" xfId="0" applyFont="1" applyFill="1" applyBorder="1" applyAlignment="1" applyProtection="1">
      <alignment horizontal="left" vertical="center"/>
      <protection locked="0"/>
    </xf>
    <xf numFmtId="0" fontId="118" fillId="2" borderId="2" xfId="0" applyFont="1" applyFill="1" applyBorder="1" applyAlignment="1" applyProtection="1">
      <alignment vertical="center"/>
      <protection locked="0"/>
    </xf>
    <xf numFmtId="0" fontId="117" fillId="2" borderId="0" xfId="0" applyFont="1" applyFill="1" applyBorder="1" applyAlignment="1" applyProtection="1">
      <alignment horizontal="right" vertical="center"/>
      <protection locked="0"/>
    </xf>
    <xf numFmtId="0" fontId="122" fillId="2" borderId="0" xfId="0" applyFont="1" applyFill="1" applyBorder="1" applyAlignment="1" applyProtection="1">
      <alignment horizontal="right" vertical="center"/>
      <protection locked="0"/>
    </xf>
    <xf numFmtId="0" fontId="117" fillId="2" borderId="41" xfId="0" applyFont="1" applyFill="1" applyBorder="1" applyAlignment="1" applyProtection="1">
      <alignment horizontal="left" vertical="center"/>
      <protection locked="0"/>
    </xf>
    <xf numFmtId="223" fontId="115" fillId="2" borderId="0" xfId="0" applyNumberFormat="1" applyFont="1" applyFill="1" applyBorder="1" applyAlignment="1" applyProtection="1">
      <alignment horizontal="right" vertical="center"/>
      <protection locked="0"/>
    </xf>
    <xf numFmtId="0" fontId="5" fillId="2" borderId="0" xfId="0" applyFont="1" applyFill="1" applyBorder="1" applyAlignment="1" applyProtection="1">
      <alignment horizontal="left" vertical="center"/>
      <protection locked="0"/>
    </xf>
    <xf numFmtId="223" fontId="4" fillId="2" borderId="0" xfId="0" quotePrefix="1" applyNumberFormat="1" applyFont="1" applyFill="1" applyBorder="1" applyAlignment="1" applyProtection="1">
      <alignment horizontal="right" vertical="center" wrapText="1"/>
      <protection locked="0"/>
    </xf>
    <xf numFmtId="0" fontId="121" fillId="2" borderId="0" xfId="0" quotePrefix="1" applyNumberFormat="1" applyFont="1" applyFill="1" applyBorder="1" applyAlignment="1" applyProtection="1">
      <alignment horizontal="left" vertical="center"/>
      <protection locked="0"/>
    </xf>
    <xf numFmtId="0" fontId="121" fillId="2" borderId="0" xfId="0" quotePrefix="1" applyNumberFormat="1" applyFont="1" applyFill="1" applyBorder="1" applyAlignment="1" applyProtection="1">
      <alignment horizontal="right" vertical="center" wrapText="1"/>
      <protection locked="0"/>
    </xf>
    <xf numFmtId="0" fontId="126" fillId="2" borderId="0" xfId="0" quotePrefix="1" applyNumberFormat="1" applyFont="1" applyFill="1" applyBorder="1" applyAlignment="1" applyProtection="1">
      <alignment horizontal="right" vertical="center" wrapText="1"/>
      <protection locked="0"/>
    </xf>
    <xf numFmtId="0" fontId="127" fillId="2" borderId="0" xfId="0" applyFont="1" applyFill="1" applyBorder="1" applyAlignment="1" applyProtection="1">
      <alignment horizontal="right" vertical="center"/>
      <protection locked="0"/>
    </xf>
    <xf numFmtId="9" fontId="127" fillId="2" borderId="0" xfId="9334" applyFont="1" applyFill="1" applyBorder="1" applyAlignment="1" applyProtection="1">
      <alignment horizontal="right" vertical="center"/>
      <protection locked="0"/>
    </xf>
    <xf numFmtId="0" fontId="113" fillId="2" borderId="192" xfId="0" applyFont="1" applyFill="1" applyBorder="1" applyAlignment="1" applyProtection="1">
      <alignment vertical="center"/>
      <protection locked="0"/>
    </xf>
    <xf numFmtId="10" fontId="58" fillId="2" borderId="0" xfId="0" applyNumberFormat="1" applyFont="1" applyFill="1" applyBorder="1" applyAlignment="1" applyProtection="1">
      <alignment horizontal="left" vertical="center" wrapText="1"/>
      <protection locked="0"/>
    </xf>
    <xf numFmtId="10" fontId="4" fillId="2" borderId="0" xfId="0" applyNumberFormat="1" applyFont="1" applyFill="1" applyBorder="1" applyAlignment="1" applyProtection="1">
      <alignment horizontal="left" vertical="center" wrapText="1"/>
      <protection locked="0"/>
    </xf>
    <xf numFmtId="231" fontId="4" fillId="2" borderId="0" xfId="0" quotePrefix="1" applyNumberFormat="1" applyFont="1" applyFill="1" applyBorder="1" applyAlignment="1" applyProtection="1">
      <alignment horizontal="right" vertical="center" wrapText="1"/>
      <protection locked="0"/>
    </xf>
    <xf numFmtId="0" fontId="0" fillId="2" borderId="0" xfId="0" applyFill="1" applyBorder="1" applyAlignment="1">
      <alignment vertical="center"/>
    </xf>
    <xf numFmtId="0" fontId="4" fillId="2" borderId="0" xfId="0" applyFont="1" applyFill="1" applyBorder="1" applyAlignment="1">
      <alignment vertical="center"/>
    </xf>
    <xf numFmtId="9" fontId="5" fillId="2" borderId="0" xfId="3311" applyNumberFormat="1" applyFont="1" applyFill="1" applyBorder="1" applyAlignment="1">
      <alignment horizontal="right" vertical="center"/>
    </xf>
    <xf numFmtId="175" fontId="4" fillId="2" borderId="0" xfId="9334" applyNumberFormat="1" applyFont="1" applyFill="1" applyBorder="1" applyAlignment="1">
      <alignment horizontal="right" vertical="center"/>
    </xf>
    <xf numFmtId="232" fontId="4" fillId="2" borderId="0" xfId="3311" applyNumberFormat="1" applyFont="1" applyFill="1" applyBorder="1" applyAlignment="1">
      <alignment horizontal="right" vertical="center"/>
    </xf>
    <xf numFmtId="228" fontId="113" fillId="2" borderId="0" xfId="9305" applyNumberFormat="1" applyFont="1" applyFill="1" applyBorder="1" applyAlignment="1" applyProtection="1">
      <alignment vertical="center"/>
      <protection locked="0"/>
    </xf>
    <xf numFmtId="175" fontId="113" fillId="2" borderId="0" xfId="0" applyNumberFormat="1" applyFont="1" applyFill="1" applyBorder="1" applyAlignment="1" applyProtection="1">
      <alignment horizontal="right" vertical="center" wrapText="1"/>
      <protection locked="0"/>
    </xf>
    <xf numFmtId="225" fontId="5" fillId="3" borderId="41" xfId="0" quotePrefix="1" applyNumberFormat="1" applyFont="1" applyFill="1" applyBorder="1" applyAlignment="1" applyProtection="1">
      <alignment horizontal="right" vertical="center"/>
      <protection locked="0"/>
    </xf>
    <xf numFmtId="225" fontId="5" fillId="3" borderId="41" xfId="9334" quotePrefix="1" applyNumberFormat="1" applyFont="1" applyFill="1" applyBorder="1" applyAlignment="1" applyProtection="1">
      <alignment vertical="center"/>
      <protection locked="0"/>
    </xf>
    <xf numFmtId="0" fontId="30" fillId="2" borderId="0" xfId="0" quotePrefix="1" applyFont="1" applyFill="1" applyBorder="1" applyAlignment="1" applyProtection="1">
      <alignment vertical="center" wrapText="1"/>
      <protection locked="0"/>
    </xf>
    <xf numFmtId="0" fontId="30" fillId="2" borderId="0" xfId="0" quotePrefix="1" applyFont="1" applyFill="1" applyBorder="1" applyAlignment="1" applyProtection="1">
      <alignment horizontal="left" vertical="center" wrapText="1"/>
      <protection locked="0"/>
    </xf>
    <xf numFmtId="0" fontId="1" fillId="2" borderId="39" xfId="0" applyFont="1" applyFill="1" applyBorder="1" applyAlignment="1" applyProtection="1">
      <alignment horizontal="left" vertical="center"/>
      <protection locked="0"/>
    </xf>
    <xf numFmtId="225" fontId="5" fillId="3" borderId="39" xfId="0" quotePrefix="1" applyNumberFormat="1" applyFont="1" applyFill="1" applyBorder="1" applyAlignment="1" applyProtection="1">
      <alignment horizontal="right" vertical="center"/>
      <protection locked="0"/>
    </xf>
    <xf numFmtId="225" fontId="5" fillId="3" borderId="39" xfId="0" quotePrefix="1" applyNumberFormat="1" applyFont="1" applyFill="1" applyBorder="1" applyAlignment="1" applyProtection="1">
      <alignment vertical="center"/>
      <protection locked="0"/>
    </xf>
    <xf numFmtId="0" fontId="1" fillId="2" borderId="0" xfId="0" applyFont="1" applyFill="1" applyBorder="1" applyAlignment="1" applyProtection="1">
      <alignment horizontal="left" vertical="center" wrapText="1"/>
      <protection locked="0"/>
    </xf>
    <xf numFmtId="0" fontId="119" fillId="2" borderId="0" xfId="0" applyFont="1" applyFill="1" applyBorder="1" applyAlignment="1" applyProtection="1">
      <alignment horizontal="left" vertical="center" wrapText="1"/>
      <protection locked="0"/>
    </xf>
    <xf numFmtId="223" fontId="2" fillId="2" borderId="0" xfId="0" quotePrefix="1" applyNumberFormat="1" applyFont="1" applyFill="1" applyBorder="1" applyAlignment="1" applyProtection="1">
      <alignment horizontal="right" vertical="center"/>
      <protection locked="0"/>
    </xf>
    <xf numFmtId="223" fontId="1" fillId="2" borderId="0" xfId="0" quotePrefix="1" applyNumberFormat="1" applyFont="1" applyFill="1" applyBorder="1" applyAlignment="1" applyProtection="1">
      <alignment horizontal="right" vertical="center"/>
      <protection locked="0"/>
    </xf>
    <xf numFmtId="223" fontId="117" fillId="2" borderId="0" xfId="0" quotePrefix="1" applyNumberFormat="1" applyFont="1" applyFill="1" applyBorder="1" applyAlignment="1" applyProtection="1">
      <alignment horizontal="right" vertical="center"/>
      <protection locked="0"/>
    </xf>
    <xf numFmtId="0" fontId="1" fillId="2" borderId="41" xfId="0" applyFont="1" applyFill="1" applyBorder="1" applyAlignment="1" applyProtection="1">
      <alignment horizontal="left" vertical="center"/>
      <protection locked="0"/>
    </xf>
    <xf numFmtId="223" fontId="5" fillId="3" borderId="41" xfId="0" quotePrefix="1" applyNumberFormat="1" applyFont="1" applyFill="1" applyBorder="1" applyAlignment="1" applyProtection="1">
      <alignment horizontal="right" vertical="center"/>
      <protection locked="0"/>
    </xf>
    <xf numFmtId="228" fontId="1" fillId="2" borderId="0" xfId="0" applyNumberFormat="1" applyFont="1" applyFill="1" applyBorder="1" applyAlignment="1">
      <alignment horizontal="right" vertical="center"/>
    </xf>
    <xf numFmtId="224" fontId="1" fillId="2" borderId="0" xfId="9305" applyNumberFormat="1" applyFont="1" applyFill="1" applyBorder="1" applyAlignment="1">
      <alignment vertical="center"/>
    </xf>
    <xf numFmtId="223" fontId="5" fillId="3" borderId="0" xfId="0" quotePrefix="1" applyNumberFormat="1" applyFont="1" applyFill="1" applyBorder="1" applyAlignment="1" applyProtection="1">
      <alignment horizontal="right" vertical="center"/>
      <protection locked="0"/>
    </xf>
    <xf numFmtId="228" fontId="1" fillId="2" borderId="0" xfId="0" applyNumberFormat="1" applyFont="1" applyFill="1" applyBorder="1" applyAlignment="1">
      <alignment vertical="center"/>
    </xf>
    <xf numFmtId="223" fontId="5" fillId="3" borderId="39" xfId="0" quotePrefix="1" applyNumberFormat="1" applyFont="1" applyFill="1" applyBorder="1" applyAlignment="1" applyProtection="1">
      <alignment horizontal="right" vertical="center"/>
      <protection locked="0"/>
    </xf>
    <xf numFmtId="223" fontId="5" fillId="3" borderId="2" xfId="0" quotePrefix="1" applyNumberFormat="1" applyFont="1" applyFill="1" applyBorder="1" applyAlignment="1" applyProtection="1">
      <alignment horizontal="right" vertical="center"/>
      <protection locked="0"/>
    </xf>
    <xf numFmtId="225" fontId="5" fillId="3" borderId="2" xfId="0" quotePrefix="1" applyNumberFormat="1" applyFont="1" applyFill="1" applyBorder="1" applyAlignment="1" applyProtection="1">
      <alignment vertical="center"/>
      <protection locked="0"/>
    </xf>
    <xf numFmtId="228" fontId="1" fillId="2" borderId="38" xfId="9305" applyNumberFormat="1" applyFont="1" applyFill="1" applyBorder="1" applyAlignment="1">
      <alignment vertical="center"/>
    </xf>
    <xf numFmtId="224" fontId="1" fillId="2" borderId="38" xfId="9305" applyNumberFormat="1" applyFont="1" applyFill="1" applyBorder="1" applyAlignment="1">
      <alignment vertical="center"/>
    </xf>
    <xf numFmtId="223" fontId="5" fillId="2" borderId="0" xfId="0" quotePrefix="1" applyNumberFormat="1" applyFont="1" applyFill="1" applyBorder="1" applyAlignment="1" applyProtection="1">
      <alignment horizontal="right" vertical="center"/>
      <protection locked="0"/>
    </xf>
    <xf numFmtId="225" fontId="5" fillId="2" borderId="0" xfId="0" quotePrefix="1" applyNumberFormat="1" applyFont="1" applyFill="1" applyBorder="1" applyAlignment="1" applyProtection="1">
      <alignment vertical="center"/>
      <protection locked="0"/>
    </xf>
    <xf numFmtId="228"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2" fillId="2" borderId="0" xfId="0" applyFont="1" applyFill="1" applyBorder="1" applyAlignment="1" applyProtection="1">
      <alignment horizontal="right" vertical="center"/>
      <protection locked="0"/>
    </xf>
    <xf numFmtId="0" fontId="1" fillId="2" borderId="0" xfId="0" applyFont="1" applyFill="1" applyBorder="1" applyAlignment="1" applyProtection="1">
      <alignment horizontal="right" vertical="center"/>
      <protection locked="0"/>
    </xf>
    <xf numFmtId="0" fontId="4" fillId="2" borderId="40" xfId="0" applyFont="1" applyFill="1" applyBorder="1" applyAlignment="1" applyProtection="1">
      <alignment horizontal="left" vertical="center"/>
      <protection locked="0"/>
    </xf>
    <xf numFmtId="231" fontId="2" fillId="3" borderId="40" xfId="0" applyNumberFormat="1" applyFont="1" applyFill="1" applyBorder="1" applyAlignment="1" applyProtection="1">
      <alignment vertical="center"/>
      <protection locked="0"/>
    </xf>
    <xf numFmtId="0" fontId="2" fillId="3" borderId="40" xfId="0" applyFont="1" applyFill="1" applyBorder="1" applyAlignment="1" applyProtection="1">
      <alignment vertical="center"/>
      <protection locked="0"/>
    </xf>
    <xf numFmtId="231" fontId="2" fillId="3" borderId="39" xfId="0" applyNumberFormat="1" applyFont="1" applyFill="1" applyBorder="1" applyAlignment="1" applyProtection="1">
      <alignment vertical="center"/>
      <protection locked="0"/>
    </xf>
    <xf numFmtId="0" fontId="2" fillId="3" borderId="39" xfId="0" applyFont="1" applyFill="1" applyBorder="1" applyAlignment="1" applyProtection="1">
      <alignment vertical="center"/>
      <protection locked="0"/>
    </xf>
    <xf numFmtId="0" fontId="1" fillId="2" borderId="38" xfId="0" applyFont="1" applyFill="1" applyBorder="1" applyAlignment="1" applyProtection="1">
      <alignment horizontal="left" vertical="center"/>
      <protection locked="0"/>
    </xf>
    <xf numFmtId="231" fontId="2" fillId="3" borderId="38" xfId="0" applyNumberFormat="1" applyFont="1" applyFill="1" applyBorder="1" applyAlignment="1" applyProtection="1">
      <alignment vertical="center"/>
      <protection locked="0"/>
    </xf>
    <xf numFmtId="0" fontId="2" fillId="3" borderId="38" xfId="0" applyFont="1" applyFill="1" applyBorder="1" applyAlignment="1" applyProtection="1">
      <alignment vertical="center"/>
      <protection locked="0"/>
    </xf>
    <xf numFmtId="225" fontId="1" fillId="2" borderId="39" xfId="0" quotePrefix="1" applyNumberFormat="1" applyFont="1" applyFill="1" applyBorder="1" applyAlignment="1" applyProtection="1">
      <alignment horizontal="right" vertical="center"/>
      <protection locked="0"/>
    </xf>
    <xf numFmtId="16" fontId="117" fillId="2" borderId="41" xfId="0" quotePrefix="1" applyNumberFormat="1" applyFont="1" applyFill="1" applyBorder="1" applyAlignment="1" applyProtection="1">
      <alignment horizontal="right" vertical="center" wrapText="1"/>
      <protection locked="0"/>
    </xf>
    <xf numFmtId="0" fontId="117" fillId="2" borderId="193" xfId="0" quotePrefix="1" applyNumberFormat="1" applyFont="1" applyFill="1" applyBorder="1" applyAlignment="1" applyProtection="1">
      <alignment horizontal="right" vertical="center" wrapText="1"/>
      <protection locked="0"/>
    </xf>
    <xf numFmtId="0" fontId="4" fillId="2" borderId="40" xfId="0" applyFont="1" applyFill="1" applyBorder="1" applyAlignment="1" applyProtection="1">
      <alignment horizontal="right" vertical="center"/>
      <protection locked="0"/>
    </xf>
    <xf numFmtId="239" fontId="2" fillId="3" borderId="40" xfId="0" applyNumberFormat="1" applyFont="1" applyFill="1" applyBorder="1" applyAlignment="1" applyProtection="1">
      <alignment vertical="center"/>
      <protection locked="0"/>
    </xf>
    <xf numFmtId="0" fontId="1" fillId="2" borderId="40" xfId="0" applyFont="1" applyFill="1" applyBorder="1" applyAlignment="1" applyProtection="1">
      <alignment vertical="center"/>
      <protection locked="0"/>
    </xf>
    <xf numFmtId="239" fontId="1" fillId="2" borderId="40" xfId="0" applyNumberFormat="1" applyFont="1" applyFill="1" applyBorder="1" applyAlignment="1" applyProtection="1">
      <alignment vertical="center"/>
      <protection locked="0"/>
    </xf>
    <xf numFmtId="0" fontId="4" fillId="2" borderId="0" xfId="0" applyFont="1" applyFill="1" applyBorder="1" applyAlignment="1" applyProtection="1">
      <alignment horizontal="right" vertical="center"/>
      <protection locked="0"/>
    </xf>
    <xf numFmtId="239" fontId="2" fillId="3" borderId="0" xfId="0" applyNumberFormat="1" applyFont="1" applyFill="1" applyBorder="1" applyAlignment="1" applyProtection="1">
      <alignment vertical="center"/>
      <protection locked="0"/>
    </xf>
    <xf numFmtId="239" fontId="1" fillId="2" borderId="0" xfId="0" applyNumberFormat="1" applyFont="1" applyFill="1" applyBorder="1" applyAlignment="1" applyProtection="1">
      <alignment vertical="center"/>
      <protection locked="0"/>
    </xf>
    <xf numFmtId="0" fontId="1" fillId="2" borderId="39" xfId="0" applyFont="1" applyFill="1" applyBorder="1" applyAlignment="1" applyProtection="1">
      <alignment horizontal="right" vertical="center"/>
      <protection locked="0"/>
    </xf>
    <xf numFmtId="239" fontId="2" fillId="3" borderId="39" xfId="0" applyNumberFormat="1" applyFont="1" applyFill="1" applyBorder="1" applyAlignment="1" applyProtection="1">
      <alignment vertical="center"/>
      <protection locked="0"/>
    </xf>
    <xf numFmtId="2" fontId="1" fillId="2" borderId="39" xfId="0" applyNumberFormat="1" applyFont="1" applyFill="1" applyBorder="1" applyAlignment="1" applyProtection="1">
      <alignment vertical="center"/>
      <protection locked="0"/>
    </xf>
    <xf numFmtId="239" fontId="1" fillId="2" borderId="39" xfId="0" applyNumberFormat="1" applyFont="1" applyFill="1" applyBorder="1" applyAlignment="1" applyProtection="1">
      <alignment vertical="center"/>
      <protection locked="0"/>
    </xf>
    <xf numFmtId="0" fontId="113" fillId="2" borderId="193" xfId="0" applyFont="1" applyFill="1" applyBorder="1" applyAlignment="1" applyProtection="1">
      <alignment horizontal="right" vertical="center" wrapText="1"/>
      <protection locked="0"/>
    </xf>
    <xf numFmtId="0" fontId="1" fillId="2" borderId="38" xfId="0" applyFont="1" applyFill="1" applyBorder="1" applyAlignment="1" applyProtection="1">
      <alignment horizontal="right" vertical="center"/>
      <protection locked="0"/>
    </xf>
    <xf numFmtId="0" fontId="1" fillId="2" borderId="38" xfId="0" applyFont="1" applyFill="1" applyBorder="1" applyAlignment="1" applyProtection="1">
      <alignment vertical="center"/>
      <protection locked="0"/>
    </xf>
    <xf numFmtId="0" fontId="117" fillId="2" borderId="0" xfId="0" applyFont="1" applyFill="1" applyBorder="1" applyAlignment="1">
      <alignment vertical="center"/>
    </xf>
    <xf numFmtId="0" fontId="117" fillId="2" borderId="193" xfId="0" applyFont="1" applyFill="1" applyBorder="1" applyAlignment="1">
      <alignment vertical="center"/>
    </xf>
    <xf numFmtId="0" fontId="117" fillId="2" borderId="0" xfId="0" applyFont="1" applyFill="1" applyBorder="1" applyAlignment="1">
      <alignment vertical="center" wrapText="1"/>
    </xf>
    <xf numFmtId="0" fontId="117" fillId="2" borderId="0" xfId="9333" applyFont="1" applyFill="1" applyBorder="1" applyAlignment="1">
      <alignment horizontal="right" vertical="center"/>
    </xf>
    <xf numFmtId="0" fontId="4" fillId="2" borderId="2" xfId="0" applyFont="1" applyFill="1" applyBorder="1" applyAlignment="1">
      <alignment vertical="center"/>
    </xf>
    <xf numFmtId="9" fontId="5" fillId="2" borderId="2" xfId="3311" applyNumberFormat="1" applyFont="1" applyFill="1" applyBorder="1" applyAlignment="1">
      <alignment horizontal="right" vertical="center"/>
    </xf>
    <xf numFmtId="175" fontId="4" fillId="2" borderId="2" xfId="9334" applyNumberFormat="1" applyFont="1" applyFill="1" applyBorder="1" applyAlignment="1">
      <alignment horizontal="right" vertical="center"/>
    </xf>
    <xf numFmtId="0" fontId="4" fillId="2" borderId="41" xfId="0" applyFont="1" applyFill="1" applyBorder="1" applyAlignment="1">
      <alignment vertical="center"/>
    </xf>
    <xf numFmtId="9" fontId="5" fillId="2" borderId="41" xfId="3311" applyNumberFormat="1" applyFont="1" applyFill="1" applyBorder="1" applyAlignment="1">
      <alignment horizontal="right" vertical="center"/>
    </xf>
    <xf numFmtId="175" fontId="4" fillId="2" borderId="41" xfId="9334" applyNumberFormat="1" applyFont="1" applyFill="1" applyBorder="1" applyAlignment="1">
      <alignment horizontal="right" vertical="center"/>
    </xf>
    <xf numFmtId="0" fontId="3" fillId="2" borderId="0" xfId="0" applyFont="1" applyFill="1" applyBorder="1" applyAlignment="1">
      <alignment vertical="center"/>
    </xf>
    <xf numFmtId="0" fontId="27" fillId="2" borderId="0" xfId="0" applyFont="1" applyFill="1" applyBorder="1" applyAlignment="1" applyProtection="1">
      <alignment horizontal="right" vertical="center" wrapText="1"/>
      <protection locked="0"/>
    </xf>
    <xf numFmtId="0" fontId="2" fillId="2" borderId="0" xfId="0" applyFont="1" applyFill="1" applyBorder="1" applyAlignment="1">
      <alignment vertical="center"/>
    </xf>
    <xf numFmtId="231" fontId="5" fillId="3" borderId="0" xfId="9333" applyNumberFormat="1" applyFont="1" applyFill="1" applyBorder="1" applyAlignment="1">
      <alignment vertical="center"/>
    </xf>
    <xf numFmtId="237" fontId="4" fillId="81" borderId="0" xfId="9338" applyNumberFormat="1" applyFont="1" applyFill="1" applyBorder="1" applyAlignment="1">
      <alignment vertical="center"/>
    </xf>
    <xf numFmtId="231" fontId="5" fillId="3" borderId="39" xfId="9333" applyNumberFormat="1" applyFont="1" applyFill="1" applyBorder="1" applyAlignment="1">
      <alignment vertical="center"/>
    </xf>
    <xf numFmtId="0" fontId="4" fillId="2" borderId="0" xfId="9333" applyFill="1" applyBorder="1" applyAlignment="1">
      <alignment vertical="center"/>
    </xf>
    <xf numFmtId="0" fontId="4" fillId="2" borderId="38" xfId="0" applyFont="1" applyFill="1" applyBorder="1" applyAlignment="1">
      <alignment vertical="center"/>
    </xf>
    <xf numFmtId="231" fontId="5" fillId="3" borderId="38" xfId="0" applyNumberFormat="1" applyFont="1" applyFill="1" applyBorder="1" applyAlignment="1">
      <alignment vertical="center"/>
    </xf>
    <xf numFmtId="237" fontId="4" fillId="81" borderId="38" xfId="9338" applyNumberFormat="1" applyFont="1" applyFill="1" applyBorder="1" applyAlignment="1">
      <alignment vertical="center"/>
    </xf>
    <xf numFmtId="0" fontId="4" fillId="2" borderId="41" xfId="9333" applyFont="1" applyFill="1" applyBorder="1" applyAlignment="1">
      <alignment vertical="center"/>
    </xf>
    <xf numFmtId="237" fontId="5" fillId="3" borderId="41" xfId="9338" applyNumberFormat="1" applyFont="1" applyFill="1" applyBorder="1" applyAlignment="1">
      <alignment vertical="center"/>
    </xf>
    <xf numFmtId="237" fontId="4" fillId="81" borderId="41" xfId="9338" applyNumberFormat="1" applyFont="1" applyFill="1" applyBorder="1" applyAlignment="1">
      <alignment vertical="center"/>
    </xf>
    <xf numFmtId="237" fontId="5" fillId="3" borderId="39" xfId="9338" applyNumberFormat="1" applyFont="1" applyFill="1" applyBorder="1" applyAlignment="1">
      <alignment vertical="center"/>
    </xf>
    <xf numFmtId="237" fontId="4" fillId="81" borderId="39" xfId="9338" applyNumberFormat="1" applyFont="1" applyFill="1" applyBorder="1" applyAlignment="1">
      <alignment vertical="center"/>
    </xf>
    <xf numFmtId="0" fontId="1" fillId="2" borderId="38" xfId="0" applyFont="1" applyFill="1" applyBorder="1" applyAlignment="1">
      <alignment vertical="center"/>
    </xf>
    <xf numFmtId="240" fontId="5" fillId="3" borderId="38" xfId="0" applyNumberFormat="1" applyFont="1" applyFill="1" applyBorder="1" applyAlignment="1">
      <alignment horizontal="right" vertical="center"/>
    </xf>
    <xf numFmtId="240" fontId="4" fillId="81" borderId="38" xfId="0" applyNumberFormat="1" applyFont="1" applyFill="1" applyBorder="1" applyAlignment="1">
      <alignment horizontal="right" vertical="center"/>
    </xf>
    <xf numFmtId="0" fontId="113" fillId="2" borderId="0" xfId="0" applyFont="1" applyFill="1" applyBorder="1" applyAlignment="1" applyProtection="1">
      <alignment horizontal="left" vertical="center"/>
      <protection locked="0"/>
    </xf>
    <xf numFmtId="0" fontId="112" fillId="2" borderId="0" xfId="0" applyFont="1" applyFill="1" applyBorder="1" applyAlignment="1" applyProtection="1">
      <alignment horizontal="left" vertical="center"/>
      <protection locked="0"/>
    </xf>
    <xf numFmtId="0" fontId="4" fillId="2" borderId="41" xfId="9333" quotePrefix="1" applyFont="1" applyFill="1" applyBorder="1" applyAlignment="1">
      <alignment horizontal="right" vertical="center"/>
    </xf>
    <xf numFmtId="175" fontId="5" fillId="3" borderId="0" xfId="3311" applyNumberFormat="1" applyFont="1" applyFill="1" applyBorder="1" applyAlignment="1">
      <alignment vertical="center"/>
    </xf>
    <xf numFmtId="175" fontId="4" fillId="2" borderId="0" xfId="3311" applyNumberFormat="1" applyFont="1" applyFill="1" applyBorder="1" applyAlignment="1">
      <alignment vertical="center"/>
    </xf>
    <xf numFmtId="0" fontId="4" fillId="2" borderId="0" xfId="9333" quotePrefix="1" applyFill="1" applyBorder="1" applyAlignment="1">
      <alignment horizontal="right" vertical="center"/>
    </xf>
    <xf numFmtId="175" fontId="4" fillId="81" borderId="0" xfId="3311" applyNumberFormat="1" applyFont="1" applyFill="1" applyBorder="1" applyAlignment="1">
      <alignment vertical="center"/>
    </xf>
    <xf numFmtId="0" fontId="4" fillId="2" borderId="0" xfId="9333" applyFill="1" applyBorder="1" applyAlignment="1">
      <alignment horizontal="right" vertical="center"/>
    </xf>
    <xf numFmtId="241" fontId="5" fillId="3" borderId="0" xfId="9338" applyNumberFormat="1" applyFont="1" applyFill="1" applyBorder="1" applyAlignment="1">
      <alignment horizontal="right" vertical="center"/>
    </xf>
    <xf numFmtId="241" fontId="4" fillId="81" borderId="0" xfId="9338" applyNumberFormat="1" applyFont="1" applyFill="1" applyBorder="1" applyAlignment="1">
      <alignment horizontal="right" vertical="center"/>
    </xf>
    <xf numFmtId="0" fontId="4" fillId="2" borderId="2" xfId="9333" applyFill="1" applyBorder="1" applyAlignment="1">
      <alignment vertical="center"/>
    </xf>
    <xf numFmtId="0" fontId="4" fillId="2" borderId="2" xfId="9333" quotePrefix="1" applyFill="1" applyBorder="1" applyAlignment="1">
      <alignment horizontal="right" vertical="center"/>
    </xf>
    <xf numFmtId="175" fontId="5" fillId="3" borderId="2" xfId="3311" applyNumberFormat="1" applyFont="1" applyFill="1" applyBorder="1" applyAlignment="1">
      <alignment vertical="center"/>
    </xf>
    <xf numFmtId="175" fontId="4" fillId="2" borderId="2" xfId="3311" applyNumberFormat="1" applyFont="1" applyFill="1" applyBorder="1" applyAlignment="1">
      <alignment vertical="center"/>
    </xf>
    <xf numFmtId="0" fontId="131" fillId="2" borderId="0" xfId="0" applyFont="1" applyFill="1" applyBorder="1" applyAlignment="1">
      <alignment vertical="center"/>
    </xf>
    <xf numFmtId="242" fontId="4" fillId="2" borderId="0" xfId="2" applyNumberFormat="1" applyFont="1" applyFill="1" applyBorder="1" applyAlignment="1">
      <alignment horizontal="left" vertical="center"/>
    </xf>
    <xf numFmtId="237" fontId="5" fillId="3" borderId="0" xfId="9338" applyNumberFormat="1" applyFont="1" applyFill="1" applyBorder="1" applyAlignment="1">
      <alignment vertical="center"/>
    </xf>
    <xf numFmtId="0" fontId="4" fillId="2" borderId="2" xfId="2" applyFont="1" applyFill="1" applyBorder="1" applyAlignment="1">
      <alignment vertical="center"/>
    </xf>
    <xf numFmtId="237" fontId="5" fillId="3" borderId="2" xfId="9338" applyNumberFormat="1" applyFont="1" applyFill="1" applyBorder="1" applyAlignment="1">
      <alignment vertical="center"/>
    </xf>
    <xf numFmtId="237" fontId="4" fillId="81" borderId="2" xfId="9338" applyNumberFormat="1" applyFont="1" applyFill="1" applyBorder="1" applyAlignment="1">
      <alignment vertical="center"/>
    </xf>
    <xf numFmtId="0" fontId="4" fillId="2" borderId="0" xfId="2" applyFont="1" applyFill="1" applyBorder="1" applyAlignment="1">
      <alignment vertical="center"/>
    </xf>
    <xf numFmtId="231" fontId="5" fillId="3" borderId="0" xfId="2" applyNumberFormat="1" applyFont="1" applyFill="1" applyBorder="1" applyAlignment="1">
      <alignment vertical="center"/>
    </xf>
    <xf numFmtId="231" fontId="4" fillId="81" borderId="0" xfId="9338" applyNumberFormat="1" applyFont="1" applyFill="1" applyBorder="1" applyAlignment="1">
      <alignment vertical="center"/>
    </xf>
    <xf numFmtId="231" fontId="5" fillId="3" borderId="2" xfId="2" applyNumberFormat="1" applyFont="1" applyFill="1" applyBorder="1" applyAlignment="1">
      <alignment vertical="center"/>
    </xf>
    <xf numFmtId="231" fontId="4" fillId="81" borderId="2" xfId="9338" applyNumberFormat="1" applyFont="1" applyFill="1" applyBorder="1" applyAlignment="1">
      <alignment vertical="center"/>
    </xf>
    <xf numFmtId="0" fontId="117" fillId="2" borderId="2" xfId="9333" applyFont="1" applyFill="1" applyBorder="1" applyAlignment="1">
      <alignment vertical="center"/>
    </xf>
    <xf numFmtId="231" fontId="5" fillId="3" borderId="0" xfId="0" applyNumberFormat="1" applyFont="1" applyFill="1" applyBorder="1" applyAlignment="1">
      <alignment vertical="center"/>
    </xf>
    <xf numFmtId="231" fontId="4" fillId="2" borderId="0" xfId="0" applyNumberFormat="1" applyFont="1" applyFill="1" applyBorder="1" applyAlignment="1">
      <alignment vertical="center"/>
    </xf>
    <xf numFmtId="231" fontId="1" fillId="2" borderId="37" xfId="0" applyNumberFormat="1" applyFont="1" applyFill="1" applyBorder="1" applyAlignment="1">
      <alignment vertical="center"/>
    </xf>
    <xf numFmtId="231" fontId="2" fillId="3" borderId="37" xfId="0" applyNumberFormat="1" applyFont="1" applyFill="1" applyBorder="1" applyAlignment="1">
      <alignment vertical="center"/>
    </xf>
    <xf numFmtId="237" fontId="4" fillId="2" borderId="37" xfId="9338" applyNumberFormat="1" applyFont="1" applyFill="1" applyBorder="1" applyAlignment="1">
      <alignment vertical="center"/>
    </xf>
    <xf numFmtId="0" fontId="117" fillId="2" borderId="178" xfId="9333" applyFont="1" applyFill="1" applyBorder="1" applyAlignment="1">
      <alignment vertical="center"/>
    </xf>
    <xf numFmtId="0" fontId="117" fillId="2" borderId="178" xfId="9333" applyFont="1" applyFill="1" applyBorder="1" applyAlignment="1">
      <alignment horizontal="right" vertical="center" wrapText="1"/>
    </xf>
    <xf numFmtId="0" fontId="128" fillId="2" borderId="178" xfId="9333" applyFont="1" applyFill="1" applyBorder="1" applyAlignment="1">
      <alignment horizontal="right" vertical="center" wrapText="1"/>
    </xf>
    <xf numFmtId="0" fontId="4" fillId="2" borderId="40" xfId="0" applyFont="1" applyFill="1" applyBorder="1" applyAlignment="1">
      <alignment vertical="center"/>
    </xf>
    <xf numFmtId="243" fontId="5" fillId="3" borderId="40" xfId="0" applyNumberFormat="1" applyFont="1" applyFill="1" applyBorder="1" applyAlignment="1">
      <alignment vertical="center"/>
    </xf>
    <xf numFmtId="244" fontId="4" fillId="2" borderId="40" xfId="9338" applyNumberFormat="1" applyFont="1" applyFill="1" applyBorder="1" applyAlignment="1">
      <alignment vertical="center"/>
    </xf>
    <xf numFmtId="0" fontId="5" fillId="3" borderId="0" xfId="0" applyFont="1" applyFill="1" applyBorder="1" applyAlignment="1">
      <alignment vertical="center"/>
    </xf>
    <xf numFmtId="244" fontId="4" fillId="2" borderId="0" xfId="9338" applyNumberFormat="1" applyFont="1" applyFill="1" applyBorder="1" applyAlignment="1">
      <alignment vertical="center"/>
    </xf>
    <xf numFmtId="0" fontId="5" fillId="3" borderId="2" xfId="0" applyFont="1" applyFill="1" applyBorder="1" applyAlignment="1">
      <alignment vertical="center"/>
    </xf>
    <xf numFmtId="244" fontId="4" fillId="2" borderId="2" xfId="9338" applyNumberFormat="1" applyFont="1" applyFill="1" applyBorder="1" applyAlignment="1">
      <alignment vertical="center"/>
    </xf>
    <xf numFmtId="237" fontId="5" fillId="3" borderId="0" xfId="9338" quotePrefix="1" applyNumberFormat="1" applyFont="1" applyFill="1" applyBorder="1" applyAlignment="1">
      <alignment vertical="center"/>
    </xf>
    <xf numFmtId="237" fontId="4" fillId="2" borderId="0" xfId="9338" quotePrefix="1" applyNumberFormat="1" applyFont="1" applyFill="1" applyBorder="1" applyAlignment="1">
      <alignment vertical="center"/>
    </xf>
    <xf numFmtId="0" fontId="4" fillId="2" borderId="39" xfId="0" applyFont="1" applyFill="1" applyBorder="1" applyAlignment="1">
      <alignment vertical="center"/>
    </xf>
    <xf numFmtId="0" fontId="1" fillId="2" borderId="39" xfId="0" applyFont="1" applyFill="1" applyBorder="1" applyAlignment="1">
      <alignment vertical="center" wrapText="1"/>
    </xf>
    <xf numFmtId="237" fontId="4" fillId="2" borderId="2" xfId="9338" applyNumberFormat="1" applyFont="1" applyFill="1" applyBorder="1" applyAlignment="1">
      <alignment vertical="center"/>
    </xf>
    <xf numFmtId="244" fontId="5" fillId="3" borderId="0" xfId="9338" applyNumberFormat="1" applyFont="1" applyFill="1" applyBorder="1" applyAlignment="1">
      <alignment vertical="center"/>
    </xf>
    <xf numFmtId="244" fontId="5" fillId="3" borderId="2" xfId="9338" applyNumberFormat="1" applyFont="1" applyFill="1" applyBorder="1" applyAlignment="1">
      <alignment vertical="center"/>
    </xf>
    <xf numFmtId="0" fontId="130" fillId="2" borderId="41" xfId="9333" applyFont="1" applyFill="1" applyBorder="1" applyAlignment="1">
      <alignment vertical="center"/>
    </xf>
    <xf numFmtId="0" fontId="4" fillId="2" borderId="0" xfId="0" applyFont="1" applyFill="1" applyBorder="1" applyAlignment="1">
      <alignment vertical="center" wrapText="1"/>
    </xf>
    <xf numFmtId="237" fontId="4" fillId="2" borderId="0" xfId="9338" applyNumberFormat="1" applyFont="1" applyFill="1" applyBorder="1" applyAlignment="1">
      <alignment horizontal="right" vertical="center"/>
    </xf>
    <xf numFmtId="0" fontId="5" fillId="2" borderId="38" xfId="0" applyFont="1" applyFill="1" applyBorder="1" applyAlignment="1">
      <alignment vertical="center"/>
    </xf>
    <xf numFmtId="237" fontId="5" fillId="3" borderId="38" xfId="9338" applyNumberFormat="1" applyFont="1" applyFill="1" applyBorder="1" applyAlignment="1">
      <alignment vertical="center"/>
    </xf>
    <xf numFmtId="0" fontId="5" fillId="2" borderId="0" xfId="0" applyFont="1" applyFill="1" applyBorder="1" applyAlignment="1">
      <alignment vertical="center"/>
    </xf>
    <xf numFmtId="237" fontId="5" fillId="2" borderId="0" xfId="9338" applyNumberFormat="1" applyFont="1" applyFill="1" applyBorder="1" applyAlignment="1">
      <alignment vertical="center"/>
    </xf>
    <xf numFmtId="0" fontId="117" fillId="2" borderId="41" xfId="0" applyFont="1" applyFill="1" applyBorder="1" applyAlignment="1">
      <alignment horizontal="center" vertical="center"/>
    </xf>
    <xf numFmtId="0" fontId="117" fillId="2" borderId="178" xfId="0" applyFont="1" applyFill="1" applyBorder="1" applyAlignment="1">
      <alignment horizontal="centerContinuous" vertical="center" wrapText="1"/>
    </xf>
    <xf numFmtId="0" fontId="1" fillId="2" borderId="0" xfId="0" applyFont="1" applyFill="1" applyBorder="1" applyAlignment="1" applyProtection="1">
      <alignment horizontal="right" vertical="center" wrapText="1"/>
      <protection locked="0"/>
    </xf>
    <xf numFmtId="0" fontId="113" fillId="2" borderId="2" xfId="0" applyFont="1" applyFill="1" applyBorder="1" applyAlignment="1" applyProtection="1">
      <alignment horizontal="left" vertical="center"/>
      <protection locked="0"/>
    </xf>
    <xf numFmtId="0" fontId="113" fillId="2" borderId="2" xfId="0" applyFont="1" applyFill="1" applyBorder="1" applyAlignment="1" applyProtection="1">
      <alignment horizontal="right" vertical="center" wrapText="1"/>
      <protection locked="0"/>
    </xf>
    <xf numFmtId="0" fontId="113" fillId="2" borderId="195" xfId="0" applyFont="1" applyFill="1" applyBorder="1" applyAlignment="1" applyProtection="1">
      <alignment vertical="center"/>
      <protection locked="0"/>
    </xf>
    <xf numFmtId="0" fontId="5" fillId="2" borderId="0" xfId="0" applyFont="1" applyFill="1" applyBorder="1" applyAlignment="1" applyProtection="1">
      <alignment horizontal="left" vertical="center" wrapText="1"/>
      <protection locked="0"/>
    </xf>
    <xf numFmtId="1" fontId="4" fillId="2" borderId="193" xfId="9305" quotePrefix="1" applyNumberFormat="1" applyFont="1" applyFill="1" applyBorder="1" applyAlignment="1" applyProtection="1">
      <alignment horizontal="right" vertical="center" wrapText="1"/>
      <protection locked="0"/>
    </xf>
    <xf numFmtId="180" fontId="5" fillId="2" borderId="2" xfId="9305" quotePrefix="1" applyNumberFormat="1" applyFont="1" applyFill="1" applyBorder="1" applyAlignment="1" applyProtection="1">
      <alignment horizontal="right" vertical="center" wrapText="1"/>
      <protection locked="0"/>
    </xf>
    <xf numFmtId="0" fontId="116" fillId="2" borderId="193" xfId="4" applyFont="1" applyFill="1" applyBorder="1" applyAlignment="1">
      <alignment horizontal="right" vertical="center" wrapText="1"/>
    </xf>
    <xf numFmtId="220" fontId="4" fillId="2" borderId="0" xfId="0" applyNumberFormat="1" applyFont="1" applyFill="1" applyBorder="1" applyAlignment="1" applyProtection="1">
      <alignment horizontal="right" vertical="center" wrapText="1"/>
      <protection locked="0"/>
    </xf>
    <xf numFmtId="0" fontId="120" fillId="2" borderId="0" xfId="0" applyFont="1" applyFill="1" applyBorder="1" applyAlignment="1" applyProtection="1">
      <alignment vertical="center" wrapText="1"/>
      <protection locked="0"/>
    </xf>
    <xf numFmtId="1" fontId="4" fillId="2" borderId="0" xfId="0" quotePrefix="1" applyNumberFormat="1" applyFont="1" applyFill="1" applyBorder="1" applyAlignment="1" applyProtection="1">
      <alignment horizontal="right" vertical="center" wrapText="1"/>
      <protection locked="0"/>
    </xf>
    <xf numFmtId="1" fontId="4" fillId="2" borderId="193" xfId="0" quotePrefix="1" applyNumberFormat="1" applyFont="1" applyFill="1" applyBorder="1" applyAlignment="1" applyProtection="1">
      <alignment horizontal="right" vertical="center" wrapText="1"/>
      <protection locked="0"/>
    </xf>
    <xf numFmtId="1" fontId="4" fillId="2" borderId="2" xfId="9305" quotePrefix="1" applyNumberFormat="1" applyFont="1" applyFill="1" applyBorder="1" applyAlignment="1" applyProtection="1">
      <alignment horizontal="right" vertical="center" wrapText="1"/>
      <protection locked="0"/>
    </xf>
    <xf numFmtId="0" fontId="116" fillId="2" borderId="0" xfId="0" applyFont="1" applyFill="1" applyBorder="1" applyAlignment="1" applyProtection="1">
      <alignment horizontal="left" vertical="center" wrapText="1"/>
      <protection locked="0"/>
    </xf>
    <xf numFmtId="225" fontId="5" fillId="76" borderId="0" xfId="0" quotePrefix="1" applyNumberFormat="1" applyFont="1" applyFill="1" applyBorder="1" applyAlignment="1" applyProtection="1">
      <alignment horizontal="right" vertical="center" wrapText="1"/>
      <protection locked="0"/>
    </xf>
    <xf numFmtId="225" fontId="4" fillId="2" borderId="0" xfId="0" quotePrefix="1" applyNumberFormat="1" applyFont="1" applyFill="1" applyBorder="1" applyAlignment="1" applyProtection="1">
      <alignment horizontal="right" vertical="center" wrapText="1"/>
      <protection locked="0"/>
    </xf>
    <xf numFmtId="10" fontId="117" fillId="2" borderId="0" xfId="0" applyNumberFormat="1" applyFont="1" applyFill="1" applyBorder="1" applyAlignment="1" applyProtection="1">
      <alignment horizontal="left" vertical="center" wrapText="1"/>
      <protection locked="0"/>
    </xf>
    <xf numFmtId="0" fontId="4" fillId="2" borderId="37" xfId="1" applyFont="1" applyFill="1" applyBorder="1" applyAlignment="1">
      <alignment horizontal="left" vertical="center" wrapText="1"/>
    </xf>
    <xf numFmtId="10" fontId="117" fillId="2" borderId="2" xfId="0" applyNumberFormat="1" applyFont="1" applyFill="1" applyBorder="1" applyAlignment="1" applyProtection="1">
      <alignment horizontal="left" vertical="center" wrapText="1"/>
      <protection locked="0"/>
    </xf>
    <xf numFmtId="225" fontId="4" fillId="2" borderId="2" xfId="0" quotePrefix="1" applyNumberFormat="1" applyFont="1" applyFill="1" applyBorder="1" applyAlignment="1" applyProtection="1">
      <alignment horizontal="right" vertical="center" wrapText="1"/>
      <protection locked="0"/>
    </xf>
    <xf numFmtId="0" fontId="116" fillId="2" borderId="2" xfId="4" applyFont="1" applyFill="1" applyBorder="1" applyAlignment="1">
      <alignment horizontal="right" vertical="center" wrapText="1"/>
    </xf>
    <xf numFmtId="0" fontId="116" fillId="2" borderId="195" xfId="4" applyFont="1" applyFill="1" applyBorder="1" applyAlignment="1">
      <alignment horizontal="right" vertical="center" wrapText="1"/>
    </xf>
    <xf numFmtId="0" fontId="116" fillId="2" borderId="41" xfId="0" applyFont="1" applyFill="1" applyBorder="1" applyAlignment="1" applyProtection="1">
      <alignment horizontal="left" vertical="center" wrapText="1"/>
      <protection locked="0"/>
    </xf>
    <xf numFmtId="0" fontId="116" fillId="2" borderId="41" xfId="4" applyFont="1" applyFill="1" applyBorder="1" applyAlignment="1">
      <alignment horizontal="right" vertical="center" wrapText="1"/>
    </xf>
    <xf numFmtId="0" fontId="117" fillId="2" borderId="41" xfId="4" applyFont="1" applyFill="1" applyBorder="1" applyAlignment="1">
      <alignment horizontal="right" vertical="center" wrapText="1"/>
    </xf>
    <xf numFmtId="10" fontId="5" fillId="2" borderId="2" xfId="0" applyNumberFormat="1" applyFont="1" applyFill="1" applyBorder="1" applyAlignment="1" applyProtection="1">
      <alignment horizontal="left" vertical="center" wrapText="1"/>
      <protection locked="0"/>
    </xf>
    <xf numFmtId="0" fontId="4" fillId="2" borderId="186" xfId="9333" applyFont="1" applyFill="1" applyBorder="1" applyAlignment="1">
      <alignment vertical="center"/>
    </xf>
    <xf numFmtId="0" fontId="113" fillId="2" borderId="186" xfId="0" applyFont="1" applyFill="1" applyBorder="1" applyAlignment="1" applyProtection="1">
      <alignment horizontal="right" vertical="center" wrapText="1"/>
      <protection locked="0"/>
    </xf>
    <xf numFmtId="0" fontId="117" fillId="2" borderId="41" xfId="0" applyFont="1" applyFill="1" applyBorder="1" applyAlignment="1">
      <alignment vertical="center"/>
    </xf>
    <xf numFmtId="0" fontId="117" fillId="2" borderId="2" xfId="0" applyFont="1" applyFill="1" applyBorder="1" applyAlignment="1">
      <alignment vertical="center" wrapText="1"/>
    </xf>
    <xf numFmtId="0" fontId="117" fillId="2" borderId="2" xfId="9333" applyFont="1" applyFill="1" applyBorder="1" applyAlignment="1">
      <alignment horizontal="right" vertical="center"/>
    </xf>
    <xf numFmtId="175" fontId="5" fillId="76" borderId="0" xfId="0" applyNumberFormat="1" applyFont="1" applyFill="1" applyBorder="1" applyAlignment="1" applyProtection="1">
      <alignment horizontal="right" vertical="center"/>
      <protection locked="0"/>
    </xf>
    <xf numFmtId="223" fontId="5" fillId="76" borderId="39" xfId="0" quotePrefix="1" applyNumberFormat="1" applyFont="1" applyFill="1" applyBorder="1" applyAlignment="1" applyProtection="1">
      <alignment horizontal="right" vertical="center" wrapText="1"/>
      <protection locked="0"/>
    </xf>
    <xf numFmtId="223" fontId="4" fillId="2" borderId="39" xfId="0" quotePrefix="1" applyNumberFormat="1" applyFont="1" applyFill="1" applyBorder="1" applyAlignment="1" applyProtection="1">
      <alignment horizontal="right" vertical="center" wrapText="1"/>
      <protection locked="0"/>
    </xf>
    <xf numFmtId="236" fontId="2" fillId="2" borderId="0" xfId="3311" applyNumberFormat="1" applyFont="1" applyFill="1" applyBorder="1" applyAlignment="1">
      <alignment vertical="center"/>
    </xf>
    <xf numFmtId="223" fontId="5" fillId="76" borderId="37" xfId="0" quotePrefix="1" applyNumberFormat="1" applyFont="1" applyFill="1" applyBorder="1" applyAlignment="1" applyProtection="1">
      <alignment horizontal="right" vertical="center" wrapText="1"/>
      <protection locked="0"/>
    </xf>
    <xf numFmtId="223" fontId="4" fillId="2" borderId="37" xfId="0" quotePrefix="1" applyNumberFormat="1" applyFont="1" applyFill="1" applyBorder="1" applyAlignment="1" applyProtection="1">
      <alignment horizontal="right" vertical="center" wrapText="1"/>
      <protection locked="0"/>
    </xf>
    <xf numFmtId="223" fontId="4" fillId="2" borderId="193" xfId="0" quotePrefix="1" applyNumberFormat="1" applyFont="1" applyFill="1" applyBorder="1" applyAlignment="1" applyProtection="1">
      <alignment horizontal="right" vertical="center" wrapText="1"/>
      <protection locked="0"/>
    </xf>
    <xf numFmtId="0" fontId="126" fillId="2" borderId="193" xfId="0" quotePrefix="1" applyNumberFormat="1" applyFont="1" applyFill="1" applyBorder="1" applyAlignment="1" applyProtection="1">
      <alignment horizontal="right" vertical="center" wrapText="1"/>
      <protection locked="0"/>
    </xf>
    <xf numFmtId="10" fontId="5" fillId="2" borderId="0" xfId="0" applyNumberFormat="1" applyFont="1" applyFill="1" applyBorder="1" applyAlignment="1" applyProtection="1">
      <alignment horizontal="left" vertical="center"/>
      <protection locked="0"/>
    </xf>
    <xf numFmtId="0" fontId="117" fillId="2" borderId="0" xfId="0" applyFont="1" applyFill="1" applyBorder="1" applyAlignment="1" applyProtection="1">
      <alignment horizontal="left" vertical="center" wrapText="1"/>
      <protection locked="0"/>
    </xf>
    <xf numFmtId="9" fontId="5" fillId="76" borderId="0" xfId="0" applyNumberFormat="1" applyFont="1" applyFill="1" applyBorder="1" applyAlignment="1" applyProtection="1">
      <alignment horizontal="right" vertical="center" wrapText="1"/>
      <protection locked="0"/>
    </xf>
    <xf numFmtId="10" fontId="4" fillId="2" borderId="2" xfId="0" applyNumberFormat="1" applyFont="1" applyFill="1" applyBorder="1" applyAlignment="1" applyProtection="1">
      <alignment horizontal="left" vertical="center" wrapText="1"/>
      <protection locked="0"/>
    </xf>
    <xf numFmtId="0" fontId="117" fillId="2" borderId="2" xfId="0" applyFont="1" applyFill="1" applyBorder="1" applyAlignment="1" applyProtection="1">
      <alignment horizontal="left" vertical="center" wrapText="1"/>
      <protection locked="0"/>
    </xf>
    <xf numFmtId="0" fontId="113" fillId="2" borderId="41" xfId="0" applyFont="1" applyFill="1" applyBorder="1" applyAlignment="1" applyProtection="1">
      <alignment horizontal="left" vertical="center"/>
      <protection locked="0"/>
    </xf>
    <xf numFmtId="0" fontId="113" fillId="2" borderId="41" xfId="0" applyFont="1" applyFill="1" applyBorder="1" applyAlignment="1" applyProtection="1">
      <alignment horizontal="right" vertical="center" wrapText="1"/>
      <protection locked="0"/>
    </xf>
    <xf numFmtId="0" fontId="113" fillId="2" borderId="191" xfId="0" applyFont="1" applyFill="1" applyBorder="1" applyAlignment="1" applyProtection="1">
      <alignment horizontal="right" vertical="center" wrapText="1"/>
      <protection locked="0"/>
    </xf>
    <xf numFmtId="243" fontId="1" fillId="2" borderId="0" xfId="0" applyNumberFormat="1" applyFont="1" applyFill="1" applyBorder="1" applyAlignment="1" applyProtection="1">
      <alignment horizontal="right" vertical="center" wrapText="1"/>
      <protection locked="0"/>
    </xf>
    <xf numFmtId="175" fontId="4" fillId="2" borderId="0" xfId="3311" applyNumberFormat="1" applyFont="1" applyFill="1" applyBorder="1" applyAlignment="1">
      <alignment horizontal="right" vertical="center"/>
    </xf>
    <xf numFmtId="10" fontId="118" fillId="2" borderId="0" xfId="0" applyNumberFormat="1" applyFont="1" applyFill="1" applyBorder="1" applyAlignment="1" applyProtection="1">
      <alignment horizontal="left" vertical="center"/>
      <protection locked="0"/>
    </xf>
    <xf numFmtId="230" fontId="112" fillId="2" borderId="0" xfId="0" applyNumberFormat="1" applyFont="1" applyFill="1" applyBorder="1" applyAlignment="1" applyProtection="1">
      <alignment horizontal="right" vertical="center" wrapText="1"/>
      <protection locked="0"/>
    </xf>
    <xf numFmtId="0" fontId="112" fillId="2" borderId="0" xfId="0" applyFont="1" applyFill="1" applyBorder="1" applyAlignment="1" applyProtection="1">
      <alignment horizontal="right" vertical="center" wrapText="1"/>
      <protection locked="0"/>
    </xf>
    <xf numFmtId="231" fontId="4" fillId="2" borderId="0" xfId="0" quotePrefix="1" applyNumberFormat="1" applyFont="1" applyFill="1" applyBorder="1" applyAlignment="1" applyProtection="1">
      <alignment horizontal="right" vertical="center"/>
      <protection locked="0"/>
    </xf>
    <xf numFmtId="0" fontId="4" fillId="2" borderId="0" xfId="9339" applyFont="1" applyFill="1" applyBorder="1" applyAlignment="1">
      <alignment horizontal="right" vertical="center" wrapText="1"/>
    </xf>
    <xf numFmtId="0" fontId="5" fillId="2" borderId="38" xfId="9333" applyFont="1" applyFill="1" applyBorder="1" applyAlignment="1">
      <alignment vertical="center"/>
    </xf>
    <xf numFmtId="235" fontId="5" fillId="76" borderId="0" xfId="0" quotePrefix="1" applyNumberFormat="1" applyFont="1" applyFill="1" applyBorder="1" applyAlignment="1" applyProtection="1">
      <alignment horizontal="right" vertical="center"/>
      <protection locked="0"/>
    </xf>
    <xf numFmtId="235" fontId="1" fillId="2" borderId="41" xfId="9305" applyNumberFormat="1" applyFont="1" applyFill="1" applyBorder="1" applyAlignment="1" applyProtection="1">
      <alignment horizontal="right" vertical="center"/>
      <protection locked="0"/>
    </xf>
    <xf numFmtId="235" fontId="4" fillId="2" borderId="0" xfId="9305" applyNumberFormat="1" applyFont="1" applyFill="1" applyBorder="1" applyAlignment="1" applyProtection="1">
      <alignment horizontal="right" vertical="center"/>
      <protection locked="0"/>
    </xf>
    <xf numFmtId="235" fontId="4" fillId="2" borderId="0" xfId="9305" quotePrefix="1" applyNumberFormat="1" applyFont="1" applyFill="1" applyBorder="1" applyAlignment="1" applyProtection="1">
      <alignment horizontal="right" vertical="center"/>
      <protection locked="0"/>
    </xf>
    <xf numFmtId="235" fontId="1" fillId="2" borderId="2" xfId="9305" applyNumberFormat="1" applyFont="1" applyFill="1" applyBorder="1" applyAlignment="1" applyProtection="1">
      <alignment horizontal="right" vertical="center"/>
      <protection locked="0"/>
    </xf>
    <xf numFmtId="225" fontId="1" fillId="2" borderId="0" xfId="0" quotePrefix="1" applyNumberFormat="1" applyFont="1" applyFill="1" applyBorder="1" applyAlignment="1" applyProtection="1">
      <alignment horizontal="right" vertical="center"/>
      <protection locked="0"/>
    </xf>
    <xf numFmtId="225" fontId="4" fillId="2" borderId="39" xfId="0" quotePrefix="1" applyNumberFormat="1" applyFont="1" applyFill="1" applyBorder="1" applyAlignment="1" applyProtection="1">
      <alignment horizontal="right" vertical="center"/>
      <protection locked="0"/>
    </xf>
    <xf numFmtId="225" fontId="1" fillId="2" borderId="0" xfId="0" quotePrefix="1" applyNumberFormat="1" applyFont="1" applyFill="1" applyBorder="1" applyAlignment="1" applyProtection="1">
      <alignment vertical="center"/>
      <protection locked="0"/>
    </xf>
    <xf numFmtId="231" fontId="2" fillId="2" borderId="40" xfId="0" applyNumberFormat="1" applyFont="1" applyFill="1" applyBorder="1" applyAlignment="1" applyProtection="1">
      <alignment vertical="center"/>
      <protection locked="0"/>
    </xf>
    <xf numFmtId="0" fontId="2" fillId="2" borderId="40" xfId="0" applyFont="1" applyFill="1" applyBorder="1" applyAlignment="1" applyProtection="1">
      <alignment vertical="center"/>
      <protection locked="0"/>
    </xf>
    <xf numFmtId="231" fontId="2" fillId="2" borderId="39" xfId="0" applyNumberFormat="1" applyFont="1" applyFill="1" applyBorder="1" applyAlignment="1" applyProtection="1">
      <alignment vertical="center"/>
      <protection locked="0"/>
    </xf>
    <xf numFmtId="0" fontId="2" fillId="2" borderId="39" xfId="0" applyFont="1" applyFill="1" applyBorder="1" applyAlignment="1" applyProtection="1">
      <alignment vertical="center"/>
      <protection locked="0"/>
    </xf>
    <xf numFmtId="231" fontId="2" fillId="2" borderId="38" xfId="0" applyNumberFormat="1" applyFont="1" applyFill="1" applyBorder="1" applyAlignment="1" applyProtection="1">
      <alignment vertical="center"/>
      <protection locked="0"/>
    </xf>
    <xf numFmtId="0" fontId="2" fillId="2" borderId="38" xfId="0" applyFont="1" applyFill="1" applyBorder="1" applyAlignment="1" applyProtection="1">
      <alignment vertical="center"/>
      <protection locked="0"/>
    </xf>
    <xf numFmtId="2" fontId="1" fillId="2" borderId="0" xfId="0" applyNumberFormat="1" applyFont="1" applyFill="1" applyBorder="1" applyAlignment="1" applyProtection="1">
      <alignment vertical="center"/>
      <protection locked="0"/>
    </xf>
    <xf numFmtId="243" fontId="2" fillId="3" borderId="2" xfId="0" applyNumberFormat="1" applyFont="1" applyFill="1" applyBorder="1" applyAlignment="1" applyProtection="1">
      <alignment horizontal="right" wrapText="1"/>
      <protection locked="0"/>
    </xf>
    <xf numFmtId="0" fontId="132" fillId="2" borderId="0" xfId="0" quotePrefix="1" applyFont="1" applyFill="1" applyBorder="1" applyAlignment="1" applyProtection="1">
      <alignment horizontal="left" vertical="center"/>
      <protection locked="0"/>
    </xf>
    <xf numFmtId="0" fontId="4" fillId="2" borderId="40" xfId="1" applyFont="1" applyFill="1" applyBorder="1" applyAlignment="1">
      <alignment horizontal="left" vertical="center" wrapText="1"/>
    </xf>
    <xf numFmtId="231" fontId="5" fillId="3" borderId="40" xfId="1" applyNumberFormat="1" applyFont="1" applyFill="1" applyBorder="1" applyAlignment="1">
      <alignment horizontal="right" vertical="center" wrapText="1"/>
    </xf>
    <xf numFmtId="223" fontId="1" fillId="2" borderId="40" xfId="0" quotePrefix="1" applyNumberFormat="1" applyFont="1" applyFill="1" applyBorder="1" applyAlignment="1" applyProtection="1">
      <alignment horizontal="right" vertical="center" wrapText="1"/>
      <protection locked="0"/>
    </xf>
    <xf numFmtId="223" fontId="4" fillId="2" borderId="40" xfId="0" quotePrefix="1" applyNumberFormat="1" applyFont="1" applyFill="1" applyBorder="1" applyAlignment="1" applyProtection="1">
      <alignment horizontal="right" vertical="center" wrapText="1"/>
      <protection locked="0"/>
    </xf>
    <xf numFmtId="231" fontId="5" fillId="3" borderId="0" xfId="1" applyNumberFormat="1" applyFont="1" applyFill="1" applyBorder="1" applyAlignment="1">
      <alignment horizontal="right" vertical="center" wrapText="1"/>
    </xf>
    <xf numFmtId="223" fontId="1" fillId="2" borderId="0" xfId="0" quotePrefix="1" applyNumberFormat="1" applyFont="1" applyFill="1" applyBorder="1" applyAlignment="1" applyProtection="1">
      <alignment horizontal="right" vertical="center" wrapText="1"/>
      <protection locked="0"/>
    </xf>
    <xf numFmtId="49" fontId="4" fillId="2" borderId="39" xfId="1" applyNumberFormat="1" applyFont="1" applyFill="1" applyBorder="1" applyAlignment="1">
      <alignment horizontal="left" vertical="center" wrapText="1"/>
    </xf>
    <xf numFmtId="0" fontId="4" fillId="2" borderId="39" xfId="1" applyFont="1" applyFill="1" applyBorder="1" applyAlignment="1">
      <alignment horizontal="left" vertical="center" wrapText="1"/>
    </xf>
    <xf numFmtId="231" fontId="5" fillId="3" borderId="39" xfId="1" applyNumberFormat="1" applyFont="1" applyFill="1" applyBorder="1" applyAlignment="1">
      <alignment horizontal="right" vertical="center" wrapText="1"/>
    </xf>
    <xf numFmtId="223" fontId="1" fillId="2" borderId="39" xfId="0" quotePrefix="1" applyNumberFormat="1" applyFont="1" applyFill="1" applyBorder="1" applyAlignment="1" applyProtection="1">
      <alignment horizontal="right" vertical="center" wrapText="1"/>
      <protection locked="0"/>
    </xf>
    <xf numFmtId="231" fontId="5" fillId="3" borderId="37" xfId="1" applyNumberFormat="1" applyFont="1" applyFill="1" applyBorder="1" applyAlignment="1">
      <alignment horizontal="right" vertical="center" wrapText="1"/>
    </xf>
    <xf numFmtId="223" fontId="1" fillId="2" borderId="37" xfId="0" quotePrefix="1" applyNumberFormat="1" applyFont="1" applyFill="1" applyBorder="1" applyAlignment="1" applyProtection="1">
      <alignment horizontal="right" vertical="center" wrapText="1"/>
      <protection locked="0"/>
    </xf>
    <xf numFmtId="235" fontId="5" fillId="3" borderId="0" xfId="1" applyNumberFormat="1" applyFont="1" applyFill="1" applyBorder="1" applyAlignment="1">
      <alignment horizontal="right" vertical="center" wrapText="1"/>
    </xf>
    <xf numFmtId="225" fontId="1" fillId="2" borderId="0" xfId="0" quotePrefix="1" applyNumberFormat="1" applyFont="1" applyFill="1" applyBorder="1" applyAlignment="1" applyProtection="1">
      <alignment horizontal="right" vertical="center" wrapText="1"/>
      <protection locked="0"/>
    </xf>
    <xf numFmtId="0" fontId="133" fillId="2" borderId="0" xfId="0" applyFont="1" applyFill="1" applyBorder="1" applyAlignment="1" applyProtection="1">
      <alignment vertical="center"/>
      <protection locked="0"/>
    </xf>
    <xf numFmtId="0" fontId="4" fillId="2" borderId="0" xfId="9317" applyFont="1" applyFill="1" applyBorder="1" applyAlignment="1">
      <alignment horizontal="left" vertical="center" wrapText="1"/>
    </xf>
    <xf numFmtId="0" fontId="4" fillId="2" borderId="0" xfId="9319" applyFont="1" applyFill="1" applyBorder="1" applyAlignment="1">
      <alignment horizontal="left" vertical="center" wrapText="1"/>
    </xf>
    <xf numFmtId="225" fontId="1" fillId="2" borderId="0" xfId="0" applyNumberFormat="1" applyFont="1" applyFill="1" applyBorder="1" applyAlignment="1" applyProtection="1">
      <alignment horizontal="right" vertical="center" wrapText="1"/>
      <protection locked="0"/>
    </xf>
    <xf numFmtId="225" fontId="4" fillId="2" borderId="0" xfId="0" applyNumberFormat="1" applyFont="1" applyFill="1" applyBorder="1" applyAlignment="1" applyProtection="1">
      <alignment horizontal="right" vertical="center" wrapText="1"/>
      <protection locked="0"/>
    </xf>
    <xf numFmtId="243" fontId="4" fillId="2" borderId="0" xfId="0" applyNumberFormat="1" applyFont="1" applyFill="1" applyBorder="1" applyAlignment="1" applyProtection="1">
      <alignment horizontal="right" vertical="center"/>
      <protection locked="0"/>
    </xf>
    <xf numFmtId="225" fontId="4" fillId="0" borderId="0" xfId="0" applyNumberFormat="1" applyFont="1" applyFill="1" applyBorder="1" applyAlignment="1" applyProtection="1">
      <alignment horizontal="right" vertical="center" wrapText="1"/>
      <protection locked="0"/>
    </xf>
    <xf numFmtId="49" fontId="4" fillId="2" borderId="2" xfId="9326" applyNumberFormat="1" applyFont="1" applyFill="1" applyBorder="1" applyAlignment="1">
      <alignment horizontal="left" vertical="center" wrapText="1"/>
    </xf>
    <xf numFmtId="235" fontId="5" fillId="3" borderId="2" xfId="1" applyNumberFormat="1" applyFont="1" applyFill="1" applyBorder="1" applyAlignment="1">
      <alignment horizontal="right" vertical="center" wrapText="1"/>
    </xf>
    <xf numFmtId="225" fontId="1" fillId="2" borderId="2" xfId="9305" quotePrefix="1" applyNumberFormat="1" applyFont="1" applyFill="1" applyBorder="1" applyAlignment="1" applyProtection="1">
      <alignment horizontal="right" vertical="center" wrapText="1"/>
      <protection locked="0"/>
    </xf>
    <xf numFmtId="235" fontId="1" fillId="2" borderId="0" xfId="0" applyNumberFormat="1" applyFont="1" applyFill="1" applyBorder="1" applyAlignment="1" applyProtection="1">
      <alignment horizontal="right" vertical="center" wrapText="1"/>
      <protection locked="0"/>
    </xf>
    <xf numFmtId="223" fontId="1" fillId="2" borderId="0" xfId="0" applyNumberFormat="1" applyFont="1" applyFill="1" applyBorder="1" applyAlignment="1" applyProtection="1">
      <alignment horizontal="right" vertical="center" wrapText="1"/>
      <protection locked="0"/>
    </xf>
    <xf numFmtId="0" fontId="5" fillId="2" borderId="0" xfId="0" applyFont="1" applyFill="1" applyAlignment="1">
      <alignment vertical="center"/>
    </xf>
    <xf numFmtId="0" fontId="4" fillId="2" borderId="0" xfId="9333" applyFont="1" applyFill="1" applyAlignment="1">
      <alignment vertical="center"/>
    </xf>
    <xf numFmtId="0" fontId="117" fillId="2" borderId="41" xfId="9333" applyFont="1" applyFill="1" applyBorder="1" applyAlignment="1">
      <alignment horizontal="right" vertical="center"/>
    </xf>
    <xf numFmtId="234" fontId="4" fillId="2" borderId="0" xfId="9340" applyNumberFormat="1" applyFont="1" applyFill="1" applyBorder="1" applyAlignment="1">
      <alignment horizontal="right" vertical="center"/>
    </xf>
    <xf numFmtId="0" fontId="2" fillId="3" borderId="0" xfId="0" applyFont="1" applyFill="1" applyBorder="1" applyAlignment="1" applyProtection="1">
      <alignment horizontal="right" vertical="center" wrapText="1"/>
      <protection locked="0"/>
    </xf>
    <xf numFmtId="234" fontId="4" fillId="2" borderId="2" xfId="9340" applyNumberFormat="1" applyFont="1" applyFill="1" applyBorder="1" applyAlignment="1">
      <alignment horizontal="right" vertical="center"/>
    </xf>
    <xf numFmtId="0" fontId="2" fillId="3" borderId="2" xfId="0" applyFont="1" applyFill="1" applyBorder="1" applyAlignment="1" applyProtection="1">
      <alignment horizontal="right" vertical="center" wrapText="1"/>
      <protection locked="0"/>
    </xf>
    <xf numFmtId="245" fontId="4" fillId="2" borderId="0" xfId="9340" applyNumberFormat="1" applyFont="1" applyFill="1" applyBorder="1" applyAlignment="1">
      <alignment horizontal="right" vertical="center"/>
    </xf>
    <xf numFmtId="175" fontId="4" fillId="2" borderId="0" xfId="9333" applyNumberFormat="1" applyFont="1" applyFill="1" applyBorder="1" applyAlignment="1">
      <alignment vertical="center"/>
    </xf>
    <xf numFmtId="10" fontId="117" fillId="2" borderId="177" xfId="0" applyNumberFormat="1" applyFont="1" applyFill="1" applyBorder="1" applyAlignment="1" applyProtection="1">
      <alignment horizontal="left" vertical="center" wrapText="1" indent="1"/>
      <protection locked="0"/>
    </xf>
    <xf numFmtId="0" fontId="113" fillId="2" borderId="0" xfId="0" quotePrefix="1" applyFont="1" applyFill="1" applyBorder="1" applyAlignment="1" applyProtection="1">
      <alignment vertical="center"/>
      <protection locked="0"/>
    </xf>
    <xf numFmtId="0" fontId="113" fillId="2" borderId="0" xfId="0" quotePrefix="1" applyFont="1" applyFill="1" applyBorder="1" applyAlignment="1" applyProtection="1">
      <alignment horizontal="right" vertical="center" wrapText="1"/>
      <protection locked="0"/>
    </xf>
    <xf numFmtId="0" fontId="116" fillId="2" borderId="0" xfId="4" quotePrefix="1" applyFont="1" applyFill="1" applyBorder="1" applyAlignment="1">
      <alignment horizontal="right" vertical="center" wrapText="1"/>
    </xf>
    <xf numFmtId="0" fontId="116" fillId="2" borderId="0" xfId="0" quotePrefix="1" applyFont="1" applyFill="1" applyBorder="1" applyAlignment="1" applyProtection="1">
      <alignment horizontal="right" vertical="center"/>
      <protection locked="0"/>
    </xf>
    <xf numFmtId="0" fontId="116" fillId="2" borderId="41" xfId="0" quotePrefix="1" applyFont="1" applyFill="1" applyBorder="1" applyAlignment="1" applyProtection="1">
      <alignment horizontal="right" vertical="center"/>
      <protection locked="0"/>
    </xf>
    <xf numFmtId="0" fontId="116" fillId="2" borderId="191" xfId="0" quotePrefix="1" applyFont="1" applyFill="1" applyBorder="1" applyAlignment="1" applyProtection="1">
      <alignment horizontal="right" vertical="center"/>
      <protection locked="0"/>
    </xf>
    <xf numFmtId="0" fontId="113" fillId="2" borderId="193" xfId="0" quotePrefix="1" applyFont="1" applyFill="1" applyBorder="1" applyAlignment="1" applyProtection="1">
      <alignment vertical="center"/>
      <protection locked="0"/>
    </xf>
    <xf numFmtId="0" fontId="113" fillId="2" borderId="193" xfId="0" quotePrefix="1" applyFont="1" applyFill="1" applyBorder="1" applyAlignment="1" applyProtection="1">
      <alignment horizontal="right" vertical="center" wrapText="1"/>
      <protection locked="0"/>
    </xf>
    <xf numFmtId="0" fontId="116" fillId="2" borderId="193" xfId="4" quotePrefix="1" applyFont="1" applyFill="1" applyBorder="1" applyAlignment="1">
      <alignment horizontal="right" vertical="center" wrapText="1"/>
    </xf>
    <xf numFmtId="0" fontId="5" fillId="2" borderId="192" xfId="0" quotePrefix="1" applyFont="1" applyFill="1" applyBorder="1" applyAlignment="1" applyProtection="1">
      <alignment horizontal="center" vertical="center"/>
      <protection locked="0"/>
    </xf>
    <xf numFmtId="10" fontId="4" fillId="2" borderId="177" xfId="0" quotePrefix="1" applyNumberFormat="1" applyFont="1" applyFill="1" applyBorder="1" applyAlignment="1" applyProtection="1">
      <alignment horizontal="left" vertical="center" wrapText="1"/>
      <protection locked="0"/>
    </xf>
    <xf numFmtId="222" fontId="4" fillId="2" borderId="0" xfId="0" quotePrefix="1" applyNumberFormat="1" applyFont="1" applyFill="1" applyBorder="1" applyAlignment="1">
      <alignment vertical="center" wrapText="1"/>
    </xf>
    <xf numFmtId="220" fontId="4" fillId="2" borderId="0" xfId="0" quotePrefix="1" applyNumberFormat="1" applyFont="1" applyFill="1" applyBorder="1" applyAlignment="1" applyProtection="1">
      <alignment horizontal="right" vertical="center" wrapText="1"/>
      <protection locked="0"/>
    </xf>
    <xf numFmtId="231" fontId="4" fillId="2" borderId="0" xfId="9339" applyNumberFormat="1" applyFont="1" applyFill="1" applyBorder="1" applyAlignment="1">
      <alignment horizontal="right" vertical="center" wrapText="1"/>
    </xf>
    <xf numFmtId="10" fontId="5" fillId="2" borderId="0" xfId="0" applyNumberFormat="1" applyFont="1" applyFill="1" applyBorder="1" applyAlignment="1" applyProtection="1">
      <alignment horizontal="left" vertical="center" wrapText="1"/>
      <protection locked="0"/>
    </xf>
    <xf numFmtId="225" fontId="5" fillId="2" borderId="0" xfId="0" quotePrefix="1" applyNumberFormat="1" applyFont="1" applyFill="1" applyBorder="1" applyAlignment="1" applyProtection="1">
      <alignment horizontal="right" vertical="center" wrapText="1"/>
      <protection locked="0"/>
    </xf>
    <xf numFmtId="0" fontId="20" fillId="2" borderId="0" xfId="1" applyFont="1" applyFill="1" applyBorder="1" applyAlignment="1">
      <alignment horizontal="left" vertical="center" wrapText="1"/>
    </xf>
    <xf numFmtId="0" fontId="20" fillId="2" borderId="0" xfId="0" quotePrefix="1" applyFont="1" applyFill="1" applyBorder="1" applyAlignment="1" applyProtection="1">
      <alignment horizontal="left" vertical="center"/>
      <protection locked="0"/>
    </xf>
    <xf numFmtId="0" fontId="117" fillId="2" borderId="2" xfId="0" quotePrefix="1" applyNumberFormat="1" applyFont="1" applyFill="1" applyBorder="1" applyAlignment="1" applyProtection="1">
      <alignment horizontal="right"/>
      <protection locked="0"/>
    </xf>
    <xf numFmtId="0" fontId="141" fillId="2" borderId="0" xfId="0" applyFont="1" applyFill="1" applyBorder="1" applyAlignment="1" applyProtection="1">
      <alignment horizontal="left" vertical="center" wrapText="1"/>
      <protection locked="0"/>
    </xf>
    <xf numFmtId="0" fontId="20" fillId="2" borderId="0" xfId="0" applyFont="1" applyFill="1" applyBorder="1" applyAlignment="1" applyProtection="1">
      <alignment horizontal="left" vertical="center"/>
      <protection locked="0"/>
    </xf>
    <xf numFmtId="0" fontId="122" fillId="2" borderId="0" xfId="0" quotePrefix="1" applyNumberFormat="1" applyFont="1" applyFill="1" applyBorder="1" applyAlignment="1" applyProtection="1">
      <alignment horizontal="right" vertical="center" wrapText="1"/>
      <protection locked="0"/>
    </xf>
    <xf numFmtId="235" fontId="4" fillId="2" borderId="0" xfId="0" quotePrefix="1" applyNumberFormat="1" applyFont="1" applyFill="1" applyBorder="1" applyAlignment="1" applyProtection="1">
      <alignment horizontal="right" vertical="center"/>
      <protection locked="0"/>
    </xf>
    <xf numFmtId="9" fontId="4" fillId="2" borderId="0" xfId="9334" quotePrefix="1" applyFont="1" applyFill="1" applyBorder="1" applyAlignment="1" applyProtection="1">
      <alignment horizontal="right" vertical="center"/>
      <protection locked="0"/>
    </xf>
    <xf numFmtId="0" fontId="20" fillId="2" borderId="0" xfId="9333" applyFont="1" applyFill="1" applyBorder="1" applyAlignment="1">
      <alignment vertical="center"/>
    </xf>
    <xf numFmtId="224" fontId="5" fillId="2" borderId="0" xfId="9305" quotePrefix="1" applyNumberFormat="1" applyFont="1" applyFill="1" applyBorder="1" applyAlignment="1" applyProtection="1">
      <alignment horizontal="right" vertical="center"/>
      <protection locked="0"/>
    </xf>
    <xf numFmtId="223" fontId="5" fillId="2" borderId="0" xfId="9305" quotePrefix="1" applyNumberFormat="1" applyFont="1" applyFill="1" applyBorder="1" applyAlignment="1" applyProtection="1">
      <alignment horizontal="right" vertical="center"/>
      <protection locked="0"/>
    </xf>
    <xf numFmtId="0" fontId="141" fillId="2" borderId="0" xfId="0" applyFont="1" applyFill="1" applyBorder="1" applyAlignment="1" applyProtection="1">
      <alignment horizontal="left" vertical="center"/>
      <protection locked="0"/>
    </xf>
    <xf numFmtId="0" fontId="20" fillId="2" borderId="0" xfId="0" applyFont="1" applyFill="1" applyBorder="1" applyAlignment="1">
      <alignment vertical="center" wrapText="1"/>
    </xf>
    <xf numFmtId="0" fontId="141" fillId="2" borderId="0" xfId="0" applyFont="1" applyFill="1" applyBorder="1" applyAlignment="1">
      <alignment vertical="center"/>
    </xf>
    <xf numFmtId="240" fontId="21" fillId="2" borderId="0" xfId="0" applyNumberFormat="1" applyFont="1" applyFill="1" applyBorder="1" applyAlignment="1">
      <alignment horizontal="right" vertical="center"/>
    </xf>
    <xf numFmtId="240" fontId="20" fillId="81" borderId="0" xfId="0" applyNumberFormat="1" applyFont="1" applyFill="1" applyBorder="1" applyAlignment="1">
      <alignment horizontal="right" vertical="center"/>
    </xf>
    <xf numFmtId="175" fontId="5" fillId="2" borderId="0" xfId="3311" applyNumberFormat="1" applyFont="1" applyFill="1" applyBorder="1" applyAlignment="1">
      <alignment vertical="center"/>
    </xf>
    <xf numFmtId="0" fontId="20" fillId="2" borderId="0" xfId="2" applyFont="1" applyFill="1" applyBorder="1" applyAlignment="1">
      <alignment vertical="center"/>
    </xf>
    <xf numFmtId="0" fontId="20" fillId="2" borderId="0" xfId="0" applyFont="1" applyFill="1" applyBorder="1" applyAlignment="1">
      <alignment vertical="center"/>
    </xf>
    <xf numFmtId="0" fontId="144" fillId="2" borderId="0" xfId="0" applyFont="1" applyFill="1" applyBorder="1" applyAlignment="1">
      <alignment vertical="center"/>
    </xf>
    <xf numFmtId="0" fontId="5" fillId="2" borderId="2" xfId="9307" quotePrefix="1" applyNumberFormat="1" applyFont="1" applyFill="1" applyBorder="1" applyAlignment="1">
      <alignment horizontal="left" vertical="center" wrapText="1"/>
    </xf>
    <xf numFmtId="0" fontId="119" fillId="2" borderId="0" xfId="0" applyFont="1" applyFill="1" applyBorder="1" applyAlignment="1" applyProtection="1">
      <alignment horizontal="left" vertical="center" wrapText="1"/>
      <protection locked="0"/>
    </xf>
    <xf numFmtId="0" fontId="117" fillId="2" borderId="0" xfId="0" applyFont="1" applyFill="1" applyBorder="1" applyAlignment="1" applyProtection="1">
      <alignment horizontal="left" vertical="center"/>
      <protection locked="0"/>
    </xf>
    <xf numFmtId="0" fontId="117" fillId="2" borderId="2" xfId="0" applyFont="1" applyFill="1" applyBorder="1" applyAlignment="1" applyProtection="1">
      <alignment horizontal="left" vertical="center"/>
      <protection locked="0"/>
    </xf>
    <xf numFmtId="231" fontId="5" fillId="82" borderId="0" xfId="0" quotePrefix="1" applyNumberFormat="1" applyFont="1" applyFill="1" applyBorder="1" applyAlignment="1" applyProtection="1">
      <alignment horizontal="right" vertical="center" wrapText="1"/>
      <protection locked="0"/>
    </xf>
    <xf numFmtId="0" fontId="120" fillId="2" borderId="0" xfId="0" applyFont="1" applyFill="1" applyBorder="1" applyAlignment="1" applyProtection="1">
      <alignment vertical="center"/>
      <protection locked="0"/>
    </xf>
    <xf numFmtId="1" fontId="4" fillId="2" borderId="0" xfId="0" quotePrefix="1" applyNumberFormat="1" applyFont="1" applyFill="1" applyBorder="1" applyAlignment="1" applyProtection="1">
      <alignment horizontal="right" wrapText="1"/>
      <protection locked="0"/>
    </xf>
    <xf numFmtId="1" fontId="4" fillId="2" borderId="2" xfId="9305" quotePrefix="1" applyNumberFormat="1" applyFont="1" applyFill="1" applyBorder="1" applyAlignment="1" applyProtection="1">
      <alignment horizontal="right" wrapText="1"/>
      <protection locked="0"/>
    </xf>
    <xf numFmtId="1" fontId="4" fillId="2" borderId="2" xfId="0" quotePrefix="1" applyNumberFormat="1" applyFont="1" applyFill="1" applyBorder="1" applyAlignment="1" applyProtection="1">
      <alignment horizontal="right" wrapText="1"/>
      <protection locked="0"/>
    </xf>
    <xf numFmtId="9" fontId="4" fillId="2" borderId="0" xfId="9334" applyFont="1" applyFill="1" applyBorder="1" applyAlignment="1" applyProtection="1">
      <alignment horizontal="right" vertical="center" wrapText="1"/>
      <protection locked="0"/>
    </xf>
    <xf numFmtId="175" fontId="5" fillId="76" borderId="0" xfId="9334" quotePrefix="1" applyNumberFormat="1" applyFont="1" applyFill="1" applyBorder="1" applyAlignment="1" applyProtection="1">
      <alignment horizontal="right" vertical="center" wrapText="1"/>
      <protection locked="0"/>
    </xf>
    <xf numFmtId="175" fontId="4" fillId="2" borderId="0" xfId="9334" quotePrefix="1" applyNumberFormat="1" applyFont="1" applyFill="1" applyBorder="1" applyAlignment="1" applyProtection="1">
      <alignment horizontal="right" vertical="center" wrapText="1"/>
      <protection locked="0"/>
    </xf>
    <xf numFmtId="223" fontId="5" fillId="2" borderId="0" xfId="0" quotePrefix="1" applyNumberFormat="1" applyFont="1" applyFill="1" applyBorder="1" applyAlignment="1" applyProtection="1">
      <alignment horizontal="left" vertical="center"/>
      <protection locked="0"/>
    </xf>
    <xf numFmtId="247" fontId="2" fillId="3" borderId="41" xfId="9305" applyNumberFormat="1" applyFont="1" applyFill="1" applyBorder="1" applyAlignment="1" applyProtection="1">
      <alignment horizontal="right" vertical="center"/>
      <protection locked="0"/>
    </xf>
    <xf numFmtId="247" fontId="1" fillId="2" borderId="41" xfId="9305" applyNumberFormat="1" applyFont="1" applyFill="1" applyBorder="1" applyAlignment="1" applyProtection="1">
      <alignment horizontal="right" vertical="center"/>
      <protection locked="0"/>
    </xf>
    <xf numFmtId="247" fontId="5" fillId="3" borderId="0" xfId="9305" applyNumberFormat="1" applyFont="1" applyFill="1" applyBorder="1" applyAlignment="1" applyProtection="1">
      <alignment horizontal="right" vertical="center"/>
      <protection locked="0"/>
    </xf>
    <xf numFmtId="247" fontId="4" fillId="2" borderId="0" xfId="9305" applyNumberFormat="1" applyFont="1" applyFill="1" applyBorder="1" applyAlignment="1" applyProtection="1">
      <alignment horizontal="right" vertical="center"/>
      <protection locked="0"/>
    </xf>
    <xf numFmtId="247" fontId="4" fillId="2" borderId="0" xfId="9305" quotePrefix="1" applyNumberFormat="1" applyFont="1" applyFill="1" applyBorder="1" applyAlignment="1" applyProtection="1">
      <alignment horizontal="right" vertical="center"/>
      <protection locked="0"/>
    </xf>
    <xf numFmtId="248" fontId="4" fillId="2" borderId="2" xfId="3118" applyNumberFormat="1" applyFont="1" applyFill="1" applyBorder="1" applyAlignment="1" applyProtection="1">
      <alignment vertical="center" wrapText="1"/>
    </xf>
    <xf numFmtId="248" fontId="2" fillId="3" borderId="2" xfId="9305" applyNumberFormat="1" applyFont="1" applyFill="1" applyBorder="1" applyAlignment="1" applyProtection="1">
      <alignment horizontal="right" vertical="center"/>
      <protection locked="0"/>
    </xf>
    <xf numFmtId="248" fontId="1" fillId="2" borderId="2" xfId="9305" applyNumberFormat="1" applyFont="1" applyFill="1" applyBorder="1" applyAlignment="1" applyProtection="1">
      <alignment horizontal="right" vertical="center"/>
      <protection locked="0"/>
    </xf>
    <xf numFmtId="0" fontId="117" fillId="2" borderId="41" xfId="9333" applyFont="1" applyFill="1" applyBorder="1" applyAlignment="1">
      <alignment vertical="top"/>
    </xf>
    <xf numFmtId="0" fontId="117" fillId="2" borderId="178" xfId="9339" applyFont="1" applyFill="1" applyBorder="1" applyAlignment="1">
      <alignment horizontal="right" vertical="center" wrapText="1"/>
    </xf>
    <xf numFmtId="0" fontId="117" fillId="2" borderId="2" xfId="9333" applyFont="1" applyFill="1" applyBorder="1" applyAlignment="1">
      <alignment vertical="top"/>
    </xf>
    <xf numFmtId="0" fontId="117" fillId="2" borderId="2" xfId="9339" applyFont="1" applyFill="1" applyBorder="1" applyAlignment="1">
      <alignment horizontal="right" vertical="center" wrapText="1"/>
    </xf>
    <xf numFmtId="236" fontId="5" fillId="2" borderId="0" xfId="3311" applyNumberFormat="1" applyFont="1" applyFill="1" applyBorder="1" applyAlignment="1">
      <alignment vertical="center"/>
    </xf>
    <xf numFmtId="0" fontId="117" fillId="2" borderId="41" xfId="0" applyFont="1" applyFill="1" applyBorder="1" applyAlignment="1">
      <alignment horizontal="right" vertical="center"/>
    </xf>
    <xf numFmtId="0" fontId="58" fillId="2" borderId="2" xfId="0" applyFont="1" applyFill="1" applyBorder="1" applyAlignment="1" applyProtection="1">
      <alignment horizontal="left" vertical="center"/>
      <protection locked="0"/>
    </xf>
    <xf numFmtId="0" fontId="117" fillId="2" borderId="177" xfId="0" applyFont="1" applyFill="1" applyBorder="1" applyAlignment="1" applyProtection="1">
      <alignment horizontal="left" vertical="center"/>
      <protection locked="0"/>
    </xf>
    <xf numFmtId="0" fontId="117" fillId="2" borderId="41" xfId="0" applyFont="1" applyFill="1" applyBorder="1" applyAlignment="1" applyProtection="1">
      <alignment vertical="center" wrapText="1"/>
      <protection locked="0"/>
    </xf>
    <xf numFmtId="244" fontId="5" fillId="76" borderId="39" xfId="9338" applyNumberFormat="1" applyFont="1" applyFill="1" applyBorder="1" applyAlignment="1">
      <alignment vertical="center"/>
    </xf>
    <xf numFmtId="244" fontId="4" fillId="2" borderId="39" xfId="9339" applyNumberFormat="1" applyFont="1" applyFill="1" applyBorder="1" applyAlignment="1">
      <alignment horizontal="right" vertical="center" wrapText="1"/>
    </xf>
    <xf numFmtId="243" fontId="2" fillId="3" borderId="0" xfId="0" applyNumberFormat="1" applyFont="1" applyFill="1" applyBorder="1" applyAlignment="1" applyProtection="1">
      <alignment horizontal="right" vertical="center" wrapText="1"/>
      <protection locked="0"/>
    </xf>
    <xf numFmtId="0" fontId="151" fillId="0" borderId="0" xfId="0" applyFont="1" applyAlignment="1">
      <alignment vertical="center"/>
    </xf>
    <xf numFmtId="0" fontId="141" fillId="0" borderId="0" xfId="0" applyFont="1" applyAlignment="1">
      <alignment vertical="center"/>
    </xf>
    <xf numFmtId="0" fontId="20" fillId="2" borderId="0" xfId="0" quotePrefix="1" applyFont="1" applyFill="1" applyBorder="1" applyAlignment="1" applyProtection="1">
      <alignment horizontal="left" vertical="center" wrapText="1"/>
      <protection locked="0"/>
    </xf>
    <xf numFmtId="0" fontId="30" fillId="2" borderId="0" xfId="0" quotePrefix="1" applyFont="1" applyFill="1" applyBorder="1" applyAlignment="1" applyProtection="1">
      <alignment horizontal="left" vertical="center" wrapText="1"/>
      <protection locked="0"/>
    </xf>
    <xf numFmtId="10" fontId="5" fillId="2" borderId="0" xfId="0" applyNumberFormat="1" applyFont="1" applyFill="1" applyBorder="1" applyAlignment="1" applyProtection="1">
      <alignment horizontal="left" vertical="center" wrapText="1"/>
      <protection locked="0"/>
    </xf>
    <xf numFmtId="0" fontId="5" fillId="2" borderId="2" xfId="1" applyFont="1" applyFill="1" applyBorder="1" applyAlignment="1">
      <alignment horizontal="left" vertical="center" wrapText="1"/>
    </xf>
    <xf numFmtId="0" fontId="20" fillId="2" borderId="0" xfId="1" applyFont="1" applyFill="1" applyBorder="1" applyAlignment="1">
      <alignment horizontal="left" vertical="center" wrapText="1"/>
    </xf>
    <xf numFmtId="0" fontId="141" fillId="0" borderId="0" xfId="0" applyFont="1" applyAlignment="1">
      <alignment horizontal="left" vertical="center" wrapText="1"/>
    </xf>
    <xf numFmtId="0" fontId="147" fillId="0" borderId="0" xfId="0" applyFont="1" applyAlignment="1">
      <alignment horizontal="left" vertical="center" wrapText="1"/>
    </xf>
    <xf numFmtId="0" fontId="147" fillId="0" borderId="193" xfId="0" applyFont="1" applyBorder="1" applyAlignment="1">
      <alignment horizontal="left" vertical="center" wrapText="1"/>
    </xf>
    <xf numFmtId="0" fontId="117" fillId="2" borderId="178" xfId="9339" applyFont="1" applyFill="1" applyBorder="1" applyAlignment="1">
      <alignment horizontal="center" vertical="center" wrapText="1"/>
    </xf>
    <xf numFmtId="0" fontId="20" fillId="2" borderId="41" xfId="9307" quotePrefix="1" applyNumberFormat="1" applyFont="1" applyFill="1" applyBorder="1" applyAlignment="1">
      <alignment horizontal="left" vertical="center" wrapText="1"/>
    </xf>
    <xf numFmtId="180" fontId="20" fillId="2" borderId="0" xfId="3118" applyNumberFormat="1" applyFont="1" applyFill="1" applyBorder="1" applyAlignment="1" applyProtection="1">
      <alignment horizontal="left" vertical="center" wrapText="1"/>
    </xf>
    <xf numFmtId="0" fontId="20" fillId="2" borderId="0" xfId="9333" applyFont="1" applyFill="1" applyBorder="1" applyAlignment="1">
      <alignment horizontal="left" vertical="center" wrapText="1"/>
    </xf>
    <xf numFmtId="0" fontId="20" fillId="2" borderId="0" xfId="9333" applyFont="1" applyFill="1" applyBorder="1" applyAlignment="1">
      <alignment horizontal="left" vertical="center"/>
    </xf>
    <xf numFmtId="0" fontId="20" fillId="2" borderId="193" xfId="9333" applyFont="1" applyFill="1" applyBorder="1" applyAlignment="1">
      <alignment horizontal="left" vertical="center"/>
    </xf>
    <xf numFmtId="10" fontId="117" fillId="2" borderId="41" xfId="0" applyNumberFormat="1" applyFont="1" applyFill="1" applyBorder="1" applyAlignment="1" applyProtection="1">
      <alignment horizontal="left" vertical="center"/>
      <protection locked="0"/>
    </xf>
    <xf numFmtId="10" fontId="117" fillId="2" borderId="0" xfId="0" applyNumberFormat="1" applyFont="1" applyFill="1" applyBorder="1" applyAlignment="1" applyProtection="1">
      <alignment horizontal="left" vertical="center"/>
      <protection locked="0"/>
    </xf>
    <xf numFmtId="10" fontId="117" fillId="2" borderId="2" xfId="0" applyNumberFormat="1" applyFont="1" applyFill="1" applyBorder="1" applyAlignment="1" applyProtection="1">
      <alignment horizontal="left" vertical="center"/>
      <protection locked="0"/>
    </xf>
    <xf numFmtId="0" fontId="117" fillId="2" borderId="41" xfId="0" applyFont="1" applyFill="1" applyBorder="1" applyAlignment="1" applyProtection="1">
      <alignment horizontal="left" vertical="center"/>
      <protection locked="0"/>
    </xf>
    <xf numFmtId="0" fontId="117" fillId="2" borderId="2" xfId="0" applyFont="1" applyFill="1" applyBorder="1" applyAlignment="1" applyProtection="1">
      <alignment horizontal="left" vertical="center"/>
      <protection locked="0"/>
    </xf>
    <xf numFmtId="0" fontId="117" fillId="2" borderId="178" xfId="9333" applyFont="1" applyFill="1" applyBorder="1" applyAlignment="1">
      <alignment horizontal="center" vertical="center" wrapText="1"/>
    </xf>
    <xf numFmtId="0" fontId="117" fillId="2" borderId="41" xfId="9333" applyFont="1" applyFill="1" applyBorder="1" applyAlignment="1">
      <alignment horizontal="left" vertical="center"/>
    </xf>
    <xf numFmtId="0" fontId="117" fillId="2" borderId="2" xfId="9333" applyFont="1" applyFill="1" applyBorder="1" applyAlignment="1">
      <alignment horizontal="left" vertical="center"/>
    </xf>
    <xf numFmtId="0" fontId="141" fillId="2" borderId="41" xfId="0" applyFont="1" applyFill="1" applyBorder="1" applyAlignment="1">
      <alignment horizontal="left" vertical="center" wrapText="1"/>
    </xf>
    <xf numFmtId="0" fontId="117" fillId="2" borderId="189" xfId="0" applyFont="1" applyFill="1" applyBorder="1" applyAlignment="1" applyProtection="1">
      <alignment horizontal="center" vertical="center"/>
      <protection locked="0"/>
    </xf>
    <xf numFmtId="0" fontId="117" fillId="2" borderId="178" xfId="0" applyFont="1" applyFill="1" applyBorder="1" applyAlignment="1" applyProtection="1">
      <alignment horizontal="center" vertical="center" wrapText="1"/>
      <protection locked="0"/>
    </xf>
    <xf numFmtId="180" fontId="20" fillId="2" borderId="41" xfId="3118" applyNumberFormat="1" applyFont="1" applyFill="1" applyBorder="1" applyAlignment="1" applyProtection="1">
      <alignment horizontal="left" vertical="center" wrapText="1"/>
    </xf>
    <xf numFmtId="0" fontId="20" fillId="2" borderId="0" xfId="9307" quotePrefix="1" applyNumberFormat="1" applyFont="1" applyFill="1" applyBorder="1" applyAlignment="1">
      <alignment horizontal="left" vertical="center" wrapText="1"/>
    </xf>
    <xf numFmtId="0" fontId="117" fillId="2" borderId="196" xfId="0" applyFont="1" applyFill="1" applyBorder="1" applyAlignment="1" applyProtection="1">
      <alignment horizontal="center" vertical="center" wrapText="1"/>
      <protection locked="0"/>
    </xf>
    <xf numFmtId="0" fontId="117" fillId="2" borderId="178" xfId="0" applyFont="1" applyFill="1" applyBorder="1" applyAlignment="1" applyProtection="1">
      <alignment horizontal="center" vertical="center"/>
      <protection locked="0"/>
    </xf>
    <xf numFmtId="0" fontId="117" fillId="2" borderId="188" xfId="0" quotePrefix="1" applyNumberFormat="1" applyFont="1" applyFill="1" applyBorder="1" applyAlignment="1" applyProtection="1">
      <alignment horizontal="center" vertical="center"/>
      <protection locked="0"/>
    </xf>
    <xf numFmtId="0" fontId="141" fillId="2" borderId="0" xfId="0" applyFont="1" applyFill="1" applyBorder="1" applyAlignment="1" applyProtection="1">
      <alignment horizontal="left" vertical="center" wrapText="1"/>
      <protection locked="0"/>
    </xf>
    <xf numFmtId="0" fontId="20" fillId="2" borderId="193" xfId="9333" applyFont="1" applyFill="1" applyBorder="1" applyAlignment="1">
      <alignment horizontal="left" vertical="center" wrapText="1"/>
    </xf>
    <xf numFmtId="0" fontId="117" fillId="2" borderId="187" xfId="0" applyFont="1" applyFill="1" applyBorder="1" applyAlignment="1" applyProtection="1">
      <alignment horizontal="left" vertical="center"/>
      <protection locked="0"/>
    </xf>
    <xf numFmtId="0" fontId="117" fillId="2" borderId="0" xfId="0" applyFont="1" applyFill="1" applyBorder="1" applyAlignment="1" applyProtection="1">
      <alignment horizontal="left" vertical="center"/>
      <protection locked="0"/>
    </xf>
    <xf numFmtId="16" fontId="117" fillId="2" borderId="41" xfId="0" applyNumberFormat="1" applyFont="1" applyFill="1" applyBorder="1" applyAlignment="1">
      <alignment horizontal="left" vertical="center"/>
    </xf>
    <xf numFmtId="16" fontId="117" fillId="2" borderId="2" xfId="0" applyNumberFormat="1" applyFont="1" applyFill="1" applyBorder="1" applyAlignment="1">
      <alignment horizontal="left" vertical="center"/>
    </xf>
    <xf numFmtId="0" fontId="5" fillId="2" borderId="0" xfId="4" applyFont="1" applyFill="1" applyBorder="1" applyAlignment="1">
      <alignment horizontal="left" wrapText="1"/>
    </xf>
    <xf numFmtId="49" fontId="20" fillId="2" borderId="0" xfId="9326" applyNumberFormat="1" applyFont="1" applyFill="1" applyBorder="1" applyAlignment="1">
      <alignment horizontal="left" wrapText="1"/>
    </xf>
    <xf numFmtId="0" fontId="5" fillId="2" borderId="0" xfId="4" applyFont="1" applyFill="1" applyBorder="1" applyAlignment="1">
      <alignment horizontal="left" vertical="center" wrapText="1"/>
    </xf>
    <xf numFmtId="49" fontId="20" fillId="2" borderId="0" xfId="9326" applyNumberFormat="1" applyFont="1" applyFill="1" applyBorder="1" applyAlignment="1">
      <alignment horizontal="left" vertical="center" wrapText="1"/>
    </xf>
    <xf numFmtId="49" fontId="20" fillId="2" borderId="41" xfId="9326" applyNumberFormat="1" applyFont="1" applyFill="1" applyBorder="1" applyAlignment="1">
      <alignment horizontal="left" wrapText="1"/>
    </xf>
  </cellXfs>
  <cellStyles count="9341">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7"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8" xr:uid="{D49FAC24-011B-45BA-B8CF-EA21FF168FAC}"/>
    <cellStyle name="Comma_K_FY Back halfTables_Dec13 USD_part2 2" xfId="9340"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xfId="9335" builtinId="2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9"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6"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121">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009AE4"/>
      <color rgb="FFDDEBF7"/>
      <color rgb="FFE6F2FD"/>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9" Type="http://schemas.openxmlformats.org/officeDocument/2006/relationships/externalLink" Target="externalLinks/externalLink33.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50" Type="http://schemas.openxmlformats.org/officeDocument/2006/relationships/externalLink" Target="externalLinks/externalLink44.xml"/><Relationship Id="rId55" Type="http://schemas.openxmlformats.org/officeDocument/2006/relationships/externalLink" Target="externalLinks/externalLink49.xml"/><Relationship Id="rId63" Type="http://schemas.openxmlformats.org/officeDocument/2006/relationships/styles" Target="styles.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41" Type="http://schemas.openxmlformats.org/officeDocument/2006/relationships/externalLink" Target="externalLinks/externalLink35.xml"/><Relationship Id="rId54" Type="http://schemas.openxmlformats.org/officeDocument/2006/relationships/externalLink" Target="externalLinks/externalLink48.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53" Type="http://schemas.openxmlformats.org/officeDocument/2006/relationships/externalLink" Target="externalLinks/externalLink47.xml"/><Relationship Id="rId58" Type="http://schemas.openxmlformats.org/officeDocument/2006/relationships/externalLink" Target="externalLinks/externalLink5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externalLink" Target="externalLinks/externalLink51.xml"/><Relationship Id="rId61" Type="http://schemas.openxmlformats.org/officeDocument/2006/relationships/externalLink" Target="externalLinks/externalLink55.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externalLink" Target="externalLinks/externalLink46.xml"/><Relationship Id="rId60" Type="http://schemas.openxmlformats.org/officeDocument/2006/relationships/externalLink" Target="externalLinks/externalLink54.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56" Type="http://schemas.openxmlformats.org/officeDocument/2006/relationships/externalLink" Target="externalLinks/externalLink50.xml"/><Relationship Id="rId64" Type="http://schemas.openxmlformats.org/officeDocument/2006/relationships/sharedStrings" Target="sharedStrings.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3" Type="http://schemas.openxmlformats.org/officeDocument/2006/relationships/worksheet" Target="worksheets/sheet3.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46" Type="http://schemas.openxmlformats.org/officeDocument/2006/relationships/externalLink" Target="externalLinks/externalLink40.xml"/><Relationship Id="rId59" Type="http://schemas.openxmlformats.org/officeDocument/2006/relationships/externalLink" Target="externalLinks/externalLink5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V:\Group_Finance\Grp_Fin_Admin\QMS\2014\3201%20QMS\Exchange%20Rate\Exchange%20Rates%20Jun%20201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s>
    <sheetDataSet>
      <sheetData sheetId="0" refreshError="1"/>
      <sheetData sheetId="1" refreshError="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sheetData sheetId="1"/>
      <sheetData sheetId="2">
        <row r="6">
          <cell r="C6">
            <v>7.1989947830512788</v>
          </cell>
        </row>
      </sheetData>
      <sheetData sheetId="3"/>
      <sheetData sheetId="4"/>
      <sheetData sheetId="5"/>
      <sheetData sheetId="6"/>
      <sheetData sheetId="7"/>
      <sheetData sheetId="8"/>
      <sheetData sheetId="9"/>
      <sheetData sheetId="10"/>
      <sheetData sheetId="11">
        <row r="3">
          <cell r="C3">
            <v>41640</v>
          </cell>
          <cell r="D3">
            <v>41671</v>
          </cell>
          <cell r="E3">
            <v>41699</v>
          </cell>
          <cell r="F3">
            <v>41730</v>
          </cell>
          <cell r="G3">
            <v>41760</v>
          </cell>
          <cell r="H3">
            <v>41791</v>
          </cell>
          <cell r="I3">
            <v>41821</v>
          </cell>
          <cell r="J3">
            <v>41852</v>
          </cell>
          <cell r="K3">
            <v>41883</v>
          </cell>
          <cell r="L3">
            <v>41913</v>
          </cell>
          <cell r="M3">
            <v>41944</v>
          </cell>
          <cell r="N3">
            <v>41974</v>
          </cell>
          <cell r="O3">
            <v>41609</v>
          </cell>
        </row>
        <row r="4">
          <cell r="B4" t="str">
            <v>ALL</v>
          </cell>
          <cell r="C4">
            <v>1.0956E-2</v>
          </cell>
          <cell r="D4">
            <v>1.098E-2</v>
          </cell>
          <cell r="E4">
            <v>1.0883E-2</v>
          </cell>
          <cell r="F4">
            <v>1.0838E-2</v>
          </cell>
          <cell r="G4">
            <v>1.0775E-2</v>
          </cell>
          <cell r="H4">
            <v>1.0715000000000001E-2</v>
          </cell>
          <cell r="I4">
            <v>0</v>
          </cell>
          <cell r="J4">
            <v>0</v>
          </cell>
          <cell r="K4">
            <v>0</v>
          </cell>
          <cell r="L4">
            <v>0</v>
          </cell>
          <cell r="M4">
            <v>0</v>
          </cell>
          <cell r="N4">
            <v>0</v>
          </cell>
        </row>
        <row r="5">
          <cell r="B5" t="str">
            <v>DZD</v>
          </cell>
          <cell r="C5">
            <v>1.4449999999999999E-2</v>
          </cell>
          <cell r="D5">
            <v>1.4444E-2</v>
          </cell>
          <cell r="E5">
            <v>1.4265999999999999E-2</v>
          </cell>
          <cell r="F5">
            <v>1.4151E-2</v>
          </cell>
          <cell r="G5">
            <v>1.4057E-2</v>
          </cell>
          <cell r="H5">
            <v>1.396E-2</v>
          </cell>
          <cell r="I5">
            <v>0</v>
          </cell>
          <cell r="J5">
            <v>0</v>
          </cell>
          <cell r="K5">
            <v>0</v>
          </cell>
          <cell r="L5">
            <v>0</v>
          </cell>
          <cell r="M5">
            <v>0</v>
          </cell>
          <cell r="N5">
            <v>0</v>
          </cell>
          <cell r="O5">
            <v>1.307E-2</v>
          </cell>
        </row>
        <row r="6">
          <cell r="B6" t="str">
            <v>ARS</v>
          </cell>
          <cell r="C6">
            <v>0.15717999999999999</v>
          </cell>
          <cell r="D6">
            <v>0.152226</v>
          </cell>
          <cell r="E6">
            <v>0.14785699999999999</v>
          </cell>
          <cell r="F6">
            <v>0.145179</v>
          </cell>
          <cell r="G6">
            <v>0.143151</v>
          </cell>
          <cell r="H6">
            <v>0.14132800000000001</v>
          </cell>
          <cell r="I6">
            <v>0</v>
          </cell>
          <cell r="J6">
            <v>0</v>
          </cell>
          <cell r="K6">
            <v>0</v>
          </cell>
          <cell r="L6">
            <v>0</v>
          </cell>
          <cell r="M6">
            <v>0</v>
          </cell>
          <cell r="N6">
            <v>0</v>
          </cell>
          <cell r="O6">
            <v>0.19006799999999999</v>
          </cell>
        </row>
        <row r="7">
          <cell r="B7" t="str">
            <v>AWG</v>
          </cell>
          <cell r="C7">
            <v>0.63214400000000004</v>
          </cell>
          <cell r="D7">
            <v>0.63004400000000005</v>
          </cell>
          <cell r="E7">
            <v>0.62314800000000004</v>
          </cell>
          <cell r="F7">
            <v>0.61873100000000003</v>
          </cell>
          <cell r="G7">
            <v>0.61565700000000001</v>
          </cell>
          <cell r="H7">
            <v>0.61233400000000004</v>
          </cell>
          <cell r="I7">
            <v>0</v>
          </cell>
          <cell r="J7">
            <v>0</v>
          </cell>
          <cell r="K7">
            <v>0</v>
          </cell>
          <cell r="L7">
            <v>0</v>
          </cell>
          <cell r="M7">
            <v>0</v>
          </cell>
          <cell r="N7">
            <v>0</v>
          </cell>
          <cell r="O7">
            <v>0.58194299999999999</v>
          </cell>
        </row>
        <row r="8">
          <cell r="B8" t="str">
            <v>AUD</v>
          </cell>
          <cell r="C8">
            <v>1</v>
          </cell>
          <cell r="D8">
            <v>1</v>
          </cell>
          <cell r="E8">
            <v>1</v>
          </cell>
          <cell r="F8">
            <v>1</v>
          </cell>
          <cell r="G8">
            <v>1</v>
          </cell>
          <cell r="H8">
            <v>1</v>
          </cell>
          <cell r="I8">
            <v>0</v>
          </cell>
          <cell r="J8">
            <v>0</v>
          </cell>
          <cell r="K8">
            <v>0</v>
          </cell>
          <cell r="L8">
            <v>0</v>
          </cell>
          <cell r="M8">
            <v>0</v>
          </cell>
          <cell r="N8">
            <v>0</v>
          </cell>
          <cell r="O8">
            <v>1</v>
          </cell>
        </row>
        <row r="9">
          <cell r="B9" t="str">
            <v>BSD</v>
          </cell>
          <cell r="C9">
            <v>1.1315379999999999</v>
          </cell>
          <cell r="D9">
            <v>1.1277779999999999</v>
          </cell>
          <cell r="E9">
            <v>1.115434</v>
          </cell>
          <cell r="F9">
            <v>1.1075280000000001</v>
          </cell>
          <cell r="G9">
            <v>1.102026</v>
          </cell>
          <cell r="H9">
            <v>1.0960780000000001</v>
          </cell>
          <cell r="I9">
            <v>0</v>
          </cell>
          <cell r="J9">
            <v>0</v>
          </cell>
          <cell r="K9">
            <v>0</v>
          </cell>
          <cell r="L9">
            <v>0</v>
          </cell>
          <cell r="M9">
            <v>0</v>
          </cell>
          <cell r="N9">
            <v>0</v>
          </cell>
          <cell r="O9">
            <v>1.0418810000000001</v>
          </cell>
        </row>
        <row r="10">
          <cell r="B10" t="str">
            <v>BHD</v>
          </cell>
          <cell r="C10">
            <v>3.0060099999999998</v>
          </cell>
          <cell r="D10">
            <v>2.994497</v>
          </cell>
          <cell r="E10">
            <v>2.9609830000000001</v>
          </cell>
          <cell r="F10">
            <v>2.9395579999999999</v>
          </cell>
          <cell r="G10">
            <v>2.9246490000000001</v>
          </cell>
          <cell r="H10">
            <v>2.9086569999999998</v>
          </cell>
          <cell r="I10">
            <v>0</v>
          </cell>
          <cell r="J10">
            <v>0</v>
          </cell>
          <cell r="K10">
            <v>0</v>
          </cell>
          <cell r="L10">
            <v>0</v>
          </cell>
          <cell r="M10">
            <v>0</v>
          </cell>
          <cell r="N10">
            <v>0</v>
          </cell>
          <cell r="O10">
            <v>2.7651509999999999</v>
          </cell>
        </row>
        <row r="11">
          <cell r="B11" t="str">
            <v>BDT</v>
          </cell>
          <cell r="C11">
            <v>1.4569E-2</v>
          </cell>
          <cell r="D11">
            <v>1.4517E-2</v>
          </cell>
          <cell r="E11">
            <v>1.4362E-2</v>
          </cell>
          <cell r="F11">
            <v>1.4263E-2</v>
          </cell>
          <cell r="G11">
            <v>1.4199E-2</v>
          </cell>
          <cell r="H11">
            <v>1.4121999999999999E-2</v>
          </cell>
          <cell r="I11">
            <v>0</v>
          </cell>
          <cell r="J11">
            <v>0</v>
          </cell>
          <cell r="K11">
            <v>0</v>
          </cell>
          <cell r="L11">
            <v>0</v>
          </cell>
          <cell r="M11">
            <v>0</v>
          </cell>
          <cell r="N11">
            <v>0</v>
          </cell>
          <cell r="O11">
            <v>1.3343000000000001E-2</v>
          </cell>
        </row>
        <row r="12">
          <cell r="B12" t="str">
            <v>BBD</v>
          </cell>
          <cell r="C12">
            <v>0.56576899999999997</v>
          </cell>
          <cell r="D12">
            <v>0.56388899999999997</v>
          </cell>
          <cell r="E12">
            <v>0.55771700000000002</v>
          </cell>
          <cell r="F12">
            <v>0.55376400000000003</v>
          </cell>
          <cell r="G12">
            <v>0.55101299999999998</v>
          </cell>
          <cell r="H12">
            <v>0.54803900000000005</v>
          </cell>
          <cell r="I12">
            <v>0</v>
          </cell>
          <cell r="J12">
            <v>0</v>
          </cell>
          <cell r="K12">
            <v>0</v>
          </cell>
          <cell r="L12">
            <v>0</v>
          </cell>
          <cell r="M12">
            <v>0</v>
          </cell>
          <cell r="N12">
            <v>0</v>
          </cell>
          <cell r="O12">
            <v>0.52083900000000005</v>
          </cell>
        </row>
        <row r="13">
          <cell r="B13" t="str">
            <v>BZD</v>
          </cell>
          <cell r="C13">
            <v>0.565747</v>
          </cell>
          <cell r="D13">
            <v>0.56294100000000002</v>
          </cell>
          <cell r="E13">
            <v>0.556002</v>
          </cell>
          <cell r="F13">
            <v>0.55185399999999996</v>
          </cell>
          <cell r="G13">
            <v>0.54897399999999996</v>
          </cell>
          <cell r="H13">
            <v>0.54591299999999998</v>
          </cell>
          <cell r="I13">
            <v>0</v>
          </cell>
          <cell r="J13">
            <v>0</v>
          </cell>
          <cell r="K13">
            <v>0</v>
          </cell>
          <cell r="L13">
            <v>0</v>
          </cell>
          <cell r="M13">
            <v>0</v>
          </cell>
          <cell r="N13">
            <v>0</v>
          </cell>
          <cell r="O13">
            <v>0.51876299999999997</v>
          </cell>
        </row>
        <row r="14">
          <cell r="B14" t="str">
            <v>BMD</v>
          </cell>
          <cell r="C14">
            <v>1.1315379999999999</v>
          </cell>
          <cell r="D14">
            <v>1.1277779999999999</v>
          </cell>
          <cell r="E14">
            <v>1.115434</v>
          </cell>
          <cell r="F14">
            <v>1.1075280000000001</v>
          </cell>
          <cell r="G14">
            <v>1.102026</v>
          </cell>
          <cell r="H14">
            <v>1.0960780000000001</v>
          </cell>
          <cell r="I14">
            <v>0</v>
          </cell>
          <cell r="J14">
            <v>0</v>
          </cell>
          <cell r="K14">
            <v>0</v>
          </cell>
          <cell r="L14">
            <v>0</v>
          </cell>
          <cell r="M14">
            <v>0</v>
          </cell>
          <cell r="N14">
            <v>0</v>
          </cell>
          <cell r="O14">
            <v>1.0418810000000001</v>
          </cell>
        </row>
        <row r="15">
          <cell r="B15" t="str">
            <v>BAM</v>
          </cell>
          <cell r="C15">
            <v>0.789157</v>
          </cell>
          <cell r="D15">
            <v>0.78977299999999995</v>
          </cell>
          <cell r="E15">
            <v>0.78222199999999997</v>
          </cell>
          <cell r="F15">
            <v>0.77839400000000003</v>
          </cell>
          <cell r="G15">
            <v>0.77350799999999997</v>
          </cell>
          <cell r="H15">
            <v>0.76908100000000001</v>
          </cell>
          <cell r="I15">
            <v>0</v>
          </cell>
          <cell r="J15">
            <v>0</v>
          </cell>
          <cell r="K15">
            <v>0</v>
          </cell>
          <cell r="L15">
            <v>0</v>
          </cell>
          <cell r="M15">
            <v>0</v>
          </cell>
          <cell r="N15">
            <v>0</v>
          </cell>
        </row>
        <row r="16">
          <cell r="B16" t="str">
            <v>BWP</v>
          </cell>
          <cell r="C16">
            <v>0.12664700000000001</v>
          </cell>
          <cell r="D16">
            <v>0.12670300000000001</v>
          </cell>
          <cell r="E16">
            <v>0.12589600000000001</v>
          </cell>
          <cell r="F16">
            <v>0.12531200000000001</v>
          </cell>
          <cell r="G16">
            <v>0.12489599999999999</v>
          </cell>
          <cell r="H16">
            <v>0.124278</v>
          </cell>
          <cell r="I16">
            <v>0</v>
          </cell>
          <cell r="J16">
            <v>0</v>
          </cell>
          <cell r="K16">
            <v>0</v>
          </cell>
          <cell r="L16">
            <v>0</v>
          </cell>
          <cell r="M16">
            <v>0</v>
          </cell>
          <cell r="N16">
            <v>0</v>
          </cell>
          <cell r="O16">
            <v>0.11636000000000001</v>
          </cell>
        </row>
        <row r="17">
          <cell r="B17" t="str">
            <v>BRL</v>
          </cell>
          <cell r="C17">
            <v>0.47395300000000001</v>
          </cell>
          <cell r="D17">
            <v>0.47526400000000002</v>
          </cell>
          <cell r="E17">
            <v>0.47532999999999997</v>
          </cell>
          <cell r="F17">
            <v>0.476771</v>
          </cell>
          <cell r="G17">
            <v>0.477244</v>
          </cell>
          <cell r="H17">
            <v>0.47763699999999998</v>
          </cell>
          <cell r="I17">
            <v>0</v>
          </cell>
          <cell r="J17">
            <v>0</v>
          </cell>
          <cell r="K17">
            <v>0</v>
          </cell>
          <cell r="L17">
            <v>0</v>
          </cell>
          <cell r="M17">
            <v>0</v>
          </cell>
          <cell r="N17">
            <v>0</v>
          </cell>
          <cell r="O17">
            <v>0.47987200000000002</v>
          </cell>
        </row>
        <row r="18">
          <cell r="B18" t="str">
            <v>BND</v>
          </cell>
          <cell r="C18">
            <v>0.89131899999999997</v>
          </cell>
          <cell r="D18">
            <v>0.88880099999999995</v>
          </cell>
          <cell r="E18">
            <v>0.88088299999999997</v>
          </cell>
          <cell r="F18">
            <v>0.876309</v>
          </cell>
          <cell r="G18">
            <v>0.87303600000000003</v>
          </cell>
          <cell r="H18">
            <v>0.86980000000000002</v>
          </cell>
          <cell r="I18">
            <v>0</v>
          </cell>
          <cell r="J18">
            <v>0</v>
          </cell>
          <cell r="K18">
            <v>0</v>
          </cell>
          <cell r="L18">
            <v>0</v>
          </cell>
          <cell r="M18">
            <v>0</v>
          </cell>
          <cell r="N18">
            <v>0</v>
          </cell>
          <cell r="O18">
            <v>0.83232600000000001</v>
          </cell>
        </row>
        <row r="19">
          <cell r="B19" t="str">
            <v>BGN</v>
          </cell>
          <cell r="C19">
            <v>0.78780799999999995</v>
          </cell>
          <cell r="D19">
            <v>0.78908699999999998</v>
          </cell>
          <cell r="E19">
            <v>0.78171500000000005</v>
          </cell>
          <cell r="F19">
            <v>0.77799300000000005</v>
          </cell>
          <cell r="G19">
            <v>0.77315299999999998</v>
          </cell>
          <cell r="H19">
            <v>0.76875000000000004</v>
          </cell>
          <cell r="I19">
            <v>0</v>
          </cell>
          <cell r="J19">
            <v>0</v>
          </cell>
          <cell r="K19">
            <v>0</v>
          </cell>
          <cell r="L19">
            <v>0</v>
          </cell>
          <cell r="M19">
            <v>0</v>
          </cell>
          <cell r="N19">
            <v>0</v>
          </cell>
          <cell r="O19">
            <v>0.70846100000000001</v>
          </cell>
        </row>
        <row r="20">
          <cell r="B20" t="str">
            <v>KHR</v>
          </cell>
          <cell r="C20">
            <v>2.8299999999999999E-4</v>
          </cell>
          <cell r="D20">
            <v>2.8200000000000002E-4</v>
          </cell>
          <cell r="E20">
            <v>2.7900000000000001E-4</v>
          </cell>
          <cell r="F20">
            <v>2.7700000000000001E-4</v>
          </cell>
          <cell r="G20">
            <v>2.7500000000000002E-4</v>
          </cell>
          <cell r="H20">
            <v>2.7300000000000002E-4</v>
          </cell>
          <cell r="I20">
            <v>0</v>
          </cell>
          <cell r="J20">
            <v>0</v>
          </cell>
          <cell r="K20">
            <v>0</v>
          </cell>
          <cell r="L20">
            <v>0</v>
          </cell>
          <cell r="M20">
            <v>0</v>
          </cell>
          <cell r="N20">
            <v>0</v>
          </cell>
          <cell r="O20">
            <v>2.5900000000000001E-4</v>
          </cell>
        </row>
        <row r="21">
          <cell r="B21" t="str">
            <v>CAD</v>
          </cell>
          <cell r="C21">
            <v>1.040502</v>
          </cell>
          <cell r="D21">
            <v>1.031131</v>
          </cell>
          <cell r="E21">
            <v>1.017253</v>
          </cell>
          <cell r="F21">
            <v>1.010162</v>
          </cell>
          <cell r="G21">
            <v>1.006988</v>
          </cell>
          <cell r="H21">
            <v>1.0051380000000001</v>
          </cell>
          <cell r="I21">
            <v>0</v>
          </cell>
          <cell r="J21">
            <v>0</v>
          </cell>
          <cell r="K21">
            <v>0</v>
          </cell>
          <cell r="L21">
            <v>0</v>
          </cell>
          <cell r="M21">
            <v>0</v>
          </cell>
          <cell r="N21">
            <v>0</v>
          </cell>
          <cell r="O21">
            <v>1.0092779999999999</v>
          </cell>
        </row>
        <row r="22">
          <cell r="B22" t="str">
            <v>KYD</v>
          </cell>
          <cell r="C22">
            <v>1.37991</v>
          </cell>
          <cell r="D22">
            <v>1.375326</v>
          </cell>
          <cell r="E22">
            <v>1.360271</v>
          </cell>
          <cell r="F22">
            <v>1.35063</v>
          </cell>
          <cell r="G22">
            <v>1.3439209999999999</v>
          </cell>
          <cell r="H22">
            <v>1.336667</v>
          </cell>
          <cell r="I22">
            <v>0</v>
          </cell>
          <cell r="J22">
            <v>0</v>
          </cell>
          <cell r="K22">
            <v>0</v>
          </cell>
          <cell r="L22">
            <v>0</v>
          </cell>
          <cell r="M22">
            <v>0</v>
          </cell>
          <cell r="N22">
            <v>0</v>
          </cell>
          <cell r="O22">
            <v>1.1607499999999999</v>
          </cell>
        </row>
        <row r="23">
          <cell r="B23" t="str">
            <v>CLF</v>
          </cell>
          <cell r="C23">
            <v>48.965257999999999</v>
          </cell>
          <cell r="D23">
            <v>48.352553999999998</v>
          </cell>
          <cell r="E23">
            <v>47.871906000000003</v>
          </cell>
          <cell r="F23">
            <v>47.363616999999998</v>
          </cell>
          <cell r="G23">
            <v>47.269050999999997</v>
          </cell>
          <cell r="H23">
            <v>47.094180000000001</v>
          </cell>
          <cell r="I23">
            <v>0</v>
          </cell>
          <cell r="J23">
            <v>0</v>
          </cell>
          <cell r="K23">
            <v>0</v>
          </cell>
          <cell r="L23">
            <v>0</v>
          </cell>
          <cell r="M23">
            <v>0</v>
          </cell>
          <cell r="N23">
            <v>0</v>
          </cell>
          <cell r="O23">
            <v>48.051336999999997</v>
          </cell>
        </row>
        <row r="24">
          <cell r="B24" t="str">
            <v>CLP</v>
          </cell>
          <cell r="C24">
            <v>2.0939999999999999E-3</v>
          </cell>
          <cell r="D24">
            <v>2.0639999999999999E-3</v>
          </cell>
          <cell r="E24">
            <v>2.039E-3</v>
          </cell>
          <cell r="F24">
            <v>2.0119999999999999E-3</v>
          </cell>
          <cell r="G24">
            <v>2.003E-3</v>
          </cell>
          <cell r="H24">
            <v>1.99E-3</v>
          </cell>
          <cell r="I24">
            <v>0</v>
          </cell>
          <cell r="J24">
            <v>0</v>
          </cell>
          <cell r="K24">
            <v>0</v>
          </cell>
          <cell r="L24">
            <v>0</v>
          </cell>
          <cell r="M24">
            <v>0</v>
          </cell>
          <cell r="N24">
            <v>0</v>
          </cell>
          <cell r="O24">
            <v>2.0899999999999998E-3</v>
          </cell>
        </row>
        <row r="25">
          <cell r="B25" t="str">
            <v>CNY</v>
          </cell>
          <cell r="C25">
            <v>0.18679200000000001</v>
          </cell>
          <cell r="D25">
            <v>0.18529499999999999</v>
          </cell>
          <cell r="E25">
            <v>0.182335</v>
          </cell>
          <cell r="F25">
            <v>0.18024499999999999</v>
          </cell>
          <cell r="G25">
            <v>0.178872</v>
          </cell>
          <cell r="H25">
            <v>0.17773900000000001</v>
          </cell>
          <cell r="I25">
            <v>0</v>
          </cell>
          <cell r="J25">
            <v>0</v>
          </cell>
          <cell r="K25">
            <v>0</v>
          </cell>
          <cell r="L25">
            <v>0</v>
          </cell>
          <cell r="M25">
            <v>0</v>
          </cell>
          <cell r="N25">
            <v>0</v>
          </cell>
          <cell r="O25">
            <v>0.169545</v>
          </cell>
        </row>
        <row r="26">
          <cell r="B26" t="str">
            <v>COP</v>
          </cell>
          <cell r="C26">
            <v>5.7399999999999997E-4</v>
          </cell>
          <cell r="D26">
            <v>5.6499999999999996E-4</v>
          </cell>
          <cell r="E26">
            <v>5.5999999999999995E-4</v>
          </cell>
          <cell r="F26">
            <v>5.5900000000000004E-4</v>
          </cell>
          <cell r="G26">
            <v>5.6099999999999998E-4</v>
          </cell>
          <cell r="H26">
            <v>5.6099999999999998E-4</v>
          </cell>
          <cell r="I26">
            <v>0</v>
          </cell>
          <cell r="J26">
            <v>0</v>
          </cell>
          <cell r="K26">
            <v>0</v>
          </cell>
          <cell r="L26">
            <v>0</v>
          </cell>
          <cell r="M26">
            <v>0</v>
          </cell>
          <cell r="N26">
            <v>0</v>
          </cell>
          <cell r="O26">
            <v>5.5599999999999996E-4</v>
          </cell>
        </row>
        <row r="27">
          <cell r="B27" t="str">
            <v>CRC</v>
          </cell>
          <cell r="C27">
            <v>2.232E-3</v>
          </cell>
          <cell r="D27">
            <v>2.1719999999999999E-3</v>
          </cell>
          <cell r="E27">
            <v>2.1229999999999999E-3</v>
          </cell>
          <cell r="F27">
            <v>2.091E-3</v>
          </cell>
          <cell r="G27">
            <v>2.0660000000000001E-3</v>
          </cell>
          <cell r="H27">
            <v>2.0509999999999999E-3</v>
          </cell>
          <cell r="I27">
            <v>0</v>
          </cell>
          <cell r="J27">
            <v>0</v>
          </cell>
          <cell r="K27">
            <v>0</v>
          </cell>
          <cell r="L27">
            <v>0</v>
          </cell>
          <cell r="M27">
            <v>0</v>
          </cell>
          <cell r="N27">
            <v>0</v>
          </cell>
          <cell r="O27">
            <v>2.0820000000000001E-3</v>
          </cell>
        </row>
        <row r="28">
          <cell r="B28" t="str">
            <v>HRK</v>
          </cell>
          <cell r="C28">
            <v>0.20179</v>
          </cell>
          <cell r="D28">
            <v>0.20199500000000001</v>
          </cell>
          <cell r="E28">
            <v>0.20007900000000001</v>
          </cell>
          <cell r="F28">
            <v>0.19930700000000001</v>
          </cell>
          <cell r="G28">
            <v>0.19828399999999999</v>
          </cell>
          <cell r="H28">
            <v>0.19733899999999999</v>
          </cell>
          <cell r="I28">
            <v>0</v>
          </cell>
          <cell r="J28">
            <v>0</v>
          </cell>
          <cell r="K28">
            <v>0</v>
          </cell>
          <cell r="L28">
            <v>0</v>
          </cell>
          <cell r="M28">
            <v>0</v>
          </cell>
          <cell r="N28">
            <v>0</v>
          </cell>
          <cell r="O28">
            <v>0.18293000000000001</v>
          </cell>
        </row>
        <row r="29">
          <cell r="B29" t="str">
            <v>CZK</v>
          </cell>
          <cell r="C29">
            <v>5.6166000000000001E-2</v>
          </cell>
          <cell r="D29">
            <v>5.6328999999999997E-2</v>
          </cell>
          <cell r="E29">
            <v>5.5777E-2</v>
          </cell>
          <cell r="F29">
            <v>5.5494000000000002E-2</v>
          </cell>
          <cell r="G29">
            <v>5.5129999999999998E-2</v>
          </cell>
          <cell r="H29">
            <v>5.4812E-2</v>
          </cell>
          <cell r="I29">
            <v>0</v>
          </cell>
          <cell r="J29">
            <v>0</v>
          </cell>
          <cell r="K29">
            <v>0</v>
          </cell>
          <cell r="L29">
            <v>0</v>
          </cell>
          <cell r="M29">
            <v>0</v>
          </cell>
          <cell r="N29">
            <v>0</v>
          </cell>
          <cell r="O29">
            <v>5.3336000000000001E-2</v>
          </cell>
        </row>
        <row r="30">
          <cell r="B30" t="str">
            <v>DKK</v>
          </cell>
          <cell r="C30">
            <v>0.20651900000000001</v>
          </cell>
          <cell r="D30">
            <v>0.20683000000000001</v>
          </cell>
          <cell r="E30">
            <v>0.204872</v>
          </cell>
          <cell r="F30">
            <v>0.20389099999999999</v>
          </cell>
          <cell r="G30">
            <v>0.20261799999999999</v>
          </cell>
          <cell r="H30">
            <v>0.20149500000000001</v>
          </cell>
          <cell r="I30">
            <v>0</v>
          </cell>
          <cell r="J30">
            <v>0</v>
          </cell>
          <cell r="K30">
            <v>0</v>
          </cell>
          <cell r="L30">
            <v>0</v>
          </cell>
          <cell r="M30">
            <v>0</v>
          </cell>
          <cell r="N30">
            <v>0</v>
          </cell>
          <cell r="O30">
            <v>0.185781</v>
          </cell>
        </row>
        <row r="31">
          <cell r="B31" t="str">
            <v>DOP</v>
          </cell>
          <cell r="C31">
            <v>2.6419999999999999E-2</v>
          </cell>
          <cell r="D31">
            <v>2.6256999999999999E-2</v>
          </cell>
          <cell r="E31">
            <v>2.5943000000000001E-2</v>
          </cell>
          <cell r="F31">
            <v>2.5749000000000001E-2</v>
          </cell>
          <cell r="G31">
            <v>2.5596000000000001E-2</v>
          </cell>
          <cell r="H31">
            <v>2.5437999999999999E-2</v>
          </cell>
          <cell r="I31">
            <v>0</v>
          </cell>
          <cell r="J31">
            <v>0</v>
          </cell>
          <cell r="K31">
            <v>0</v>
          </cell>
          <cell r="L31">
            <v>0</v>
          </cell>
          <cell r="M31">
            <v>0</v>
          </cell>
          <cell r="N31">
            <v>0</v>
          </cell>
          <cell r="O31">
            <v>2.4988E-2</v>
          </cell>
        </row>
        <row r="32">
          <cell r="B32" t="str">
            <v>XCD</v>
          </cell>
          <cell r="C32">
            <v>0.41908800000000002</v>
          </cell>
          <cell r="D32">
            <v>0.41769600000000001</v>
          </cell>
          <cell r="E32">
            <v>0.41312399999999999</v>
          </cell>
          <cell r="F32">
            <v>0.41019499999999998</v>
          </cell>
          <cell r="G32">
            <v>0.40815800000000002</v>
          </cell>
          <cell r="H32">
            <v>0.40595500000000001</v>
          </cell>
          <cell r="I32">
            <v>0</v>
          </cell>
          <cell r="J32">
            <v>0</v>
          </cell>
          <cell r="K32">
            <v>0</v>
          </cell>
          <cell r="L32">
            <v>0</v>
          </cell>
          <cell r="M32">
            <v>0</v>
          </cell>
          <cell r="N32">
            <v>0</v>
          </cell>
          <cell r="O32">
            <v>0.38580700000000001</v>
          </cell>
        </row>
        <row r="33">
          <cell r="B33" t="str">
            <v>EGP</v>
          </cell>
          <cell r="C33">
            <v>0.16267499999999999</v>
          </cell>
          <cell r="D33">
            <v>0.16209899999999999</v>
          </cell>
          <cell r="E33">
            <v>0.16025400000000001</v>
          </cell>
          <cell r="F33">
            <v>0.15889900000000001</v>
          </cell>
          <cell r="G33">
            <v>0.15746399999999999</v>
          </cell>
          <cell r="H33">
            <v>0.15615000000000001</v>
          </cell>
          <cell r="I33">
            <v>0</v>
          </cell>
          <cell r="J33">
            <v>0</v>
          </cell>
          <cell r="K33">
            <v>0</v>
          </cell>
          <cell r="L33">
            <v>0</v>
          </cell>
          <cell r="M33">
            <v>0</v>
          </cell>
          <cell r="N33">
            <v>0</v>
          </cell>
          <cell r="O33">
            <v>0.15184700000000001</v>
          </cell>
        </row>
        <row r="34">
          <cell r="B34" t="str">
            <v>EEK</v>
          </cell>
          <cell r="C34">
            <v>9.8460000000000006E-2</v>
          </cell>
          <cell r="D34">
            <v>9.8627999999999993E-2</v>
          </cell>
          <cell r="E34">
            <v>9.7710000000000005E-2</v>
          </cell>
          <cell r="F34">
            <v>9.7245999999999999E-2</v>
          </cell>
          <cell r="G34">
            <v>9.6641000000000005E-2</v>
          </cell>
          <cell r="H34">
            <v>9.6091999999999997E-2</v>
          </cell>
          <cell r="I34">
            <v>0</v>
          </cell>
          <cell r="J34">
            <v>0</v>
          </cell>
          <cell r="K34">
            <v>0</v>
          </cell>
          <cell r="L34">
            <v>0</v>
          </cell>
          <cell r="M34">
            <v>0</v>
          </cell>
          <cell r="N34">
            <v>0</v>
          </cell>
          <cell r="O34">
            <v>8.8554999999999995E-2</v>
          </cell>
        </row>
        <row r="35">
          <cell r="B35" t="str">
            <v>EUR</v>
          </cell>
          <cell r="C35">
            <v>1.5408839999999999</v>
          </cell>
          <cell r="D35">
            <v>1.5433410000000001</v>
          </cell>
          <cell r="E35">
            <v>1.5289200000000001</v>
          </cell>
          <cell r="F35">
            <v>1.5216460000000001</v>
          </cell>
          <cell r="G35">
            <v>1.5121599999999999</v>
          </cell>
          <cell r="H35">
            <v>1.5035719999999999</v>
          </cell>
          <cell r="I35">
            <v>0</v>
          </cell>
          <cell r="J35">
            <v>0</v>
          </cell>
          <cell r="K35">
            <v>0</v>
          </cell>
          <cell r="L35">
            <v>0</v>
          </cell>
          <cell r="M35">
            <v>0</v>
          </cell>
          <cell r="N35">
            <v>0</v>
          </cell>
          <cell r="O35">
            <v>1.385591</v>
          </cell>
        </row>
        <row r="36">
          <cell r="B36" t="str">
            <v>FJD</v>
          </cell>
          <cell r="C36">
            <v>0.59927200000000003</v>
          </cell>
          <cell r="D36">
            <v>0.59887900000000005</v>
          </cell>
          <cell r="E36">
            <v>0.59375100000000003</v>
          </cell>
          <cell r="F36">
            <v>0.59113400000000005</v>
          </cell>
          <cell r="G36">
            <v>0.58996099999999996</v>
          </cell>
          <cell r="H36">
            <v>0.58792699999999998</v>
          </cell>
          <cell r="I36">
            <v>0</v>
          </cell>
          <cell r="J36">
            <v>0</v>
          </cell>
          <cell r="K36">
            <v>0</v>
          </cell>
          <cell r="L36">
            <v>0</v>
          </cell>
          <cell r="M36">
            <v>0</v>
          </cell>
          <cell r="N36">
            <v>0</v>
          </cell>
          <cell r="O36">
            <v>0.567805</v>
          </cell>
        </row>
        <row r="37">
          <cell r="B37" t="str">
            <v>XPF</v>
          </cell>
          <cell r="C37">
            <v>1.2933999999999999E-2</v>
          </cell>
          <cell r="D37">
            <v>1.2944000000000001E-2</v>
          </cell>
          <cell r="E37">
            <v>1.282E-2</v>
          </cell>
          <cell r="F37">
            <v>1.2758E-2</v>
          </cell>
          <cell r="G37">
            <v>1.2677000000000001E-2</v>
          </cell>
          <cell r="H37">
            <v>1.2586E-2</v>
          </cell>
          <cell r="I37">
            <v>0</v>
          </cell>
          <cell r="J37">
            <v>0</v>
          </cell>
          <cell r="K37">
            <v>0</v>
          </cell>
          <cell r="L37">
            <v>0</v>
          </cell>
          <cell r="M37">
            <v>0</v>
          </cell>
          <cell r="N37">
            <v>0</v>
          </cell>
          <cell r="O37">
            <v>1.1613999999999999E-2</v>
          </cell>
        </row>
        <row r="38">
          <cell r="B38" t="str">
            <v>GTQ</v>
          </cell>
          <cell r="C38">
            <v>0.144563</v>
          </cell>
          <cell r="D38">
            <v>0.14468300000000001</v>
          </cell>
          <cell r="E38">
            <v>0.14339199999999999</v>
          </cell>
          <cell r="F38">
            <v>0.142569</v>
          </cell>
          <cell r="G38">
            <v>0.14180699999999999</v>
          </cell>
          <cell r="H38">
            <v>0.141018</v>
          </cell>
          <cell r="I38">
            <v>0</v>
          </cell>
          <cell r="J38">
            <v>0</v>
          </cell>
          <cell r="K38">
            <v>0</v>
          </cell>
          <cell r="L38">
            <v>0</v>
          </cell>
          <cell r="M38">
            <v>0</v>
          </cell>
          <cell r="N38">
            <v>0</v>
          </cell>
          <cell r="O38">
            <v>0.133303</v>
          </cell>
        </row>
        <row r="39">
          <cell r="B39" t="str">
            <v>GYD</v>
          </cell>
          <cell r="C39">
            <v>5.3930000000000002E-3</v>
          </cell>
          <cell r="D39">
            <v>5.3509999999999999E-3</v>
          </cell>
          <cell r="E39">
            <v>5.2839999999999996E-3</v>
          </cell>
          <cell r="F39">
            <v>5.2690000000000002E-3</v>
          </cell>
          <cell r="G39">
            <v>5.2579999999999997E-3</v>
          </cell>
          <cell r="H39">
            <v>5.2399999999999999E-3</v>
          </cell>
          <cell r="I39">
            <v>0</v>
          </cell>
          <cell r="J39">
            <v>0</v>
          </cell>
          <cell r="K39">
            <v>0</v>
          </cell>
          <cell r="L39">
            <v>0</v>
          </cell>
          <cell r="M39">
            <v>0</v>
          </cell>
          <cell r="N39">
            <v>0</v>
          </cell>
          <cell r="O39">
            <v>5.0099999999999997E-3</v>
          </cell>
        </row>
        <row r="40">
          <cell r="B40" t="str">
            <v>HNL</v>
          </cell>
          <cell r="C40">
            <v>5.6371999999999998E-2</v>
          </cell>
          <cell r="D40">
            <v>5.6691999999999999E-2</v>
          </cell>
          <cell r="E40">
            <v>5.6545999999999999E-2</v>
          </cell>
          <cell r="F40">
            <v>5.6502999999999998E-2</v>
          </cell>
          <cell r="G40">
            <v>5.5716000000000002E-2</v>
          </cell>
          <cell r="H40">
            <v>5.4980000000000001E-2</v>
          </cell>
          <cell r="I40">
            <v>0</v>
          </cell>
          <cell r="J40">
            <v>0</v>
          </cell>
          <cell r="K40">
            <v>0</v>
          </cell>
          <cell r="L40">
            <v>0</v>
          </cell>
          <cell r="M40">
            <v>0</v>
          </cell>
          <cell r="N40">
            <v>0</v>
          </cell>
          <cell r="O40">
            <v>5.1755000000000002E-2</v>
          </cell>
        </row>
        <row r="41">
          <cell r="B41" t="str">
            <v>HKD</v>
          </cell>
          <cell r="C41">
            <v>0.14583499999999999</v>
          </cell>
          <cell r="D41">
            <v>0.14533799999999999</v>
          </cell>
          <cell r="E41">
            <v>0.143762</v>
          </cell>
          <cell r="F41">
            <v>0.142764</v>
          </cell>
          <cell r="G41">
            <v>0.14207</v>
          </cell>
          <cell r="H41">
            <v>0.141319</v>
          </cell>
          <cell r="I41">
            <v>0</v>
          </cell>
          <cell r="J41">
            <v>0</v>
          </cell>
          <cell r="K41">
            <v>0</v>
          </cell>
          <cell r="L41">
            <v>0</v>
          </cell>
          <cell r="M41">
            <v>0</v>
          </cell>
          <cell r="N41">
            <v>0</v>
          </cell>
          <cell r="O41">
            <v>0.13433100000000001</v>
          </cell>
        </row>
        <row r="42">
          <cell r="B42" t="str">
            <v>HUF</v>
          </cell>
          <cell r="C42">
            <v>5.0629999999999998E-3</v>
          </cell>
          <cell r="D42">
            <v>5.0419999999999996E-3</v>
          </cell>
          <cell r="E42">
            <v>4.9899999999999996E-3</v>
          </cell>
          <cell r="F42">
            <v>4.9649999999999998E-3</v>
          </cell>
          <cell r="G42">
            <v>4.9439999999999996E-3</v>
          </cell>
          <cell r="H42">
            <v>4.9069999999999999E-3</v>
          </cell>
          <cell r="I42">
            <v>0</v>
          </cell>
          <cell r="J42">
            <v>0</v>
          </cell>
          <cell r="K42">
            <v>0</v>
          </cell>
          <cell r="L42">
            <v>0</v>
          </cell>
          <cell r="M42">
            <v>0</v>
          </cell>
          <cell r="N42">
            <v>0</v>
          </cell>
          <cell r="O42">
            <v>4.6579999999999998E-3</v>
          </cell>
        </row>
        <row r="43">
          <cell r="B43" t="str">
            <v>ISK</v>
          </cell>
          <cell r="C43">
            <v>9.783E-3</v>
          </cell>
          <cell r="D43">
            <v>9.8510000000000004E-3</v>
          </cell>
          <cell r="E43">
            <v>9.7800000000000005E-3</v>
          </cell>
          <cell r="F43">
            <v>9.7450000000000002E-3</v>
          </cell>
          <cell r="G43">
            <v>9.7040000000000008E-3</v>
          </cell>
          <cell r="H43">
            <v>9.6620000000000004E-3</v>
          </cell>
          <cell r="I43">
            <v>0</v>
          </cell>
          <cell r="J43">
            <v>0</v>
          </cell>
          <cell r="K43">
            <v>0</v>
          </cell>
          <cell r="L43">
            <v>0</v>
          </cell>
          <cell r="M43">
            <v>0</v>
          </cell>
          <cell r="N43">
            <v>0</v>
          </cell>
          <cell r="O43">
            <v>8.5880000000000001E-3</v>
          </cell>
        </row>
        <row r="44">
          <cell r="B44" t="str">
            <v>INR</v>
          </cell>
          <cell r="C44">
            <v>1.8183000000000001E-2</v>
          </cell>
          <cell r="D44">
            <v>1.8169000000000001E-2</v>
          </cell>
          <cell r="E44">
            <v>1.8127999999999998E-2</v>
          </cell>
          <cell r="F44">
            <v>1.8069000000000002E-2</v>
          </cell>
          <cell r="G44">
            <v>1.8088E-2</v>
          </cell>
          <cell r="H44">
            <v>1.8020000000000001E-2</v>
          </cell>
          <cell r="I44">
            <v>0</v>
          </cell>
          <cell r="J44">
            <v>0</v>
          </cell>
          <cell r="K44">
            <v>0</v>
          </cell>
          <cell r="L44">
            <v>0</v>
          </cell>
          <cell r="M44">
            <v>0</v>
          </cell>
          <cell r="N44">
            <v>0</v>
          </cell>
          <cell r="O44">
            <v>1.7811E-2</v>
          </cell>
        </row>
        <row r="45">
          <cell r="B45" t="str">
            <v>IDR</v>
          </cell>
          <cell r="C45">
            <v>9.2999999999999997E-5</v>
          </cell>
          <cell r="D45">
            <v>9.3999999999999994E-5</v>
          </cell>
          <cell r="E45">
            <v>9.3999999999999994E-5</v>
          </cell>
          <cell r="F45">
            <v>9.3999999999999994E-5</v>
          </cell>
          <cell r="G45">
            <v>9.3999999999999994E-5</v>
          </cell>
          <cell r="H45">
            <v>9.2999999999999997E-5</v>
          </cell>
          <cell r="I45">
            <v>0</v>
          </cell>
          <cell r="J45">
            <v>0</v>
          </cell>
          <cell r="K45">
            <v>0</v>
          </cell>
          <cell r="L45">
            <v>0</v>
          </cell>
          <cell r="M45">
            <v>0</v>
          </cell>
          <cell r="N45">
            <v>0</v>
          </cell>
          <cell r="O45">
            <v>9.8999999999999994E-5</v>
          </cell>
        </row>
        <row r="46">
          <cell r="B46" t="str">
            <v>IQD</v>
          </cell>
          <cell r="C46">
            <v>9.7099999999999997E-4</v>
          </cell>
          <cell r="D46">
            <v>9.68E-4</v>
          </cell>
          <cell r="E46">
            <v>9.5799999999999998E-4</v>
          </cell>
          <cell r="F46">
            <v>9.4499999999999998E-4</v>
          </cell>
          <cell r="G46">
            <v>9.3599999999999998E-4</v>
          </cell>
          <cell r="H46">
            <v>9.2800000000000001E-4</v>
          </cell>
          <cell r="I46">
            <v>0</v>
          </cell>
          <cell r="J46">
            <v>0</v>
          </cell>
          <cell r="K46">
            <v>0</v>
          </cell>
          <cell r="L46">
            <v>0</v>
          </cell>
          <cell r="M46">
            <v>0</v>
          </cell>
          <cell r="N46">
            <v>0</v>
          </cell>
          <cell r="O46">
            <v>8.9400000000000005E-4</v>
          </cell>
        </row>
        <row r="47">
          <cell r="B47" t="str">
            <v>ILS</v>
          </cell>
          <cell r="C47">
            <v>0.32383400000000001</v>
          </cell>
          <cell r="D47">
            <v>0.32298199999999999</v>
          </cell>
          <cell r="E47">
            <v>0.31955899999999998</v>
          </cell>
          <cell r="F47">
            <v>0.31782700000000003</v>
          </cell>
          <cell r="G47">
            <v>0.31640499999999999</v>
          </cell>
          <cell r="H47">
            <v>0.31534299999999998</v>
          </cell>
          <cell r="I47">
            <v>0</v>
          </cell>
          <cell r="J47">
            <v>0</v>
          </cell>
          <cell r="K47">
            <v>0</v>
          </cell>
          <cell r="L47">
            <v>0</v>
          </cell>
          <cell r="M47">
            <v>0</v>
          </cell>
          <cell r="N47">
            <v>0</v>
          </cell>
          <cell r="O47">
            <v>0.28893600000000003</v>
          </cell>
        </row>
        <row r="48">
          <cell r="B48" t="str">
            <v>JMD</v>
          </cell>
          <cell r="C48">
            <v>1.0616E-2</v>
          </cell>
          <cell r="D48">
            <v>1.0534E-2</v>
          </cell>
          <cell r="E48">
            <v>1.0368E-2</v>
          </cell>
          <cell r="F48">
            <v>1.0253999999999999E-2</v>
          </cell>
          <cell r="G48">
            <v>1.0158E-2</v>
          </cell>
          <cell r="H48">
            <v>1.0061E-2</v>
          </cell>
          <cell r="I48">
            <v>0</v>
          </cell>
          <cell r="J48">
            <v>0</v>
          </cell>
          <cell r="K48">
            <v>0</v>
          </cell>
          <cell r="L48">
            <v>0</v>
          </cell>
          <cell r="M48">
            <v>0</v>
          </cell>
          <cell r="N48">
            <v>0</v>
          </cell>
          <cell r="O48">
            <v>1.0436000000000001E-2</v>
          </cell>
        </row>
        <row r="49">
          <cell r="B49" t="str">
            <v>JPY</v>
          </cell>
          <cell r="C49">
            <v>1.0907E-2</v>
          </cell>
          <cell r="D49">
            <v>1.094E-2</v>
          </cell>
          <cell r="E49">
            <v>1.0817E-2</v>
          </cell>
          <cell r="F49">
            <v>1.0758999999999999E-2</v>
          </cell>
          <cell r="G49">
            <v>1.0725E-2</v>
          </cell>
          <cell r="H49">
            <v>1.0688E-2</v>
          </cell>
          <cell r="I49">
            <v>0</v>
          </cell>
          <cell r="J49">
            <v>0</v>
          </cell>
          <cell r="K49">
            <v>0</v>
          </cell>
          <cell r="L49">
            <v>0</v>
          </cell>
          <cell r="M49">
            <v>0</v>
          </cell>
          <cell r="N49">
            <v>0</v>
          </cell>
          <cell r="O49">
            <v>1.0727E-2</v>
          </cell>
        </row>
        <row r="50">
          <cell r="B50" t="str">
            <v>JOD</v>
          </cell>
          <cell r="C50">
            <v>1.600095</v>
          </cell>
          <cell r="D50">
            <v>1.5941970000000001</v>
          </cell>
          <cell r="E50">
            <v>1.5763579999999999</v>
          </cell>
          <cell r="F50">
            <v>1.564586</v>
          </cell>
          <cell r="G50">
            <v>1.556411</v>
          </cell>
          <cell r="H50">
            <v>1.5477259999999999</v>
          </cell>
          <cell r="I50">
            <v>0</v>
          </cell>
          <cell r="J50">
            <v>0</v>
          </cell>
          <cell r="K50">
            <v>0</v>
          </cell>
          <cell r="L50">
            <v>0</v>
          </cell>
          <cell r="M50">
            <v>0</v>
          </cell>
          <cell r="N50">
            <v>0</v>
          </cell>
          <cell r="O50">
            <v>1.471041</v>
          </cell>
        </row>
        <row r="51">
          <cell r="B51" t="str">
            <v>KZT</v>
          </cell>
          <cell r="C51">
            <v>7.3049999999999999E-3</v>
          </cell>
          <cell r="D51">
            <v>6.8950000000000001E-3</v>
          </cell>
          <cell r="E51">
            <v>6.6519999999999999E-3</v>
          </cell>
          <cell r="F51">
            <v>6.5030000000000001E-3</v>
          </cell>
          <cell r="G51">
            <v>6.3940000000000004E-3</v>
          </cell>
          <cell r="H51">
            <v>6.306E-3</v>
          </cell>
          <cell r="I51">
            <v>0</v>
          </cell>
          <cell r="J51">
            <v>0</v>
          </cell>
          <cell r="K51">
            <v>0</v>
          </cell>
          <cell r="L51">
            <v>0</v>
          </cell>
          <cell r="M51">
            <v>0</v>
          </cell>
          <cell r="N51">
            <v>0</v>
          </cell>
          <cell r="O51">
            <v>6.8349999999999999E-3</v>
          </cell>
        </row>
        <row r="52">
          <cell r="B52" t="str">
            <v>KES</v>
          </cell>
          <cell r="C52">
            <v>1.3100000000000001E-2</v>
          </cell>
          <cell r="D52">
            <v>1.3063E-2</v>
          </cell>
          <cell r="E52">
            <v>1.2921E-2</v>
          </cell>
          <cell r="F52">
            <v>1.2813E-2</v>
          </cell>
          <cell r="G52">
            <v>1.2715000000000001E-2</v>
          </cell>
          <cell r="H52">
            <v>1.2628E-2</v>
          </cell>
          <cell r="I52">
            <v>0</v>
          </cell>
          <cell r="J52">
            <v>0</v>
          </cell>
          <cell r="K52">
            <v>0</v>
          </cell>
          <cell r="L52">
            <v>0</v>
          </cell>
          <cell r="M52">
            <v>0</v>
          </cell>
          <cell r="N52">
            <v>0</v>
          </cell>
          <cell r="O52">
            <v>1.2101000000000001E-2</v>
          </cell>
        </row>
        <row r="53">
          <cell r="B53" t="str">
            <v>KRW</v>
          </cell>
          <cell r="C53">
            <v>1.0629999999999999E-3</v>
          </cell>
          <cell r="D53">
            <v>1.0579999999999999E-3</v>
          </cell>
          <cell r="E53">
            <v>1.047E-3</v>
          </cell>
          <cell r="F53">
            <v>1.0460000000000001E-3</v>
          </cell>
          <cell r="G53">
            <v>1.047E-3</v>
          </cell>
          <cell r="H53">
            <v>1.047E-3</v>
          </cell>
          <cell r="I53">
            <v>0</v>
          </cell>
          <cell r="J53">
            <v>0</v>
          </cell>
          <cell r="K53">
            <v>0</v>
          </cell>
          <cell r="L53">
            <v>0</v>
          </cell>
          <cell r="M53">
            <v>0</v>
          </cell>
          <cell r="N53">
            <v>0</v>
          </cell>
          <cell r="O53">
            <v>9.5500000000000001E-4</v>
          </cell>
        </row>
        <row r="54">
          <cell r="B54" t="str">
            <v>KWD</v>
          </cell>
          <cell r="C54">
            <v>4.0035639999999999</v>
          </cell>
          <cell r="D54">
            <v>3.9952019999999999</v>
          </cell>
          <cell r="E54">
            <v>3.953176</v>
          </cell>
          <cell r="F54">
            <v>3.9274789999999999</v>
          </cell>
          <cell r="G54">
            <v>3.9079570000000001</v>
          </cell>
          <cell r="H54">
            <v>3.886161</v>
          </cell>
          <cell r="I54">
            <v>0</v>
          </cell>
          <cell r="J54">
            <v>0</v>
          </cell>
          <cell r="K54">
            <v>0</v>
          </cell>
          <cell r="L54">
            <v>0</v>
          </cell>
          <cell r="M54">
            <v>0</v>
          </cell>
          <cell r="N54">
            <v>0</v>
          </cell>
          <cell r="O54">
            <v>3.6729099999999999</v>
          </cell>
        </row>
        <row r="55">
          <cell r="B55" t="str">
            <v>LVL</v>
          </cell>
          <cell r="C55">
            <v>2.1933189999999998</v>
          </cell>
          <cell r="D55">
            <v>2.1965690000000002</v>
          </cell>
          <cell r="E55">
            <v>2.1759499999999998</v>
          </cell>
          <cell r="F55">
            <v>2.1655150000000001</v>
          </cell>
          <cell r="G55">
            <v>2.151932</v>
          </cell>
          <cell r="H55">
            <v>2.1396310000000001</v>
          </cell>
          <cell r="I55">
            <v>0</v>
          </cell>
          <cell r="J55">
            <v>0</v>
          </cell>
          <cell r="K55">
            <v>0</v>
          </cell>
          <cell r="L55">
            <v>0</v>
          </cell>
          <cell r="M55">
            <v>0</v>
          </cell>
          <cell r="N55">
            <v>0</v>
          </cell>
          <cell r="O55">
            <v>1.9749749999999999</v>
          </cell>
        </row>
        <row r="56">
          <cell r="B56" t="str">
            <v>LSL</v>
          </cell>
          <cell r="C56">
            <v>0.10469299999999999</v>
          </cell>
          <cell r="D56">
            <v>0.104519</v>
          </cell>
          <cell r="E56">
            <v>0.10399700000000001</v>
          </cell>
          <cell r="F56">
            <v>0.103648</v>
          </cell>
          <cell r="G56">
            <v>0.103293</v>
          </cell>
          <cell r="H56">
            <v>0.10278</v>
          </cell>
          <cell r="I56">
            <v>0</v>
          </cell>
          <cell r="J56">
            <v>0</v>
          </cell>
          <cell r="K56">
            <v>0</v>
          </cell>
          <cell r="L56">
            <v>0</v>
          </cell>
          <cell r="M56">
            <v>0</v>
          </cell>
          <cell r="N56">
            <v>0</v>
          </cell>
          <cell r="O56">
            <v>0.107942</v>
          </cell>
        </row>
        <row r="57">
          <cell r="B57" t="str">
            <v>LTL</v>
          </cell>
          <cell r="C57">
            <v>0.44627499999999998</v>
          </cell>
          <cell r="D57">
            <v>0.44698300000000002</v>
          </cell>
          <cell r="E57">
            <v>0.44280399999999998</v>
          </cell>
          <cell r="F57">
            <v>0.44069799999999998</v>
          </cell>
          <cell r="G57">
            <v>0.43795099999999998</v>
          </cell>
          <cell r="H57">
            <v>0.43546200000000002</v>
          </cell>
          <cell r="I57">
            <v>0</v>
          </cell>
          <cell r="J57">
            <v>0</v>
          </cell>
          <cell r="K57">
            <v>0</v>
          </cell>
          <cell r="L57">
            <v>0</v>
          </cell>
          <cell r="M57">
            <v>0</v>
          </cell>
          <cell r="N57">
            <v>0</v>
          </cell>
          <cell r="O57">
            <v>0.40129399999999998</v>
          </cell>
        </row>
        <row r="58">
          <cell r="B58" t="str">
            <v>LYD</v>
          </cell>
          <cell r="C58">
            <v>0.90711900000000001</v>
          </cell>
          <cell r="D58">
            <v>0.90434400000000004</v>
          </cell>
          <cell r="E58">
            <v>0.89398999999999995</v>
          </cell>
          <cell r="F58">
            <v>0.888571</v>
          </cell>
          <cell r="G58">
            <v>0.88290199999999996</v>
          </cell>
          <cell r="H58">
            <v>0.87795100000000004</v>
          </cell>
          <cell r="I58">
            <v>0</v>
          </cell>
          <cell r="J58">
            <v>0</v>
          </cell>
          <cell r="K58">
            <v>0</v>
          </cell>
          <cell r="L58">
            <v>0</v>
          </cell>
          <cell r="M58">
            <v>0</v>
          </cell>
          <cell r="N58">
            <v>0</v>
          </cell>
          <cell r="O58">
            <v>0.82540100000000005</v>
          </cell>
        </row>
        <row r="59">
          <cell r="B59" t="str">
            <v>MOP</v>
          </cell>
          <cell r="C59">
            <v>0.14158899999999999</v>
          </cell>
          <cell r="D59">
            <v>0.14110500000000001</v>
          </cell>
          <cell r="E59">
            <v>0.139574</v>
          </cell>
          <cell r="F59">
            <v>0.13860500000000001</v>
          </cell>
          <cell r="G59">
            <v>0.137931</v>
          </cell>
          <cell r="H59">
            <v>0.13720199999999999</v>
          </cell>
          <cell r="I59">
            <v>0</v>
          </cell>
          <cell r="J59">
            <v>0</v>
          </cell>
          <cell r="K59">
            <v>0</v>
          </cell>
          <cell r="L59">
            <v>0</v>
          </cell>
          <cell r="M59">
            <v>0</v>
          </cell>
          <cell r="N59">
            <v>0</v>
          </cell>
          <cell r="O59">
            <v>0.130416</v>
          </cell>
        </row>
        <row r="60">
          <cell r="B60" t="str">
            <v>MKD</v>
          </cell>
          <cell r="C60">
            <v>2.5071E-2</v>
          </cell>
          <cell r="D60">
            <v>2.5073000000000002E-2</v>
          </cell>
          <cell r="E60">
            <v>2.4832E-2</v>
          </cell>
          <cell r="F60">
            <v>2.4705999999999999E-2</v>
          </cell>
          <cell r="G60">
            <v>2.4542999999999999E-2</v>
          </cell>
          <cell r="H60">
            <v>2.4390999999999999E-2</v>
          </cell>
          <cell r="I60">
            <v>0</v>
          </cell>
          <cell r="J60">
            <v>0</v>
          </cell>
          <cell r="K60">
            <v>0</v>
          </cell>
          <cell r="L60">
            <v>0</v>
          </cell>
          <cell r="M60">
            <v>0</v>
          </cell>
          <cell r="N60">
            <v>0</v>
          </cell>
          <cell r="O60">
            <v>2.2436000000000001E-2</v>
          </cell>
        </row>
        <row r="61">
          <cell r="B61" t="str">
            <v>MYR</v>
          </cell>
          <cell r="C61">
            <v>0.34189999999999998</v>
          </cell>
          <cell r="D61">
            <v>0.34188499999999999</v>
          </cell>
          <cell r="E61">
            <v>0.33899899999999999</v>
          </cell>
          <cell r="F61">
            <v>0.337094</v>
          </cell>
          <cell r="G61">
            <v>0.33665</v>
          </cell>
          <cell r="H61">
            <v>0.33573399999999998</v>
          </cell>
          <cell r="I61">
            <v>0</v>
          </cell>
          <cell r="J61">
            <v>0</v>
          </cell>
          <cell r="K61">
            <v>0</v>
          </cell>
          <cell r="L61">
            <v>0</v>
          </cell>
          <cell r="M61">
            <v>0</v>
          </cell>
          <cell r="N61">
            <v>0</v>
          </cell>
          <cell r="O61">
            <v>0.32937899999999998</v>
          </cell>
        </row>
        <row r="62">
          <cell r="B62" t="str">
            <v>MRO</v>
          </cell>
          <cell r="C62">
            <v>3.875E-3</v>
          </cell>
          <cell r="D62">
            <v>3.8639999999999998E-3</v>
          </cell>
          <cell r="E62">
            <v>3.8019999999999998E-3</v>
          </cell>
          <cell r="F62">
            <v>3.7669999999999999E-3</v>
          </cell>
          <cell r="G62">
            <v>3.7369999999999999E-3</v>
          </cell>
          <cell r="H62">
            <v>3.7090000000000001E-3</v>
          </cell>
          <cell r="I62">
            <v>0</v>
          </cell>
          <cell r="J62">
            <v>0</v>
          </cell>
          <cell r="K62">
            <v>0</v>
          </cell>
          <cell r="L62">
            <v>0</v>
          </cell>
          <cell r="M62">
            <v>0</v>
          </cell>
          <cell r="N62">
            <v>0</v>
          </cell>
          <cell r="O62">
            <v>3.5339999999999998E-3</v>
          </cell>
        </row>
        <row r="63">
          <cell r="B63" t="str">
            <v>MUR</v>
          </cell>
          <cell r="C63">
            <v>3.7599E-2</v>
          </cell>
          <cell r="D63">
            <v>3.7468000000000001E-2</v>
          </cell>
          <cell r="E63">
            <v>3.7065000000000001E-2</v>
          </cell>
          <cell r="F63">
            <v>3.6822000000000001E-2</v>
          </cell>
          <cell r="G63">
            <v>3.6592E-2</v>
          </cell>
          <cell r="H63">
            <v>3.6380000000000003E-2</v>
          </cell>
          <cell r="I63">
            <v>0</v>
          </cell>
          <cell r="J63">
            <v>0</v>
          </cell>
          <cell r="K63">
            <v>0</v>
          </cell>
          <cell r="L63">
            <v>0</v>
          </cell>
          <cell r="M63">
            <v>0</v>
          </cell>
          <cell r="N63">
            <v>0</v>
          </cell>
          <cell r="O63">
            <v>3.397E-2</v>
          </cell>
        </row>
        <row r="64">
          <cell r="B64" t="str">
            <v>MXN</v>
          </cell>
          <cell r="C64">
            <v>8.5643999999999998E-2</v>
          </cell>
          <cell r="D64">
            <v>8.5233000000000003E-2</v>
          </cell>
          <cell r="E64">
            <v>8.4574999999999997E-2</v>
          </cell>
          <cell r="F64">
            <v>8.4106E-2</v>
          </cell>
          <cell r="G64">
            <v>8.4017999999999995E-2</v>
          </cell>
          <cell r="H64">
            <v>8.3690000000000001E-2</v>
          </cell>
          <cell r="I64">
            <v>0</v>
          </cell>
          <cell r="J64">
            <v>0</v>
          </cell>
          <cell r="K64">
            <v>0</v>
          </cell>
          <cell r="L64">
            <v>0</v>
          </cell>
          <cell r="M64">
            <v>0</v>
          </cell>
          <cell r="N64">
            <v>0</v>
          </cell>
          <cell r="O64">
            <v>8.1049999999999997E-2</v>
          </cell>
        </row>
        <row r="65">
          <cell r="B65" t="str">
            <v>MXV</v>
          </cell>
          <cell r="C65">
            <v>0.435033</v>
          </cell>
          <cell r="D65">
            <v>0.43434499999999998</v>
          </cell>
          <cell r="E65">
            <v>0.43200699999999997</v>
          </cell>
          <cell r="F65">
            <v>0.43030600000000002</v>
          </cell>
          <cell r="G65">
            <v>0.43011500000000003</v>
          </cell>
          <cell r="H65">
            <v>0.42857499999999998</v>
          </cell>
          <cell r="I65">
            <v>0</v>
          </cell>
          <cell r="J65">
            <v>0</v>
          </cell>
          <cell r="K65">
            <v>0</v>
          </cell>
          <cell r="L65">
            <v>0</v>
          </cell>
          <cell r="M65">
            <v>0</v>
          </cell>
          <cell r="N65">
            <v>0</v>
          </cell>
          <cell r="O65">
            <v>0.40146199999999999</v>
          </cell>
        </row>
        <row r="66">
          <cell r="B66" t="str">
            <v>MDL</v>
          </cell>
          <cell r="C66">
            <v>8.5418999999999995E-2</v>
          </cell>
          <cell r="D66">
            <v>8.4321999999999994E-2</v>
          </cell>
          <cell r="E66">
            <v>8.3308999999999994E-2</v>
          </cell>
          <cell r="F66">
            <v>8.2550999999999999E-2</v>
          </cell>
          <cell r="G66">
            <v>8.1755999999999995E-2</v>
          </cell>
          <cell r="H66">
            <v>8.0884999999999999E-2</v>
          </cell>
          <cell r="I66">
            <v>0</v>
          </cell>
          <cell r="J66">
            <v>0</v>
          </cell>
          <cell r="K66">
            <v>0</v>
          </cell>
          <cell r="L66">
            <v>0</v>
          </cell>
          <cell r="M66">
            <v>0</v>
          </cell>
          <cell r="N66">
            <v>0</v>
          </cell>
          <cell r="O66">
            <v>8.2746E-2</v>
          </cell>
        </row>
        <row r="67">
          <cell r="B67" t="str">
            <v>MAD</v>
          </cell>
          <cell r="C67">
            <v>0.13725699999999999</v>
          </cell>
          <cell r="D67">
            <v>0.13734099999999999</v>
          </cell>
          <cell r="E67">
            <v>0.13602</v>
          </cell>
          <cell r="F67">
            <v>0.135381</v>
          </cell>
          <cell r="G67">
            <v>0.134574</v>
          </cell>
          <cell r="H67">
            <v>0.133802</v>
          </cell>
          <cell r="I67">
            <v>0</v>
          </cell>
          <cell r="J67">
            <v>0</v>
          </cell>
          <cell r="K67">
            <v>0</v>
          </cell>
          <cell r="L67">
            <v>0</v>
          </cell>
          <cell r="M67">
            <v>0</v>
          </cell>
          <cell r="N67">
            <v>0</v>
          </cell>
          <cell r="O67">
            <v>0.123964</v>
          </cell>
        </row>
        <row r="68">
          <cell r="B68" t="str">
            <v>MMK</v>
          </cell>
          <cell r="C68">
            <v>1.1460000000000001E-3</v>
          </cell>
          <cell r="D68">
            <v>1.1440000000000001E-3</v>
          </cell>
          <cell r="E68">
            <v>1.1379999999999999E-3</v>
          </cell>
          <cell r="F68">
            <v>1.134E-3</v>
          </cell>
          <cell r="G68">
            <v>1.1299999999999999E-3</v>
          </cell>
          <cell r="H68">
            <v>1.124E-3</v>
          </cell>
          <cell r="I68">
            <v>0</v>
          </cell>
          <cell r="J68">
            <v>0</v>
          </cell>
          <cell r="K68">
            <v>0</v>
          </cell>
          <cell r="L68">
            <v>0</v>
          </cell>
          <cell r="M68">
            <v>0</v>
          </cell>
          <cell r="N68">
            <v>0</v>
          </cell>
          <cell r="O68">
            <v>1.1169999999999999E-3</v>
          </cell>
        </row>
        <row r="69">
          <cell r="B69" t="str">
            <v>NAD</v>
          </cell>
          <cell r="C69">
            <v>0.10469100000000001</v>
          </cell>
          <cell r="D69">
            <v>0.104518</v>
          </cell>
          <cell r="E69">
            <v>0.10399600000000001</v>
          </cell>
          <cell r="F69">
            <v>0.103648</v>
          </cell>
          <cell r="G69">
            <v>0.10329199999999999</v>
          </cell>
          <cell r="H69">
            <v>0.10278</v>
          </cell>
          <cell r="I69">
            <v>0</v>
          </cell>
          <cell r="J69">
            <v>0</v>
          </cell>
          <cell r="K69">
            <v>0</v>
          </cell>
          <cell r="L69">
            <v>0</v>
          </cell>
          <cell r="M69">
            <v>0</v>
          </cell>
          <cell r="N69">
            <v>0</v>
          </cell>
          <cell r="O69">
            <v>0.107942</v>
          </cell>
        </row>
        <row r="70">
          <cell r="B70" t="str">
            <v>NPR</v>
          </cell>
          <cell r="C70">
            <v>1.1376000000000001E-2</v>
          </cell>
          <cell r="D70">
            <v>1.1346999999999999E-2</v>
          </cell>
          <cell r="E70">
            <v>1.1324000000000001E-2</v>
          </cell>
          <cell r="F70">
            <v>1.1289E-2</v>
          </cell>
          <cell r="G70">
            <v>1.1297E-2</v>
          </cell>
          <cell r="H70">
            <v>1.1257E-2</v>
          </cell>
          <cell r="I70">
            <v>0</v>
          </cell>
          <cell r="J70">
            <v>0</v>
          </cell>
          <cell r="K70">
            <v>0</v>
          </cell>
          <cell r="L70">
            <v>0</v>
          </cell>
          <cell r="M70">
            <v>0</v>
          </cell>
          <cell r="N70">
            <v>0</v>
          </cell>
          <cell r="O70">
            <v>1.1103999999999999E-2</v>
          </cell>
        </row>
        <row r="71">
          <cell r="B71" t="str">
            <v>ANG</v>
          </cell>
          <cell r="C71">
            <v>0.63214400000000004</v>
          </cell>
          <cell r="D71">
            <v>0.63004400000000005</v>
          </cell>
          <cell r="E71">
            <v>0.62314800000000004</v>
          </cell>
          <cell r="F71">
            <v>0.61939900000000003</v>
          </cell>
          <cell r="G71">
            <v>0.61677099999999996</v>
          </cell>
          <cell r="H71">
            <v>0.61375900000000005</v>
          </cell>
          <cell r="I71">
            <v>0</v>
          </cell>
          <cell r="J71">
            <v>0</v>
          </cell>
          <cell r="K71">
            <v>0</v>
          </cell>
          <cell r="L71">
            <v>0</v>
          </cell>
          <cell r="M71">
            <v>0</v>
          </cell>
          <cell r="N71">
            <v>0</v>
          </cell>
          <cell r="O71">
            <v>0.58194299999999999</v>
          </cell>
        </row>
        <row r="72">
          <cell r="B72" t="str">
            <v>NZD</v>
          </cell>
          <cell r="C72">
            <v>0.92279500000000003</v>
          </cell>
          <cell r="D72">
            <v>0.92857100000000004</v>
          </cell>
          <cell r="E72">
            <v>0.93037300000000001</v>
          </cell>
          <cell r="F72">
            <v>0.92991400000000002</v>
          </cell>
          <cell r="G72">
            <v>0.92702600000000002</v>
          </cell>
          <cell r="H72">
            <v>0.92721799999999999</v>
          </cell>
          <cell r="I72">
            <v>0</v>
          </cell>
          <cell r="J72">
            <v>0</v>
          </cell>
          <cell r="K72">
            <v>0</v>
          </cell>
          <cell r="L72">
            <v>0</v>
          </cell>
          <cell r="M72">
            <v>0</v>
          </cell>
          <cell r="N72">
            <v>0</v>
          </cell>
          <cell r="O72">
            <v>0.85037799999999997</v>
          </cell>
        </row>
        <row r="73">
          <cell r="B73" t="str">
            <v>AUD</v>
          </cell>
          <cell r="C73">
            <v>1</v>
          </cell>
          <cell r="D73">
            <v>1</v>
          </cell>
          <cell r="E73">
            <v>1</v>
          </cell>
          <cell r="F73">
            <v>1</v>
          </cell>
          <cell r="G73">
            <v>1</v>
          </cell>
          <cell r="H73">
            <v>1</v>
          </cell>
          <cell r="I73">
            <v>0</v>
          </cell>
          <cell r="J73">
            <v>0</v>
          </cell>
          <cell r="K73">
            <v>0</v>
          </cell>
          <cell r="L73">
            <v>0</v>
          </cell>
          <cell r="M73">
            <v>0</v>
          </cell>
          <cell r="N73">
            <v>0</v>
          </cell>
          <cell r="O73">
            <v>1</v>
          </cell>
        </row>
        <row r="74">
          <cell r="B74" t="str">
            <v>NOK</v>
          </cell>
          <cell r="C74">
            <v>0.18318699999999999</v>
          </cell>
          <cell r="D74">
            <v>0.18440799999999999</v>
          </cell>
          <cell r="E74">
            <v>0.18332899999999999</v>
          </cell>
          <cell r="F74">
            <v>0.18285899999999999</v>
          </cell>
          <cell r="G74">
            <v>0.182341</v>
          </cell>
          <cell r="H74">
            <v>0.18099499999999999</v>
          </cell>
          <cell r="I74">
            <v>0</v>
          </cell>
          <cell r="J74">
            <v>0</v>
          </cell>
          <cell r="K74">
            <v>0</v>
          </cell>
          <cell r="L74">
            <v>0</v>
          </cell>
          <cell r="M74">
            <v>0</v>
          </cell>
          <cell r="N74">
            <v>0</v>
          </cell>
          <cell r="O74">
            <v>0.17691299999999999</v>
          </cell>
        </row>
        <row r="75">
          <cell r="B75" t="str">
            <v>OMR</v>
          </cell>
          <cell r="C75">
            <v>2.9393600000000002</v>
          </cell>
          <cell r="D75">
            <v>2.9296090000000001</v>
          </cell>
          <cell r="E75">
            <v>2.897548</v>
          </cell>
          <cell r="F75">
            <v>2.8768699999999998</v>
          </cell>
          <cell r="G75">
            <v>2.8625569999999998</v>
          </cell>
          <cell r="H75">
            <v>2.84707</v>
          </cell>
          <cell r="I75">
            <v>0</v>
          </cell>
          <cell r="J75">
            <v>0</v>
          </cell>
          <cell r="K75">
            <v>0</v>
          </cell>
          <cell r="L75">
            <v>0</v>
          </cell>
          <cell r="M75">
            <v>0</v>
          </cell>
          <cell r="N75">
            <v>0</v>
          </cell>
          <cell r="O75">
            <v>2.705714</v>
          </cell>
        </row>
        <row r="76">
          <cell r="B76" t="str">
            <v>PKR</v>
          </cell>
          <cell r="C76">
            <v>1.0718E-2</v>
          </cell>
          <cell r="D76">
            <v>1.0704999999999999E-2</v>
          </cell>
          <cell r="E76">
            <v>1.0770999999999999E-2</v>
          </cell>
          <cell r="F76">
            <v>1.0798E-2</v>
          </cell>
          <cell r="G76">
            <v>1.0813E-2</v>
          </cell>
          <cell r="H76">
            <v>1.0802000000000001E-2</v>
          </cell>
          <cell r="I76">
            <v>0</v>
          </cell>
          <cell r="J76">
            <v>0</v>
          </cell>
          <cell r="K76">
            <v>0</v>
          </cell>
          <cell r="L76">
            <v>0</v>
          </cell>
          <cell r="M76">
            <v>0</v>
          </cell>
          <cell r="N76">
            <v>0</v>
          </cell>
          <cell r="O76">
            <v>1.0246999999999999E-2</v>
          </cell>
        </row>
        <row r="77">
          <cell r="B77" t="str">
            <v>PGK</v>
          </cell>
          <cell r="C77">
            <v>0.45812999999999998</v>
          </cell>
          <cell r="D77">
            <v>0.45754800000000001</v>
          </cell>
          <cell r="E77">
            <v>0.444691</v>
          </cell>
          <cell r="F77">
            <v>0.43446499999999999</v>
          </cell>
          <cell r="G77">
            <v>0.42730800000000002</v>
          </cell>
          <cell r="H77">
            <v>0.428172</v>
          </cell>
          <cell r="I77">
            <v>0</v>
          </cell>
          <cell r="J77">
            <v>0</v>
          </cell>
          <cell r="K77">
            <v>0</v>
          </cell>
          <cell r="L77">
            <v>0</v>
          </cell>
          <cell r="M77">
            <v>0</v>
          </cell>
          <cell r="N77">
            <v>0</v>
          </cell>
          <cell r="O77">
            <v>0.46405600000000002</v>
          </cell>
        </row>
        <row r="78">
          <cell r="B78" t="str">
            <v>PYG</v>
          </cell>
          <cell r="C78">
            <v>2.4399999999999999E-4</v>
          </cell>
          <cell r="D78">
            <v>2.4699999999999999E-4</v>
          </cell>
          <cell r="E78">
            <v>2.4600000000000002E-4</v>
          </cell>
          <cell r="F78">
            <v>2.4499999999999999E-4</v>
          </cell>
          <cell r="G78">
            <v>2.4499999999999999E-4</v>
          </cell>
          <cell r="H78">
            <v>2.4499999999999999E-4</v>
          </cell>
          <cell r="I78">
            <v>0</v>
          </cell>
          <cell r="J78">
            <v>0</v>
          </cell>
          <cell r="K78">
            <v>0</v>
          </cell>
          <cell r="L78">
            <v>0</v>
          </cell>
          <cell r="M78">
            <v>0</v>
          </cell>
          <cell r="N78">
            <v>0</v>
          </cell>
          <cell r="O78">
            <v>2.42E-4</v>
          </cell>
        </row>
        <row r="79">
          <cell r="B79" t="str">
            <v>PEN</v>
          </cell>
          <cell r="C79">
            <v>0.402729</v>
          </cell>
          <cell r="D79">
            <v>0.40189799999999998</v>
          </cell>
          <cell r="E79">
            <v>0.39741799999999999</v>
          </cell>
          <cell r="F79">
            <v>0.39457900000000001</v>
          </cell>
          <cell r="G79">
            <v>0.39357300000000001</v>
          </cell>
          <cell r="H79">
            <v>0.39147799999999999</v>
          </cell>
          <cell r="I79">
            <v>0</v>
          </cell>
          <cell r="J79">
            <v>0</v>
          </cell>
          <cell r="K79">
            <v>0</v>
          </cell>
          <cell r="L79">
            <v>0</v>
          </cell>
          <cell r="M79">
            <v>0</v>
          </cell>
          <cell r="N79">
            <v>0</v>
          </cell>
          <cell r="O79">
            <v>0.38405400000000001</v>
          </cell>
        </row>
        <row r="80">
          <cell r="B80" t="str">
            <v>PHP</v>
          </cell>
          <cell r="C80">
            <v>2.5225000000000001E-2</v>
          </cell>
          <cell r="D80">
            <v>2.5183000000000001E-2</v>
          </cell>
          <cell r="E80">
            <v>2.4903000000000002E-2</v>
          </cell>
          <cell r="F80">
            <v>2.4750000000000001E-2</v>
          </cell>
          <cell r="G80">
            <v>2.4715999999999998E-2</v>
          </cell>
          <cell r="H80">
            <v>2.4655E-2</v>
          </cell>
          <cell r="I80">
            <v>0</v>
          </cell>
          <cell r="J80">
            <v>0</v>
          </cell>
          <cell r="K80">
            <v>0</v>
          </cell>
          <cell r="L80">
            <v>0</v>
          </cell>
          <cell r="M80">
            <v>0</v>
          </cell>
          <cell r="N80">
            <v>0</v>
          </cell>
          <cell r="O80">
            <v>2.4487999999999999E-2</v>
          </cell>
        </row>
        <row r="81">
          <cell r="B81" t="str">
            <v>PLN</v>
          </cell>
          <cell r="C81">
            <v>0.36667499999999997</v>
          </cell>
          <cell r="D81">
            <v>0.36838599999999999</v>
          </cell>
          <cell r="E81">
            <v>0.36544599999999999</v>
          </cell>
          <cell r="F81">
            <v>0.36341699999999999</v>
          </cell>
          <cell r="G81">
            <v>0.36187900000000001</v>
          </cell>
          <cell r="H81">
            <v>0.36006199999999999</v>
          </cell>
          <cell r="I81">
            <v>0</v>
          </cell>
          <cell r="J81">
            <v>0</v>
          </cell>
          <cell r="K81">
            <v>0</v>
          </cell>
          <cell r="L81">
            <v>0</v>
          </cell>
          <cell r="M81">
            <v>0</v>
          </cell>
          <cell r="N81">
            <v>0</v>
          </cell>
          <cell r="O81">
            <v>0.32935300000000001</v>
          </cell>
        </row>
        <row r="82">
          <cell r="B82" t="str">
            <v>QAR</v>
          </cell>
          <cell r="C82">
            <v>0.31072300000000003</v>
          </cell>
          <cell r="D82">
            <v>0.309693</v>
          </cell>
          <cell r="E82">
            <v>0.306309</v>
          </cell>
          <cell r="F82">
            <v>0.30416399999999999</v>
          </cell>
          <cell r="G82">
            <v>0.30265900000000001</v>
          </cell>
          <cell r="H82">
            <v>0.30102600000000002</v>
          </cell>
          <cell r="I82">
            <v>0</v>
          </cell>
          <cell r="J82">
            <v>0</v>
          </cell>
          <cell r="K82">
            <v>0</v>
          </cell>
          <cell r="L82">
            <v>0</v>
          </cell>
          <cell r="M82">
            <v>0</v>
          </cell>
          <cell r="N82">
            <v>0</v>
          </cell>
          <cell r="O82">
            <v>0.28609299999999999</v>
          </cell>
        </row>
        <row r="83">
          <cell r="B83" t="str">
            <v>RON</v>
          </cell>
          <cell r="C83">
            <v>0.34373799999999999</v>
          </cell>
          <cell r="D83">
            <v>0.34371200000000002</v>
          </cell>
          <cell r="E83">
            <v>0.34103499999999998</v>
          </cell>
          <cell r="F83">
            <v>0.34013700000000002</v>
          </cell>
          <cell r="G83">
            <v>0.339028</v>
          </cell>
          <cell r="H83">
            <v>0.33790500000000001</v>
          </cell>
          <cell r="I83">
            <v>0</v>
          </cell>
          <cell r="J83">
            <v>0</v>
          </cell>
          <cell r="K83">
            <v>0</v>
          </cell>
          <cell r="L83">
            <v>0</v>
          </cell>
          <cell r="M83">
            <v>0</v>
          </cell>
          <cell r="N83">
            <v>0</v>
          </cell>
          <cell r="O83">
            <v>0.31355</v>
          </cell>
        </row>
        <row r="84">
          <cell r="B84" t="str">
            <v>RUB</v>
          </cell>
          <cell r="C84">
            <v>3.3294999999999998E-2</v>
          </cell>
          <cell r="D84">
            <v>3.2608999999999999E-2</v>
          </cell>
          <cell r="E84">
            <v>3.2121999999999998E-2</v>
          </cell>
          <cell r="F84">
            <v>3.1731000000000002E-2</v>
          </cell>
          <cell r="G84">
            <v>3.1573999999999998E-2</v>
          </cell>
          <cell r="H84">
            <v>3.1521E-2</v>
          </cell>
          <cell r="I84">
            <v>0</v>
          </cell>
          <cell r="J84">
            <v>0</v>
          </cell>
          <cell r="K84">
            <v>0</v>
          </cell>
          <cell r="L84">
            <v>0</v>
          </cell>
          <cell r="M84">
            <v>0</v>
          </cell>
          <cell r="N84">
            <v>0</v>
          </cell>
          <cell r="O84">
            <v>3.2628999999999998E-2</v>
          </cell>
        </row>
        <row r="85">
          <cell r="B85" t="str">
            <v>SAR</v>
          </cell>
          <cell r="C85">
            <v>0.30170200000000003</v>
          </cell>
          <cell r="D85">
            <v>0.30070400000000003</v>
          </cell>
          <cell r="E85">
            <v>0.29741299999999998</v>
          </cell>
          <cell r="F85">
            <v>0.29530499999999998</v>
          </cell>
          <cell r="G85">
            <v>0.29383799999999999</v>
          </cell>
          <cell r="H85">
            <v>0.29225099999999998</v>
          </cell>
          <cell r="I85">
            <v>0</v>
          </cell>
          <cell r="J85">
            <v>0</v>
          </cell>
          <cell r="K85">
            <v>0</v>
          </cell>
          <cell r="L85">
            <v>0</v>
          </cell>
          <cell r="M85">
            <v>0</v>
          </cell>
          <cell r="N85">
            <v>0</v>
          </cell>
          <cell r="O85">
            <v>0.27791199999999999</v>
          </cell>
        </row>
        <row r="86">
          <cell r="B86" t="str">
            <v>SGD</v>
          </cell>
          <cell r="C86">
            <v>0.891231</v>
          </cell>
          <cell r="D86">
            <v>0.88871900000000004</v>
          </cell>
          <cell r="E86">
            <v>0.88086500000000001</v>
          </cell>
          <cell r="F86">
            <v>0.87633499999999998</v>
          </cell>
          <cell r="G86">
            <v>0.87305699999999997</v>
          </cell>
          <cell r="H86">
            <v>0.86982300000000001</v>
          </cell>
          <cell r="I86">
            <v>0</v>
          </cell>
          <cell r="J86">
            <v>0</v>
          </cell>
          <cell r="K86">
            <v>0</v>
          </cell>
          <cell r="L86">
            <v>0</v>
          </cell>
          <cell r="M86">
            <v>0</v>
          </cell>
          <cell r="N86">
            <v>0</v>
          </cell>
          <cell r="O86">
            <v>0.83246299999999995</v>
          </cell>
        </row>
        <row r="87">
          <cell r="B87" t="str">
            <v>SBD</v>
          </cell>
          <cell r="C87">
            <v>0.15642300000000001</v>
          </cell>
          <cell r="D87">
            <v>0.15579599999999999</v>
          </cell>
          <cell r="E87">
            <v>0.15403900000000001</v>
          </cell>
          <cell r="F87">
            <v>0.15280299999999999</v>
          </cell>
          <cell r="G87">
            <v>0.15164800000000001</v>
          </cell>
          <cell r="H87">
            <v>0.15073</v>
          </cell>
          <cell r="I87">
            <v>0</v>
          </cell>
          <cell r="J87">
            <v>0</v>
          </cell>
          <cell r="K87">
            <v>0</v>
          </cell>
          <cell r="L87">
            <v>0</v>
          </cell>
          <cell r="M87">
            <v>0</v>
          </cell>
          <cell r="N87">
            <v>0</v>
          </cell>
          <cell r="O87">
            <v>0.14536099999999999</v>
          </cell>
        </row>
        <row r="88">
          <cell r="B88" t="str">
            <v>ZAR</v>
          </cell>
          <cell r="C88">
            <v>0.104687</v>
          </cell>
          <cell r="D88">
            <v>0.104515</v>
          </cell>
          <cell r="E88">
            <v>0.103993</v>
          </cell>
          <cell r="F88">
            <v>0.103645</v>
          </cell>
          <cell r="G88">
            <v>0.10329000000000001</v>
          </cell>
          <cell r="H88">
            <v>0.10277799999999999</v>
          </cell>
          <cell r="I88">
            <v>0</v>
          </cell>
          <cell r="J88">
            <v>0</v>
          </cell>
          <cell r="K88">
            <v>0</v>
          </cell>
          <cell r="L88">
            <v>0</v>
          </cell>
          <cell r="M88">
            <v>0</v>
          </cell>
          <cell r="N88">
            <v>0</v>
          </cell>
          <cell r="O88">
            <v>0.10793899999999999</v>
          </cell>
        </row>
        <row r="89">
          <cell r="B89" t="str">
            <v>LKR</v>
          </cell>
          <cell r="C89">
            <v>8.652E-3</v>
          </cell>
          <cell r="D89">
            <v>8.6250000000000007E-3</v>
          </cell>
          <cell r="E89">
            <v>8.5319999999999997E-3</v>
          </cell>
          <cell r="F89">
            <v>8.4720000000000004E-3</v>
          </cell>
          <cell r="G89">
            <v>8.4340000000000005E-3</v>
          </cell>
          <cell r="H89">
            <v>8.3909999999999992E-3</v>
          </cell>
          <cell r="I89">
            <v>0</v>
          </cell>
          <cell r="J89">
            <v>0</v>
          </cell>
          <cell r="K89">
            <v>0</v>
          </cell>
          <cell r="L89">
            <v>0</v>
          </cell>
          <cell r="M89">
            <v>0</v>
          </cell>
          <cell r="N89">
            <v>0</v>
          </cell>
          <cell r="O89">
            <v>8.0479999999999996E-3</v>
          </cell>
        </row>
        <row r="90">
          <cell r="B90" t="str">
            <v>SEK</v>
          </cell>
          <cell r="C90">
            <v>0.174209</v>
          </cell>
          <cell r="D90">
            <v>0.17446700000000001</v>
          </cell>
          <cell r="E90">
            <v>0.17250199999999999</v>
          </cell>
          <cell r="F90">
            <v>0.17109099999999999</v>
          </cell>
          <cell r="G90">
            <v>0.16933899999999999</v>
          </cell>
          <cell r="H90">
            <v>0.167819</v>
          </cell>
          <cell r="I90">
            <v>0</v>
          </cell>
          <cell r="J90">
            <v>0</v>
          </cell>
          <cell r="K90">
            <v>0</v>
          </cell>
          <cell r="L90">
            <v>0</v>
          </cell>
          <cell r="M90">
            <v>0</v>
          </cell>
          <cell r="N90">
            <v>0</v>
          </cell>
          <cell r="O90">
            <v>0.15983900000000001</v>
          </cell>
        </row>
        <row r="91">
          <cell r="B91" t="str">
            <v>CHF</v>
          </cell>
          <cell r="C91">
            <v>1.257379</v>
          </cell>
          <cell r="D91">
            <v>1.263342</v>
          </cell>
          <cell r="E91">
            <v>1.252467</v>
          </cell>
          <cell r="F91">
            <v>1.2464550000000001</v>
          </cell>
          <cell r="G91">
            <v>1.238731</v>
          </cell>
          <cell r="H91">
            <v>1.2325999999999999</v>
          </cell>
          <cell r="I91">
            <v>0</v>
          </cell>
          <cell r="J91">
            <v>0</v>
          </cell>
          <cell r="K91">
            <v>0</v>
          </cell>
          <cell r="L91">
            <v>0</v>
          </cell>
          <cell r="M91">
            <v>0</v>
          </cell>
          <cell r="N91">
            <v>0</v>
          </cell>
          <cell r="O91">
            <v>1.128681</v>
          </cell>
        </row>
        <row r="92">
          <cell r="B92" t="str">
            <v>SYP</v>
          </cell>
          <cell r="C92">
            <v>7.9410000000000001E-3</v>
          </cell>
          <cell r="D92">
            <v>7.8969999999999995E-3</v>
          </cell>
          <cell r="E92">
            <v>7.7759999999999999E-3</v>
          </cell>
          <cell r="F92">
            <v>7.6709999999999999E-3</v>
          </cell>
          <cell r="G92">
            <v>7.5919999999999998E-3</v>
          </cell>
          <cell r="H92">
            <v>7.5180000000000004E-3</v>
          </cell>
          <cell r="I92">
            <v>0</v>
          </cell>
          <cell r="J92">
            <v>0</v>
          </cell>
          <cell r="K92">
            <v>0</v>
          </cell>
          <cell r="L92">
            <v>0</v>
          </cell>
          <cell r="M92">
            <v>0</v>
          </cell>
          <cell r="N92">
            <v>0</v>
          </cell>
          <cell r="O92">
            <v>1.0812E-2</v>
          </cell>
        </row>
        <row r="93">
          <cell r="B93" t="str">
            <v>TWD</v>
          </cell>
          <cell r="C93">
            <v>3.7634000000000001E-2</v>
          </cell>
          <cell r="D93">
            <v>3.7404E-2</v>
          </cell>
          <cell r="E93">
            <v>3.6895999999999998E-2</v>
          </cell>
          <cell r="F93">
            <v>3.6635000000000001E-2</v>
          </cell>
          <cell r="G93">
            <v>3.6495E-2</v>
          </cell>
          <cell r="H93">
            <v>3.635E-2</v>
          </cell>
          <cell r="I93">
            <v>0</v>
          </cell>
          <cell r="J93">
            <v>0</v>
          </cell>
          <cell r="K93">
            <v>0</v>
          </cell>
          <cell r="L93">
            <v>0</v>
          </cell>
          <cell r="M93">
            <v>0</v>
          </cell>
          <cell r="N93">
            <v>0</v>
          </cell>
          <cell r="O93">
            <v>3.5088000000000001E-2</v>
          </cell>
        </row>
        <row r="94">
          <cell r="B94" t="str">
            <v>THB</v>
          </cell>
          <cell r="C94">
            <v>3.4418999999999998E-2</v>
          </cell>
          <cell r="D94">
            <v>3.4417999999999997E-2</v>
          </cell>
          <cell r="E94">
            <v>3.4130000000000001E-2</v>
          </cell>
          <cell r="F94">
            <v>3.3954999999999999E-2</v>
          </cell>
          <cell r="G94">
            <v>3.3750000000000002E-2</v>
          </cell>
          <cell r="H94">
            <v>3.3598000000000003E-2</v>
          </cell>
          <cell r="I94">
            <v>0</v>
          </cell>
          <cell r="J94">
            <v>0</v>
          </cell>
          <cell r="K94">
            <v>0</v>
          </cell>
          <cell r="L94">
            <v>0</v>
          </cell>
          <cell r="M94">
            <v>0</v>
          </cell>
          <cell r="N94">
            <v>0</v>
          </cell>
          <cell r="O94">
            <v>3.3764000000000002E-2</v>
          </cell>
        </row>
        <row r="95">
          <cell r="B95" t="str">
            <v>TOP</v>
          </cell>
          <cell r="C95">
            <v>0.61926300000000001</v>
          </cell>
          <cell r="D95">
            <v>0.61784899999999998</v>
          </cell>
          <cell r="E95">
            <v>0.61143999999999998</v>
          </cell>
          <cell r="F95">
            <v>0.60965400000000003</v>
          </cell>
          <cell r="G95">
            <v>0.60752099999999998</v>
          </cell>
          <cell r="H95">
            <v>0.60522799999999999</v>
          </cell>
          <cell r="I95">
            <v>0</v>
          </cell>
          <cell r="J95">
            <v>0</v>
          </cell>
          <cell r="K95">
            <v>0</v>
          </cell>
          <cell r="L95">
            <v>0</v>
          </cell>
          <cell r="M95">
            <v>0</v>
          </cell>
          <cell r="N95">
            <v>0</v>
          </cell>
          <cell r="O95">
            <v>0.58948900000000004</v>
          </cell>
        </row>
        <row r="96">
          <cell r="B96" t="str">
            <v>TTD</v>
          </cell>
          <cell r="C96">
            <v>0.17652699999999999</v>
          </cell>
          <cell r="D96">
            <v>0.17619099999999999</v>
          </cell>
          <cell r="E96">
            <v>0.17399700000000001</v>
          </cell>
          <cell r="F96">
            <v>0.17252999999999999</v>
          </cell>
          <cell r="G96">
            <v>0.17152300000000001</v>
          </cell>
          <cell r="H96">
            <v>0.17056199999999999</v>
          </cell>
          <cell r="I96">
            <v>0</v>
          </cell>
          <cell r="J96">
            <v>0</v>
          </cell>
          <cell r="K96">
            <v>0</v>
          </cell>
          <cell r="L96">
            <v>0</v>
          </cell>
          <cell r="M96">
            <v>0</v>
          </cell>
          <cell r="N96">
            <v>0</v>
          </cell>
          <cell r="O96">
            <v>0.162553</v>
          </cell>
        </row>
        <row r="97">
          <cell r="B97" t="str">
            <v>TND</v>
          </cell>
          <cell r="C97">
            <v>0.696438</v>
          </cell>
          <cell r="D97">
            <v>0.70103000000000004</v>
          </cell>
          <cell r="E97">
            <v>0.69630899999999996</v>
          </cell>
          <cell r="F97">
            <v>0.69162299999999999</v>
          </cell>
          <cell r="G97">
            <v>0.68604699999999996</v>
          </cell>
          <cell r="H97">
            <v>0.67821699999999996</v>
          </cell>
          <cell r="I97">
            <v>0</v>
          </cell>
          <cell r="J97">
            <v>0</v>
          </cell>
          <cell r="K97">
            <v>0</v>
          </cell>
          <cell r="L97">
            <v>0</v>
          </cell>
          <cell r="M97">
            <v>0</v>
          </cell>
          <cell r="N97">
            <v>0</v>
          </cell>
          <cell r="O97">
            <v>0.64179299999999995</v>
          </cell>
        </row>
        <row r="98">
          <cell r="B98" t="str">
            <v>TRY</v>
          </cell>
          <cell r="C98">
            <v>0.51317900000000005</v>
          </cell>
          <cell r="D98">
            <v>0.51130500000000001</v>
          </cell>
          <cell r="E98">
            <v>0.50946599999999997</v>
          </cell>
          <cell r="F98">
            <v>0.50948400000000005</v>
          </cell>
          <cell r="G98">
            <v>0.50995699999999999</v>
          </cell>
          <cell r="H98">
            <v>0.50859299999999996</v>
          </cell>
          <cell r="I98">
            <v>0</v>
          </cell>
          <cell r="J98">
            <v>0</v>
          </cell>
          <cell r="K98">
            <v>0</v>
          </cell>
          <cell r="L98">
            <v>0</v>
          </cell>
          <cell r="M98">
            <v>0</v>
          </cell>
          <cell r="N98">
            <v>0</v>
          </cell>
          <cell r="O98">
            <v>0.54405899999999996</v>
          </cell>
        </row>
        <row r="99">
          <cell r="B99" t="str">
            <v>UAH</v>
          </cell>
          <cell r="C99">
            <v>0.13428300000000001</v>
          </cell>
          <cell r="D99">
            <v>0.127052</v>
          </cell>
          <cell r="E99">
            <v>0.11967700000000001</v>
          </cell>
          <cell r="F99">
            <v>0.114292</v>
          </cell>
          <cell r="G99">
            <v>0.110426</v>
          </cell>
          <cell r="H99">
            <v>0.107543</v>
          </cell>
          <cell r="I99">
            <v>0</v>
          </cell>
          <cell r="J99">
            <v>0</v>
          </cell>
          <cell r="K99">
            <v>0</v>
          </cell>
          <cell r="L99">
            <v>0</v>
          </cell>
          <cell r="M99">
            <v>0</v>
          </cell>
          <cell r="N99">
            <v>0</v>
          </cell>
          <cell r="O99">
            <v>0.12779799999999999</v>
          </cell>
        </row>
        <row r="100">
          <cell r="B100" t="str">
            <v>AED</v>
          </cell>
          <cell r="C100">
            <v>0.30807499999999999</v>
          </cell>
          <cell r="D100">
            <v>0.30705100000000002</v>
          </cell>
          <cell r="E100">
            <v>0.30369000000000002</v>
          </cell>
          <cell r="F100">
            <v>0.301537</v>
          </cell>
          <cell r="G100">
            <v>0.300039</v>
          </cell>
          <cell r="H100">
            <v>0.29842000000000002</v>
          </cell>
          <cell r="I100">
            <v>0</v>
          </cell>
          <cell r="J100">
            <v>0</v>
          </cell>
          <cell r="K100">
            <v>0</v>
          </cell>
          <cell r="L100">
            <v>0</v>
          </cell>
          <cell r="M100">
            <v>0</v>
          </cell>
          <cell r="N100">
            <v>0</v>
          </cell>
          <cell r="O100">
            <v>0.28360800000000003</v>
          </cell>
        </row>
        <row r="101">
          <cell r="B101" t="str">
            <v>GBP</v>
          </cell>
          <cell r="C101">
            <v>1.867073</v>
          </cell>
          <cell r="D101">
            <v>1.870474</v>
          </cell>
          <cell r="E101">
            <v>1.852346</v>
          </cell>
          <cell r="F101">
            <v>1.8451770000000001</v>
          </cell>
          <cell r="G101">
            <v>1.8378410000000001</v>
          </cell>
          <cell r="H101">
            <v>1.834535</v>
          </cell>
          <cell r="I101">
            <v>0</v>
          </cell>
          <cell r="J101">
            <v>0</v>
          </cell>
          <cell r="K101">
            <v>0</v>
          </cell>
          <cell r="L101">
            <v>0</v>
          </cell>
          <cell r="M101">
            <v>0</v>
          </cell>
          <cell r="N101">
            <v>0</v>
          </cell>
          <cell r="O101">
            <v>1.637594</v>
          </cell>
        </row>
        <row r="102">
          <cell r="B102" t="str">
            <v>USD</v>
          </cell>
          <cell r="C102">
            <v>1.1315379999999999</v>
          </cell>
          <cell r="D102">
            <v>1.1277779999999999</v>
          </cell>
          <cell r="E102">
            <v>1.115434</v>
          </cell>
          <cell r="F102">
            <v>1.1075280000000001</v>
          </cell>
          <cell r="G102">
            <v>1.102026</v>
          </cell>
          <cell r="H102">
            <v>1.0960780000000001</v>
          </cell>
          <cell r="I102">
            <v>0</v>
          </cell>
          <cell r="J102">
            <v>0</v>
          </cell>
          <cell r="K102">
            <v>0</v>
          </cell>
          <cell r="L102">
            <v>0</v>
          </cell>
          <cell r="M102">
            <v>0</v>
          </cell>
          <cell r="N102">
            <v>0</v>
          </cell>
          <cell r="O102">
            <v>1.0418810000000001</v>
          </cell>
        </row>
        <row r="103">
          <cell r="B103" t="str">
            <v>VUV</v>
          </cell>
          <cell r="C103">
            <v>1.1577E-2</v>
          </cell>
          <cell r="D103">
            <v>1.1508000000000001E-2</v>
          </cell>
          <cell r="E103">
            <v>1.1469E-2</v>
          </cell>
          <cell r="F103">
            <v>1.1446E-2</v>
          </cell>
          <cell r="G103">
            <v>1.1405999999999999E-2</v>
          </cell>
          <cell r="H103">
            <v>1.1370999999999999E-2</v>
          </cell>
          <cell r="I103">
            <v>0</v>
          </cell>
          <cell r="J103">
            <v>0</v>
          </cell>
          <cell r="K103">
            <v>0</v>
          </cell>
          <cell r="L103">
            <v>0</v>
          </cell>
          <cell r="M103">
            <v>0</v>
          </cell>
          <cell r="N103">
            <v>0</v>
          </cell>
          <cell r="O103">
            <v>1.0847000000000001E-2</v>
          </cell>
        </row>
        <row r="104">
          <cell r="B104" t="str">
            <v>VEB</v>
          </cell>
          <cell r="C104">
            <v>1.8000000000000001E-4</v>
          </cell>
          <cell r="D104">
            <v>1.7899999999999999E-4</v>
          </cell>
          <cell r="E104">
            <v>1.7699999999999999E-4</v>
          </cell>
          <cell r="F104">
            <v>1.76E-4</v>
          </cell>
          <cell r="G104">
            <v>1.75E-4</v>
          </cell>
          <cell r="H104">
            <v>1.74E-4</v>
          </cell>
          <cell r="I104">
            <v>0</v>
          </cell>
          <cell r="J104">
            <v>0</v>
          </cell>
          <cell r="K104">
            <v>0</v>
          </cell>
          <cell r="L104">
            <v>0</v>
          </cell>
          <cell r="M104">
            <v>0</v>
          </cell>
          <cell r="N104">
            <v>0</v>
          </cell>
          <cell r="O104">
            <v>1.76E-4</v>
          </cell>
        </row>
        <row r="105">
          <cell r="B105" t="str">
            <v>VEF</v>
          </cell>
          <cell r="C105">
            <v>0.17983499999999999</v>
          </cell>
          <cell r="D105">
            <v>0.17923700000000001</v>
          </cell>
          <cell r="E105">
            <v>0.17727499999999999</v>
          </cell>
          <cell r="F105">
            <v>0.17601900000000001</v>
          </cell>
          <cell r="G105">
            <v>0.175145</v>
          </cell>
          <cell r="H105">
            <v>0.17419899999999999</v>
          </cell>
          <cell r="I105">
            <v>0</v>
          </cell>
          <cell r="J105">
            <v>0</v>
          </cell>
          <cell r="K105">
            <v>0</v>
          </cell>
          <cell r="L105">
            <v>0</v>
          </cell>
          <cell r="M105">
            <v>0</v>
          </cell>
          <cell r="N105">
            <v>0</v>
          </cell>
          <cell r="O105">
            <v>0.176564</v>
          </cell>
        </row>
        <row r="106">
          <cell r="B106" t="str">
            <v>VND</v>
          </cell>
          <cell r="C106">
            <v>5.3999999999999998E-5</v>
          </cell>
          <cell r="D106">
            <v>5.3000000000000001E-5</v>
          </cell>
          <cell r="E106">
            <v>5.3000000000000001E-5</v>
          </cell>
          <cell r="F106">
            <v>5.1999999999999997E-5</v>
          </cell>
          <cell r="G106">
            <v>5.1999999999999997E-5</v>
          </cell>
          <cell r="H106">
            <v>5.1999999999999997E-5</v>
          </cell>
          <cell r="I106">
            <v>0</v>
          </cell>
          <cell r="J106">
            <v>0</v>
          </cell>
          <cell r="K106">
            <v>0</v>
          </cell>
          <cell r="L106">
            <v>0</v>
          </cell>
          <cell r="M106">
            <v>0</v>
          </cell>
          <cell r="N106">
            <v>0</v>
          </cell>
          <cell r="O106">
            <v>5.0000000000000002E-5</v>
          </cell>
        </row>
        <row r="107">
          <cell r="B107" t="str">
            <v>XOF</v>
          </cell>
          <cell r="C107">
            <v>2.3349999999999998E-3</v>
          </cell>
          <cell r="D107">
            <v>2.3419999999999999E-3</v>
          </cell>
          <cell r="E107">
            <v>2.323E-3</v>
          </cell>
          <cell r="F107">
            <v>2.3119999999999998E-3</v>
          </cell>
          <cell r="G107">
            <v>2.2989999999999998E-3</v>
          </cell>
          <cell r="H107">
            <v>2.2850000000000001E-3</v>
          </cell>
          <cell r="I107">
            <v>0</v>
          </cell>
          <cell r="J107">
            <v>0</v>
          </cell>
          <cell r="K107">
            <v>0</v>
          </cell>
          <cell r="L107">
            <v>0</v>
          </cell>
          <cell r="M107">
            <v>0</v>
          </cell>
          <cell r="N107">
            <v>0</v>
          </cell>
          <cell r="O107">
            <v>2.0730000000000002E-3</v>
          </cell>
        </row>
        <row r="108">
          <cell r="B108" t="str">
            <v>WST</v>
          </cell>
          <cell r="C108">
            <v>0.48103499999999999</v>
          </cell>
          <cell r="D108">
            <v>0.48119800000000001</v>
          </cell>
          <cell r="E108">
            <v>0.47883100000000001</v>
          </cell>
          <cell r="F108">
            <v>0.47680499999999998</v>
          </cell>
          <cell r="G108">
            <v>0.47508499999999998</v>
          </cell>
          <cell r="H108">
            <v>0.47404099999999999</v>
          </cell>
          <cell r="I108">
            <v>0</v>
          </cell>
          <cell r="J108">
            <v>0</v>
          </cell>
          <cell r="K108">
            <v>0</v>
          </cell>
          <cell r="L108">
            <v>0</v>
          </cell>
          <cell r="M108">
            <v>0</v>
          </cell>
          <cell r="N108">
            <v>0</v>
          </cell>
          <cell r="O108">
            <v>0.44935799999999998</v>
          </cell>
        </row>
        <row r="109">
          <cell r="B109" t="str">
            <v>YER</v>
          </cell>
          <cell r="C109">
            <v>5.2610000000000001E-3</v>
          </cell>
          <cell r="D109">
            <v>5.2440000000000004E-3</v>
          </cell>
          <cell r="E109">
            <v>5.1869999999999998E-3</v>
          </cell>
          <cell r="F109">
            <v>5.1500000000000001E-3</v>
          </cell>
          <cell r="G109">
            <v>5.1250000000000002E-3</v>
          </cell>
          <cell r="H109">
            <v>5.097E-3</v>
          </cell>
          <cell r="I109">
            <v>0</v>
          </cell>
          <cell r="J109">
            <v>0</v>
          </cell>
          <cell r="K109">
            <v>0</v>
          </cell>
          <cell r="L109">
            <v>0</v>
          </cell>
          <cell r="M109">
            <v>0</v>
          </cell>
          <cell r="N109">
            <v>0</v>
          </cell>
          <cell r="O109">
            <v>4.8440000000000002E-3</v>
          </cell>
        </row>
        <row r="110">
          <cell r="B110" t="str">
            <v>ZMW</v>
          </cell>
          <cell r="C110">
            <v>0.20332600000000001</v>
          </cell>
          <cell r="D110">
            <v>0.199657</v>
          </cell>
          <cell r="E110">
            <v>0.19358</v>
          </cell>
          <cell r="F110">
            <v>0.18899299999999999</v>
          </cell>
          <cell r="G110">
            <v>0.18348600000000001</v>
          </cell>
          <cell r="H110">
            <v>0.18131900000000001</v>
          </cell>
          <cell r="I110">
            <v>0</v>
          </cell>
          <cell r="J110">
            <v>0</v>
          </cell>
          <cell r="K110">
            <v>0</v>
          </cell>
          <cell r="L110">
            <v>0</v>
          </cell>
          <cell r="M110">
            <v>0</v>
          </cell>
          <cell r="N110">
            <v>0</v>
          </cell>
          <cell r="O110">
            <v>0.19317500000000001</v>
          </cell>
        </row>
        <row r="111">
          <cell r="B111" t="str">
            <v>ZWL</v>
          </cell>
          <cell r="C111">
            <v>3.5100000000000001E-3</v>
          </cell>
          <cell r="D111">
            <v>3.4979999999999998E-3</v>
          </cell>
          <cell r="E111">
            <v>3.46E-3</v>
          </cell>
          <cell r="F111">
            <v>3.4359999999999998E-3</v>
          </cell>
          <cell r="G111">
            <v>3.4190000000000002E-3</v>
          </cell>
          <cell r="H111">
            <v>3.3999999999999998E-3</v>
          </cell>
          <cell r="I111">
            <v>0</v>
          </cell>
          <cell r="J111">
            <v>0</v>
          </cell>
          <cell r="K111">
            <v>0</v>
          </cell>
          <cell r="L111">
            <v>0</v>
          </cell>
          <cell r="M111">
            <v>0</v>
          </cell>
          <cell r="N111">
            <v>0</v>
          </cell>
          <cell r="O111">
            <v>3.2320000000000001E-3</v>
          </cell>
        </row>
      </sheetData>
      <sheetData sheetId="12"/>
      <sheetData sheetId="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cell r="H4"/>
          <cell r="I4"/>
          <cell r="J4"/>
          <cell r="K4"/>
          <cell r="L4"/>
          <cell r="M4"/>
          <cell r="N4"/>
          <cell r="O4"/>
        </row>
        <row r="5">
          <cell r="B5" t="str">
            <v>ARS</v>
          </cell>
          <cell r="C5">
            <v>4.9155026041267362</v>
          </cell>
          <cell r="D5">
            <v>4.9785037220070807</v>
          </cell>
          <cell r="E5">
            <v>5.0453017539156342</v>
          </cell>
          <cell r="F5">
            <v>5.121311562883518</v>
          </cell>
          <cell r="G5"/>
          <cell r="H5"/>
          <cell r="I5"/>
          <cell r="J5"/>
          <cell r="K5"/>
          <cell r="L5"/>
          <cell r="M5"/>
          <cell r="N5"/>
          <cell r="O5"/>
        </row>
        <row r="6">
          <cell r="B6" t="str">
            <v>AWG</v>
          </cell>
          <cell r="C6">
            <v>1.7949054698505</v>
          </cell>
          <cell r="D6">
            <v>1.7900018850985759</v>
          </cell>
          <cell r="E6">
            <v>1.7899980611434863</v>
          </cell>
          <cell r="F6">
            <v>1.7899991234499517</v>
          </cell>
          <cell r="G6"/>
          <cell r="H6"/>
          <cell r="I6"/>
          <cell r="J6"/>
          <cell r="K6"/>
          <cell r="L6"/>
          <cell r="M6"/>
          <cell r="N6"/>
          <cell r="O6"/>
        </row>
        <row r="7">
          <cell r="B7" t="str">
            <v>AUD</v>
          </cell>
          <cell r="C7">
            <v>0.96172299999999999</v>
          </cell>
          <cell r="D7">
            <v>0.95904900000000004</v>
          </cell>
          <cell r="E7">
            <v>0.97861699999999996</v>
          </cell>
          <cell r="F7">
            <v>0.959785</v>
          </cell>
          <cell r="G7"/>
          <cell r="H7"/>
          <cell r="I7"/>
          <cell r="J7"/>
          <cell r="K7"/>
          <cell r="L7"/>
          <cell r="M7"/>
          <cell r="N7"/>
          <cell r="O7"/>
        </row>
        <row r="8">
          <cell r="B8" t="str">
            <v>BSD</v>
          </cell>
          <cell r="C8">
            <v>1</v>
          </cell>
          <cell r="D8">
            <v>1</v>
          </cell>
          <cell r="E8">
            <v>1</v>
          </cell>
          <cell r="F8">
            <v>1</v>
          </cell>
          <cell r="G8"/>
          <cell r="H8"/>
          <cell r="I8"/>
          <cell r="J8"/>
          <cell r="K8"/>
          <cell r="L8"/>
          <cell r="M8"/>
          <cell r="N8"/>
          <cell r="O8"/>
        </row>
        <row r="9">
          <cell r="B9" t="str">
            <v>BHD</v>
          </cell>
          <cell r="C9">
            <v>0.37582983838570155</v>
          </cell>
          <cell r="D9">
            <v>0.37700512056078517</v>
          </cell>
          <cell r="E9">
            <v>0.3769949257194985</v>
          </cell>
          <cell r="F9">
            <v>0.3769949365308618</v>
          </cell>
          <cell r="G9"/>
          <cell r="H9"/>
          <cell r="I9"/>
          <cell r="J9"/>
          <cell r="K9"/>
          <cell r="L9"/>
          <cell r="M9"/>
          <cell r="N9"/>
          <cell r="O9"/>
        </row>
        <row r="10">
          <cell r="B10" t="str">
            <v>BDT</v>
          </cell>
          <cell r="C10">
            <v>79.777934467026128</v>
          </cell>
          <cell r="D10">
            <v>79.253698041484171</v>
          </cell>
          <cell r="E10">
            <v>78.850777536056725</v>
          </cell>
          <cell r="F10">
            <v>78.0757341576507</v>
          </cell>
          <cell r="G10"/>
          <cell r="H10"/>
          <cell r="I10"/>
          <cell r="J10"/>
          <cell r="K10"/>
          <cell r="L10"/>
          <cell r="M10"/>
          <cell r="N10"/>
          <cell r="O10"/>
        </row>
        <row r="11">
          <cell r="B11" t="str">
            <v>BBD</v>
          </cell>
          <cell r="C11">
            <v>2</v>
          </cell>
          <cell r="D11">
            <v>2.0000020854013565</v>
          </cell>
          <cell r="E11">
            <v>1.9999979563016417</v>
          </cell>
          <cell r="F11">
            <v>1.9999979162021533</v>
          </cell>
          <cell r="G11"/>
          <cell r="H11"/>
          <cell r="I11"/>
          <cell r="J11"/>
          <cell r="K11"/>
          <cell r="L11"/>
          <cell r="M11"/>
          <cell r="N11"/>
          <cell r="O11"/>
        </row>
        <row r="12">
          <cell r="B12" t="str">
            <v>BZD</v>
          </cell>
          <cell r="C12">
            <v>2.0054809719</v>
          </cell>
          <cell r="D12">
            <v>1.9950013105178419</v>
          </cell>
          <cell r="E12">
            <v>2.0199994220416788</v>
          </cell>
          <cell r="F12">
            <v>2.0200003788349146</v>
          </cell>
          <cell r="G12"/>
          <cell r="H12"/>
          <cell r="I12"/>
          <cell r="J12"/>
          <cell r="K12"/>
          <cell r="L12"/>
          <cell r="M12"/>
          <cell r="N12"/>
          <cell r="O12"/>
        </row>
        <row r="13">
          <cell r="B13" t="str">
            <v>BMD</v>
          </cell>
          <cell r="C13">
            <v>1</v>
          </cell>
          <cell r="D13">
            <v>1</v>
          </cell>
          <cell r="E13">
            <v>1</v>
          </cell>
          <cell r="F13">
            <v>1</v>
          </cell>
          <cell r="G13"/>
          <cell r="H13"/>
          <cell r="I13"/>
          <cell r="J13"/>
          <cell r="K13"/>
          <cell r="L13"/>
          <cell r="M13"/>
          <cell r="N13"/>
          <cell r="O13"/>
        </row>
        <row r="14">
          <cell r="B14" t="str">
            <v>BWP</v>
          </cell>
          <cell r="C14">
            <v>7.7668769765398835</v>
          </cell>
          <cell r="D14">
            <v>7.3641012646564246</v>
          </cell>
          <cell r="E14">
            <v>7.3098763034449785</v>
          </cell>
          <cell r="F14">
            <v>7.1692088201021846</v>
          </cell>
          <cell r="G14"/>
          <cell r="H14"/>
          <cell r="I14"/>
          <cell r="J14"/>
          <cell r="K14"/>
          <cell r="L14"/>
          <cell r="M14"/>
          <cell r="N14"/>
          <cell r="O14"/>
        </row>
        <row r="15">
          <cell r="B15" t="str">
            <v>BRL</v>
          </cell>
          <cell r="C15">
            <v>2.0515969520103758</v>
          </cell>
          <cell r="D15">
            <v>1.9915007340558297</v>
          </cell>
          <cell r="E15">
            <v>1.9785509074771588</v>
          </cell>
          <cell r="F15">
            <v>2.0216981012844872</v>
          </cell>
          <cell r="G15"/>
          <cell r="H15"/>
          <cell r="I15"/>
          <cell r="J15"/>
          <cell r="K15"/>
          <cell r="L15"/>
          <cell r="M15"/>
          <cell r="N15"/>
          <cell r="O15"/>
        </row>
        <row r="16">
          <cell r="B16" t="str">
            <v>BND</v>
          </cell>
          <cell r="C16">
            <v>1.2215488925413247</v>
          </cell>
          <cell r="D16">
            <v>1.2376502622936012</v>
          </cell>
          <cell r="E16">
            <v>1.2383998521943693</v>
          </cell>
          <cell r="F16">
            <v>1.2416991284165695</v>
          </cell>
          <cell r="G16"/>
          <cell r="H16"/>
          <cell r="I16"/>
          <cell r="J16"/>
          <cell r="K16"/>
          <cell r="L16"/>
          <cell r="M16"/>
          <cell r="N16"/>
          <cell r="O16"/>
        </row>
        <row r="17">
          <cell r="B17" t="str">
            <v>BGN</v>
          </cell>
          <cell r="C17">
            <v>1.4816983736680902</v>
          </cell>
          <cell r="D17">
            <v>1.4403011412188922</v>
          </cell>
          <cell r="E17">
            <v>1.4966995488261832</v>
          </cell>
          <cell r="F17">
            <v>1.5256986801339736</v>
          </cell>
          <cell r="G17"/>
          <cell r="H17"/>
          <cell r="I17"/>
          <cell r="J17"/>
          <cell r="K17"/>
          <cell r="L17"/>
          <cell r="M17"/>
          <cell r="N17"/>
          <cell r="O17"/>
        </row>
        <row r="18">
          <cell r="B18" t="str">
            <v>KHR</v>
          </cell>
          <cell r="C18">
            <v>3990.5518672199169</v>
          </cell>
          <cell r="D18">
            <v>3996.0374999999999</v>
          </cell>
          <cell r="E18">
            <v>3994.3551020408163</v>
          </cell>
          <cell r="F18">
            <v>3999.1041666666665</v>
          </cell>
          <cell r="G18"/>
          <cell r="H18"/>
          <cell r="I18"/>
          <cell r="J18"/>
          <cell r="K18"/>
          <cell r="L18"/>
          <cell r="M18"/>
          <cell r="N18"/>
          <cell r="O18"/>
        </row>
        <row r="19">
          <cell r="B19" t="str">
            <v>CAD</v>
          </cell>
          <cell r="C19">
            <v>0.99309999432055807</v>
          </cell>
          <cell r="D19">
            <v>0.99745085803432143</v>
          </cell>
          <cell r="E19">
            <v>1.0304496477304914</v>
          </cell>
          <cell r="F19">
            <v>1.017349697959651</v>
          </cell>
          <cell r="G19"/>
          <cell r="H19"/>
          <cell r="I19"/>
          <cell r="J19"/>
          <cell r="K19"/>
          <cell r="L19"/>
          <cell r="M19"/>
          <cell r="N19"/>
          <cell r="O19"/>
        </row>
        <row r="20">
          <cell r="B20" t="str">
            <v>KYD</v>
          </cell>
          <cell r="C20">
            <v>0.82000799999999996</v>
          </cell>
          <cell r="D20">
            <v>0.82000837921953562</v>
          </cell>
          <cell r="E20">
            <v>0.78531488284679318</v>
          </cell>
          <cell r="F20">
            <v>0.75538113186163669</v>
          </cell>
          <cell r="G20"/>
          <cell r="H20"/>
          <cell r="I20"/>
          <cell r="J20"/>
          <cell r="K20"/>
          <cell r="L20"/>
          <cell r="M20"/>
          <cell r="N20"/>
          <cell r="O20"/>
        </row>
        <row r="21">
          <cell r="B21" t="str">
            <v>CLF</v>
          </cell>
          <cell r="C21">
            <v>2.2745474129078885E-2</v>
          </cell>
          <cell r="D21">
            <v>2.0668617822429482E-2</v>
          </cell>
          <cell r="E21">
            <v>2.0710655622868602E-2</v>
          </cell>
          <cell r="F21">
            <v>2.0646824925611755E-2</v>
          </cell>
          <cell r="G21"/>
          <cell r="H21"/>
          <cell r="I21"/>
          <cell r="J21"/>
          <cell r="K21"/>
          <cell r="L21"/>
          <cell r="M21"/>
          <cell r="N21"/>
          <cell r="O21"/>
        </row>
        <row r="22">
          <cell r="B22" t="str">
            <v>CLP</v>
          </cell>
          <cell r="C22">
            <v>480.51324086724003</v>
          </cell>
          <cell r="D22">
            <v>471.2771498771499</v>
          </cell>
          <cell r="E22">
            <v>472.9903334944417</v>
          </cell>
          <cell r="F22">
            <v>472.10280373831773</v>
          </cell>
          <cell r="G22"/>
          <cell r="H22"/>
          <cell r="I22"/>
          <cell r="J22"/>
          <cell r="K22"/>
          <cell r="L22"/>
          <cell r="M22"/>
          <cell r="N22"/>
          <cell r="O22"/>
        </row>
        <row r="23">
          <cell r="B23" t="str">
            <v>CNY</v>
          </cell>
          <cell r="C23">
            <v>6.2305918175634094</v>
          </cell>
          <cell r="D23">
            <v>6.2189893199665409</v>
          </cell>
          <cell r="E23">
            <v>6.2217369190666911</v>
          </cell>
          <cell r="F23">
            <v>6.2101908767389196</v>
          </cell>
          <cell r="G23"/>
          <cell r="H23"/>
          <cell r="I23"/>
          <cell r="J23"/>
          <cell r="K23"/>
          <cell r="L23"/>
          <cell r="M23"/>
          <cell r="N23"/>
          <cell r="O23"/>
        </row>
        <row r="24">
          <cell r="B24" t="str">
            <v>COP</v>
          </cell>
          <cell r="C24">
            <v>1767.8731617647059</v>
          </cell>
          <cell r="D24">
            <v>1776.0166666666667</v>
          </cell>
          <cell r="E24">
            <v>1812.2537037037036</v>
          </cell>
          <cell r="F24">
            <v>1824.6863117870723</v>
          </cell>
          <cell r="G24"/>
          <cell r="H24"/>
          <cell r="I24"/>
          <cell r="J24"/>
          <cell r="K24"/>
          <cell r="L24"/>
          <cell r="M24"/>
          <cell r="N24"/>
          <cell r="O24"/>
        </row>
        <row r="25">
          <cell r="B25" t="str">
            <v>CRC</v>
          </cell>
          <cell r="C25">
            <v>509.58770125736032</v>
          </cell>
          <cell r="D25">
            <v>501.59466527196651</v>
          </cell>
          <cell r="E25">
            <v>500.05978538579456</v>
          </cell>
          <cell r="F25">
            <v>499.88802083333331</v>
          </cell>
          <cell r="G25"/>
          <cell r="H25"/>
          <cell r="I25"/>
          <cell r="J25"/>
          <cell r="K25"/>
          <cell r="L25"/>
          <cell r="M25"/>
          <cell r="N25"/>
          <cell r="O25"/>
        </row>
        <row r="26">
          <cell r="B26" t="str">
            <v>HRK</v>
          </cell>
          <cell r="C26">
            <v>0</v>
          </cell>
          <cell r="D26">
            <v>5.5858038137616921</v>
          </cell>
          <cell r="E26">
            <v>5.8078504916943121</v>
          </cell>
          <cell r="F26">
            <v>5.9265376944308938</v>
          </cell>
          <cell r="G26"/>
          <cell r="H26"/>
          <cell r="I26"/>
          <cell r="J26"/>
          <cell r="K26"/>
          <cell r="L26"/>
          <cell r="M26"/>
          <cell r="N26"/>
          <cell r="O26"/>
        </row>
        <row r="27">
          <cell r="B27" t="str">
            <v>CZK</v>
          </cell>
          <cell r="C27">
            <v>19.016154545814054</v>
          </cell>
          <cell r="D27">
            <v>18.896400212795303</v>
          </cell>
          <cell r="E27">
            <v>19.632021344888457</v>
          </cell>
          <cell r="F27">
            <v>20.075824129852744</v>
          </cell>
          <cell r="G27"/>
          <cell r="H27"/>
          <cell r="I27"/>
          <cell r="J27"/>
          <cell r="K27"/>
          <cell r="L27"/>
          <cell r="M27"/>
          <cell r="N27"/>
          <cell r="O27"/>
        </row>
        <row r="28">
          <cell r="B28" t="str">
            <v>DKK</v>
          </cell>
          <cell r="C28">
            <v>5.6564621049040706</v>
          </cell>
          <cell r="D28">
            <v>5.4941566699893452</v>
          </cell>
          <cell r="E28">
            <v>5.7062881199780753</v>
          </cell>
          <cell r="F28">
            <v>5.8162090425950952</v>
          </cell>
          <cell r="G28"/>
          <cell r="H28"/>
          <cell r="I28"/>
          <cell r="J28"/>
          <cell r="K28"/>
          <cell r="L28"/>
          <cell r="M28"/>
          <cell r="N28"/>
          <cell r="O28"/>
        </row>
        <row r="29">
          <cell r="B29" t="str">
            <v>DOP</v>
          </cell>
          <cell r="C29">
            <v>40.029400199124005</v>
          </cell>
          <cell r="D29">
            <v>40.699753861823119</v>
          </cell>
          <cell r="E29">
            <v>40.90011284323149</v>
          </cell>
          <cell r="F29">
            <v>40.859301830566196</v>
          </cell>
          <cell r="G29"/>
          <cell r="H29"/>
          <cell r="I29"/>
          <cell r="J29"/>
          <cell r="K29"/>
          <cell r="L29"/>
          <cell r="M29"/>
          <cell r="N29"/>
          <cell r="O29"/>
        </row>
        <row r="30">
          <cell r="B30" t="str">
            <v>XCD</v>
          </cell>
          <cell r="C30">
            <v>2.7073993120650002</v>
          </cell>
          <cell r="D30">
            <v>2.7000025337623841</v>
          </cell>
          <cell r="E30">
            <v>2.6999980687044589</v>
          </cell>
          <cell r="F30">
            <v>2.6999994373741125</v>
          </cell>
          <cell r="G30"/>
          <cell r="H30"/>
          <cell r="I30"/>
          <cell r="J30"/>
          <cell r="K30"/>
          <cell r="L30"/>
          <cell r="M30"/>
          <cell r="N30"/>
          <cell r="O30"/>
        </row>
        <row r="31">
          <cell r="B31" t="str">
            <v>EGP</v>
          </cell>
          <cell r="C31">
            <v>6.3638848083005781</v>
          </cell>
          <cell r="D31">
            <v>6.7147128014114879</v>
          </cell>
          <cell r="E31">
            <v>6.7412257437882745</v>
          </cell>
          <cell r="F31">
            <v>6.8008602181014259</v>
          </cell>
          <cell r="G31"/>
          <cell r="H31"/>
          <cell r="I31"/>
          <cell r="J31"/>
          <cell r="K31"/>
          <cell r="L31"/>
          <cell r="M31"/>
          <cell r="N31"/>
          <cell r="O31"/>
        </row>
        <row r="32">
          <cell r="B32" t="str">
            <v>EEK</v>
          </cell>
          <cell r="C32">
            <v>11.856144287193649</v>
          </cell>
          <cell r="D32">
            <v>11.522045749435341</v>
          </cell>
          <cell r="E32">
            <v>11.973926023810398</v>
          </cell>
          <cell r="F32">
            <v>12.205725258793906</v>
          </cell>
          <cell r="G32"/>
          <cell r="H32"/>
          <cell r="I32"/>
          <cell r="J32"/>
          <cell r="K32"/>
          <cell r="L32"/>
          <cell r="M32"/>
          <cell r="N32"/>
          <cell r="O32"/>
        </row>
        <row r="33">
          <cell r="B33" t="str">
            <v>EUR</v>
          </cell>
          <cell r="C33">
            <v>0.75817858592866183</v>
          </cell>
          <cell r="D33">
            <v>0.73640447195048908</v>
          </cell>
          <cell r="E33">
            <v>0.76525717699607765</v>
          </cell>
          <cell r="F33">
            <v>0.78006123226893431</v>
          </cell>
          <cell r="G33"/>
          <cell r="H33"/>
          <cell r="I33"/>
          <cell r="J33"/>
          <cell r="K33"/>
          <cell r="L33"/>
          <cell r="M33"/>
          <cell r="N33"/>
          <cell r="O33"/>
        </row>
        <row r="34">
          <cell r="B34" t="str">
            <v>FJD</v>
          </cell>
          <cell r="C34">
            <v>1.7870245461471281</v>
          </cell>
          <cell r="D34">
            <v>1.7655703752795959</v>
          </cell>
          <cell r="E34">
            <v>1.8001824800734334</v>
          </cell>
          <cell r="F34">
            <v>1.7762349448873687</v>
          </cell>
          <cell r="G34"/>
          <cell r="H34"/>
          <cell r="I34"/>
          <cell r="J34"/>
          <cell r="K34"/>
          <cell r="L34"/>
          <cell r="M34"/>
          <cell r="N34"/>
          <cell r="O34"/>
        </row>
        <row r="35">
          <cell r="B35" t="str">
            <v>XPF</v>
          </cell>
          <cell r="C35">
            <v>90.404493325813121</v>
          </cell>
          <cell r="D35">
            <v>87.889387829912025</v>
          </cell>
          <cell r="E35">
            <v>91.399738488839077</v>
          </cell>
          <cell r="F35">
            <v>93.101658744786107</v>
          </cell>
          <cell r="G35"/>
          <cell r="H35"/>
          <cell r="I35"/>
          <cell r="J35"/>
          <cell r="K35"/>
          <cell r="L35"/>
          <cell r="M35"/>
          <cell r="N35"/>
          <cell r="O35"/>
        </row>
        <row r="36">
          <cell r="B36" t="str">
            <v>GTQ</v>
          </cell>
          <cell r="C36">
            <v>7.8819999999999997</v>
          </cell>
          <cell r="D36">
            <v>7.8294827417300725</v>
          </cell>
          <cell r="E36">
            <v>7.8350159723945776</v>
          </cell>
          <cell r="F36">
            <v>7.7784666504578981</v>
          </cell>
          <cell r="G36"/>
          <cell r="H36"/>
          <cell r="I36"/>
          <cell r="J36"/>
          <cell r="K36"/>
          <cell r="L36"/>
          <cell r="M36"/>
          <cell r="N36"/>
          <cell r="O36"/>
        </row>
        <row r="37">
          <cell r="B37" t="str">
            <v>GYD</v>
          </cell>
          <cell r="C37">
            <v>204.55905913380002</v>
          </cell>
          <cell r="D37">
            <v>209.30794412920122</v>
          </cell>
          <cell r="E37">
            <v>205.5054598908022</v>
          </cell>
          <cell r="F37">
            <v>205.52141327623127</v>
          </cell>
          <cell r="G37"/>
          <cell r="H37"/>
          <cell r="I37"/>
          <cell r="J37"/>
          <cell r="K37"/>
          <cell r="L37"/>
          <cell r="M37"/>
          <cell r="N37"/>
          <cell r="O37"/>
        </row>
        <row r="38">
          <cell r="B38" t="str">
            <v>HNL</v>
          </cell>
          <cell r="C38">
            <v>19.954535670405001</v>
          </cell>
          <cell r="D38">
            <v>19.929947424201494</v>
          </cell>
          <cell r="E38">
            <v>19.849840774020812</v>
          </cell>
          <cell r="F38">
            <v>19.605053517444237</v>
          </cell>
          <cell r="G38"/>
          <cell r="H38"/>
          <cell r="I38"/>
          <cell r="J38"/>
          <cell r="K38"/>
          <cell r="L38"/>
          <cell r="M38"/>
          <cell r="N38"/>
          <cell r="O38"/>
        </row>
        <row r="39">
          <cell r="B39" t="str">
            <v>HKD</v>
          </cell>
          <cell r="C39">
            <v>7.7502679528403</v>
          </cell>
          <cell r="D39">
            <v>7.7555312954876277</v>
          </cell>
          <cell r="E39">
            <v>7.7559063854743719</v>
          </cell>
          <cell r="F39">
            <v>7.7636176856001162</v>
          </cell>
          <cell r="G39"/>
          <cell r="H39"/>
          <cell r="I39"/>
          <cell r="J39"/>
          <cell r="K39"/>
          <cell r="L39"/>
          <cell r="M39"/>
          <cell r="N39"/>
          <cell r="O39"/>
        </row>
        <row r="40">
          <cell r="B40" t="str">
            <v>HUF</v>
          </cell>
          <cell r="C40">
            <v>220.88263665594855</v>
          </cell>
          <cell r="D40">
            <v>215.37143498764877</v>
          </cell>
          <cell r="E40">
            <v>226.16524150681764</v>
          </cell>
          <cell r="F40">
            <v>237.27688504326329</v>
          </cell>
          <cell r="G40"/>
          <cell r="H40"/>
          <cell r="I40"/>
          <cell r="J40"/>
          <cell r="K40"/>
          <cell r="L40"/>
          <cell r="M40"/>
          <cell r="N40"/>
          <cell r="O40"/>
        </row>
        <row r="41">
          <cell r="B41" t="str">
            <v>ISK</v>
          </cell>
          <cell r="C41">
            <v>128.02489350372738</v>
          </cell>
          <cell r="D41">
            <v>126.70749108204518</v>
          </cell>
          <cell r="E41">
            <v>124.61696167069908</v>
          </cell>
          <cell r="F41">
            <v>123.65176500901829</v>
          </cell>
          <cell r="G41"/>
          <cell r="H41"/>
          <cell r="I41"/>
          <cell r="J41"/>
          <cell r="K41"/>
          <cell r="L41"/>
          <cell r="M41"/>
          <cell r="N41"/>
          <cell r="O41"/>
        </row>
        <row r="42">
          <cell r="B42" t="str">
            <v>INR</v>
          </cell>
          <cell r="C42">
            <v>54.996454509063881</v>
          </cell>
          <cell r="D42">
            <v>53.224318774626781</v>
          </cell>
          <cell r="E42">
            <v>54.358551352552347</v>
          </cell>
          <cell r="F42">
            <v>54.280341590317839</v>
          </cell>
          <cell r="G42"/>
          <cell r="H42"/>
          <cell r="I42"/>
          <cell r="J42"/>
          <cell r="K42"/>
          <cell r="L42"/>
          <cell r="M42"/>
          <cell r="N42"/>
          <cell r="O42"/>
        </row>
        <row r="43">
          <cell r="B43" t="str">
            <v>IDR</v>
          </cell>
          <cell r="C43">
            <v>9813.5</v>
          </cell>
          <cell r="D43">
            <v>9786.2142857142862</v>
          </cell>
          <cell r="E43">
            <v>9689.2772277227723</v>
          </cell>
          <cell r="F43">
            <v>9694.7979797979806</v>
          </cell>
          <cell r="G43"/>
          <cell r="H43"/>
          <cell r="I43"/>
          <cell r="J43"/>
          <cell r="K43"/>
          <cell r="L43"/>
          <cell r="M43"/>
          <cell r="N43"/>
          <cell r="O43"/>
        </row>
        <row r="44">
          <cell r="B44" t="str">
            <v>IQD</v>
          </cell>
          <cell r="C44">
            <v>1164.3135593220338</v>
          </cell>
          <cell r="D44">
            <v>1171</v>
          </cell>
          <cell r="E44">
            <v>1165.020238095238</v>
          </cell>
          <cell r="F44">
            <v>1164.7876213592233</v>
          </cell>
          <cell r="G44"/>
          <cell r="H44"/>
          <cell r="I44"/>
          <cell r="J44"/>
          <cell r="K44"/>
          <cell r="L44"/>
          <cell r="M44"/>
          <cell r="N44"/>
          <cell r="O44"/>
        </row>
        <row r="45">
          <cell r="B45" t="str">
            <v>ILS</v>
          </cell>
          <cell r="C45">
            <v>3.7338025872377427</v>
          </cell>
          <cell r="D45">
            <v>3.7091071525258541</v>
          </cell>
          <cell r="E45">
            <v>3.7134937198800895</v>
          </cell>
          <cell r="F45">
            <v>3.6460038823444498</v>
          </cell>
          <cell r="G45"/>
          <cell r="H45"/>
          <cell r="I45"/>
          <cell r="J45"/>
          <cell r="K45"/>
          <cell r="L45"/>
          <cell r="M45"/>
          <cell r="N45"/>
          <cell r="O45"/>
        </row>
        <row r="46">
          <cell r="B46" t="str">
            <v>JMD</v>
          </cell>
          <cell r="C46">
            <v>92.678289413928752</v>
          </cell>
          <cell r="D46">
            <v>93.647983595352017</v>
          </cell>
          <cell r="E46">
            <v>95.279622237367334</v>
          </cell>
          <cell r="F46">
            <v>97.977235606369959</v>
          </cell>
          <cell r="G46"/>
          <cell r="H46"/>
          <cell r="I46"/>
          <cell r="J46"/>
          <cell r="K46"/>
          <cell r="L46"/>
          <cell r="M46"/>
          <cell r="N46"/>
          <cell r="O46"/>
        </row>
        <row r="47">
          <cell r="B47" t="str">
            <v>JPY</v>
          </cell>
          <cell r="C47">
            <v>86.712018753944633</v>
          </cell>
          <cell r="D47">
            <v>91.57347464909769</v>
          </cell>
          <cell r="E47">
            <v>92.636974630821655</v>
          </cell>
          <cell r="F47">
            <v>94.216648669873365</v>
          </cell>
          <cell r="G47"/>
          <cell r="H47"/>
          <cell r="I47"/>
          <cell r="J47"/>
          <cell r="K47"/>
          <cell r="L47"/>
          <cell r="M47"/>
          <cell r="N47"/>
          <cell r="O47"/>
        </row>
        <row r="48">
          <cell r="B48" t="str">
            <v>JOD</v>
          </cell>
          <cell r="C48">
            <v>0.70974976697709335</v>
          </cell>
          <cell r="D48">
            <v>0.70825043755677164</v>
          </cell>
          <cell r="E48">
            <v>0.70820002648648139</v>
          </cell>
          <cell r="F48">
            <v>0.70825000922407111</v>
          </cell>
          <cell r="G48"/>
          <cell r="H48"/>
          <cell r="I48"/>
          <cell r="J48"/>
          <cell r="K48"/>
          <cell r="L48"/>
          <cell r="M48"/>
          <cell r="N48"/>
          <cell r="O48"/>
        </row>
        <row r="49">
          <cell r="B49" t="str">
            <v>KZT</v>
          </cell>
          <cell r="C49">
            <v>150.852278706318</v>
          </cell>
          <cell r="D49">
            <v>150.8887665198238</v>
          </cell>
          <cell r="E49">
            <v>150.44073789392775</v>
          </cell>
          <cell r="F49">
            <v>150.93332284950463</v>
          </cell>
          <cell r="G49"/>
          <cell r="H49"/>
          <cell r="I49"/>
          <cell r="J49"/>
          <cell r="K49"/>
          <cell r="L49"/>
          <cell r="M49"/>
          <cell r="N49"/>
          <cell r="O49"/>
        </row>
        <row r="50">
          <cell r="B50" t="str">
            <v>KES</v>
          </cell>
          <cell r="C50">
            <v>86.335955840295</v>
          </cell>
          <cell r="D50">
            <v>87.099173553719012</v>
          </cell>
          <cell r="E50">
            <v>86.077667341015029</v>
          </cell>
          <cell r="F50">
            <v>85.496615000890785</v>
          </cell>
          <cell r="G50"/>
          <cell r="H50"/>
          <cell r="I50"/>
          <cell r="J50"/>
          <cell r="K50"/>
          <cell r="L50"/>
          <cell r="M50"/>
          <cell r="N50"/>
          <cell r="O50"/>
        </row>
        <row r="51">
          <cell r="B51" t="str">
            <v>KRW</v>
          </cell>
          <cell r="C51">
            <v>1063.8528761061948</v>
          </cell>
          <cell r="D51">
            <v>1088.5913734392736</v>
          </cell>
          <cell r="E51">
            <v>1082.5409292035399</v>
          </cell>
          <cell r="F51">
            <v>1110.8622685185185</v>
          </cell>
          <cell r="G51"/>
          <cell r="H51"/>
          <cell r="I51"/>
          <cell r="J51"/>
          <cell r="K51"/>
          <cell r="L51"/>
          <cell r="M51"/>
          <cell r="N51"/>
          <cell r="O51"/>
        </row>
        <row r="52">
          <cell r="B52" t="str">
            <v>KWD</v>
          </cell>
          <cell r="C52">
            <v>0.28119988222459841</v>
          </cell>
          <cell r="D52">
            <v>0.28118007505570541</v>
          </cell>
          <cell r="E52">
            <v>0.28324996041921191</v>
          </cell>
          <cell r="F52">
            <v>0.28557490924270884</v>
          </cell>
          <cell r="G52"/>
          <cell r="H52"/>
          <cell r="I52"/>
          <cell r="J52"/>
          <cell r="K52"/>
          <cell r="L52"/>
          <cell r="M52"/>
          <cell r="N52"/>
          <cell r="O52"/>
        </row>
        <row r="53">
          <cell r="B53" t="str">
            <v>LVL</v>
          </cell>
          <cell r="C53">
            <v>0.52919965487565179</v>
          </cell>
          <cell r="D53">
            <v>0.51510014936604032</v>
          </cell>
          <cell r="E53">
            <v>0.5362499431484109</v>
          </cell>
          <cell r="F53">
            <v>0.54709989203757137</v>
          </cell>
          <cell r="G53"/>
          <cell r="H53"/>
          <cell r="I53"/>
          <cell r="J53"/>
          <cell r="K53"/>
          <cell r="L53"/>
          <cell r="M53"/>
          <cell r="N53"/>
          <cell r="O53"/>
        </row>
        <row r="54">
          <cell r="B54" t="str">
            <v>LSL</v>
          </cell>
          <cell r="C54">
            <v>8.4561944957355148</v>
          </cell>
          <cell r="D54">
            <v>8.9542878483730917</v>
          </cell>
          <cell r="E54">
            <v>9.0119531084528184</v>
          </cell>
          <cell r="F54">
            <v>9.2362507818890442</v>
          </cell>
          <cell r="G54"/>
          <cell r="H54"/>
          <cell r="I54"/>
          <cell r="J54"/>
          <cell r="K54"/>
          <cell r="L54"/>
          <cell r="M54"/>
          <cell r="N54"/>
          <cell r="O54"/>
        </row>
        <row r="55">
          <cell r="B55" t="str">
            <v>LTL</v>
          </cell>
          <cell r="C55">
            <v>2.617902135211942</v>
          </cell>
          <cell r="D55">
            <v>2.5426488328008805</v>
          </cell>
          <cell r="E55">
            <v>2.6422970791055334</v>
          </cell>
          <cell r="F55">
            <v>2.6931959121596973</v>
          </cell>
          <cell r="G55"/>
          <cell r="H55"/>
          <cell r="I55"/>
          <cell r="J55"/>
          <cell r="K55"/>
          <cell r="L55"/>
          <cell r="M55"/>
          <cell r="N55"/>
          <cell r="O55"/>
        </row>
        <row r="56">
          <cell r="B56" t="str">
            <v>LYD</v>
          </cell>
          <cell r="C56">
            <v>1.2654584932689001</v>
          </cell>
          <cell r="D56">
            <v>1.2561004200321411</v>
          </cell>
          <cell r="E56">
            <v>1.2732991745688085</v>
          </cell>
          <cell r="F56">
            <v>1.2888988860613304</v>
          </cell>
          <cell r="G56"/>
          <cell r="H56"/>
          <cell r="I56"/>
          <cell r="J56"/>
          <cell r="K56"/>
          <cell r="L56"/>
          <cell r="M56"/>
          <cell r="N56"/>
          <cell r="O56"/>
        </row>
        <row r="57">
          <cell r="B57" t="str">
            <v>MOP</v>
          </cell>
          <cell r="C57">
            <v>7.9833562997028205</v>
          </cell>
          <cell r="D57">
            <v>7.9880809595202402</v>
          </cell>
          <cell r="E57">
            <v>7.9883189394805143</v>
          </cell>
          <cell r="F57">
            <v>7.9966090115310271</v>
          </cell>
          <cell r="G57"/>
          <cell r="H57"/>
          <cell r="I57"/>
          <cell r="J57"/>
          <cell r="K57"/>
          <cell r="L57"/>
          <cell r="M57"/>
          <cell r="N57"/>
          <cell r="O57"/>
        </row>
        <row r="58">
          <cell r="B58" t="str">
            <v>MKD</v>
          </cell>
          <cell r="C58">
            <v>47.196496049467541</v>
          </cell>
          <cell r="D58">
            <v>47.093002700712006</v>
          </cell>
          <cell r="E58">
            <v>46.78796136928667</v>
          </cell>
          <cell r="F58">
            <v>47.926944971537004</v>
          </cell>
          <cell r="G58"/>
          <cell r="H58"/>
          <cell r="I58"/>
          <cell r="J58"/>
          <cell r="K58"/>
          <cell r="L58"/>
          <cell r="M58"/>
          <cell r="N58"/>
          <cell r="O58"/>
        </row>
        <row r="59">
          <cell r="B59" t="str">
            <v>MYR</v>
          </cell>
          <cell r="C59">
            <v>3.0580011065393933</v>
          </cell>
          <cell r="D59">
            <v>3.1060002007947585</v>
          </cell>
          <cell r="E59">
            <v>3.0902491166133528</v>
          </cell>
          <cell r="F59">
            <v>3.0937453664008459</v>
          </cell>
          <cell r="G59"/>
          <cell r="H59"/>
          <cell r="I59"/>
          <cell r="J59"/>
          <cell r="K59"/>
          <cell r="L59"/>
          <cell r="M59"/>
          <cell r="N59"/>
          <cell r="O59"/>
        </row>
        <row r="60">
          <cell r="B60" t="str">
            <v>MRO</v>
          </cell>
          <cell r="C60">
            <v>302.32625651392499</v>
          </cell>
          <cell r="D60">
            <v>301.49292675259358</v>
          </cell>
          <cell r="E60">
            <v>295.47614734299515</v>
          </cell>
          <cell r="F60">
            <v>279.49475829935938</v>
          </cell>
          <cell r="G60"/>
          <cell r="H60"/>
          <cell r="I60"/>
          <cell r="J60"/>
          <cell r="K60"/>
          <cell r="L60"/>
          <cell r="M60"/>
          <cell r="N60"/>
          <cell r="O60"/>
        </row>
        <row r="61">
          <cell r="B61" t="str">
            <v>MUR</v>
          </cell>
          <cell r="C61">
            <v>30.550285895806859</v>
          </cell>
          <cell r="D61">
            <v>30.449866649733298</v>
          </cell>
          <cell r="E61">
            <v>30.950283057655206</v>
          </cell>
          <cell r="F61">
            <v>31.300058700756587</v>
          </cell>
          <cell r="G61"/>
          <cell r="H61"/>
          <cell r="I61"/>
          <cell r="J61"/>
          <cell r="K61"/>
          <cell r="L61"/>
          <cell r="M61"/>
          <cell r="N61"/>
          <cell r="O61"/>
        </row>
        <row r="62">
          <cell r="B62" t="str">
            <v>MXN</v>
          </cell>
          <cell r="C62">
            <v>12.849872399556403</v>
          </cell>
          <cell r="D62">
            <v>12.70415016359566</v>
          </cell>
          <cell r="E62">
            <v>12.777680576591631</v>
          </cell>
          <cell r="F62">
            <v>12.331179176195493</v>
          </cell>
          <cell r="G62"/>
          <cell r="H62"/>
          <cell r="I62"/>
          <cell r="J62"/>
          <cell r="K62"/>
          <cell r="L62"/>
          <cell r="M62"/>
          <cell r="N62"/>
          <cell r="O62"/>
        </row>
        <row r="63">
          <cell r="B63" t="str">
            <v>MXV</v>
          </cell>
          <cell r="C63">
            <v>2.6762692336786826</v>
          </cell>
          <cell r="D63">
            <v>2.5977182418761124</v>
          </cell>
          <cell r="E63">
            <v>2.5984201582496946</v>
          </cell>
          <cell r="F63">
            <v>2.4970406042110573</v>
          </cell>
          <cell r="G63"/>
          <cell r="H63"/>
          <cell r="I63"/>
          <cell r="J63"/>
          <cell r="K63"/>
          <cell r="L63"/>
          <cell r="M63"/>
          <cell r="N63"/>
          <cell r="O63"/>
        </row>
        <row r="64">
          <cell r="B64" t="str">
            <v>MDL</v>
          </cell>
          <cell r="C64">
            <v>12.118790796139017</v>
          </cell>
          <cell r="D64">
            <v>12.021020042365977</v>
          </cell>
          <cell r="E64">
            <v>12.27506146204405</v>
          </cell>
          <cell r="F64">
            <v>12.40000258391256</v>
          </cell>
          <cell r="G64"/>
          <cell r="H64"/>
          <cell r="I64"/>
          <cell r="J64"/>
          <cell r="K64"/>
          <cell r="L64"/>
          <cell r="M64"/>
          <cell r="N64"/>
          <cell r="O64"/>
        </row>
        <row r="65">
          <cell r="B65" t="str">
            <v>MAD</v>
          </cell>
          <cell r="C65">
            <v>8.4810286190922088</v>
          </cell>
          <cell r="D65">
            <v>8.2614676923341985</v>
          </cell>
          <cell r="E65">
            <v>8.5182312747530133</v>
          </cell>
          <cell r="F65">
            <v>8.6589590682316437</v>
          </cell>
          <cell r="G65"/>
          <cell r="H65"/>
          <cell r="I65"/>
          <cell r="J65"/>
          <cell r="K65"/>
          <cell r="L65"/>
          <cell r="M65"/>
          <cell r="N65"/>
          <cell r="O65"/>
        </row>
        <row r="66">
          <cell r="B66" t="str">
            <v>MMK</v>
          </cell>
          <cell r="C66">
            <v>857.15062388591798</v>
          </cell>
          <cell r="D66">
            <v>860.13363228699552</v>
          </cell>
          <cell r="E66">
            <v>863.73962930273615</v>
          </cell>
          <cell r="F66">
            <v>882.96688132474696</v>
          </cell>
          <cell r="G66"/>
          <cell r="H66"/>
          <cell r="I66"/>
          <cell r="J66"/>
          <cell r="K66"/>
          <cell r="L66"/>
          <cell r="M66"/>
          <cell r="N66"/>
          <cell r="O66"/>
        </row>
        <row r="67">
          <cell r="B67" t="str">
            <v>NAD</v>
          </cell>
          <cell r="C67">
            <v>8.4560457918615697</v>
          </cell>
          <cell r="D67">
            <v>8.9542878483730917</v>
          </cell>
          <cell r="E67">
            <v>9.0119531084528184</v>
          </cell>
          <cell r="F67">
            <v>9.2362507818890442</v>
          </cell>
          <cell r="G67"/>
          <cell r="H67"/>
          <cell r="I67"/>
          <cell r="J67"/>
          <cell r="K67"/>
          <cell r="L67"/>
          <cell r="M67"/>
          <cell r="N67"/>
          <cell r="O67"/>
        </row>
        <row r="68">
          <cell r="B68" t="str">
            <v>NPR</v>
          </cell>
          <cell r="C68">
            <v>87.780485578678352</v>
          </cell>
          <cell r="D68">
            <v>85.507221825962915</v>
          </cell>
          <cell r="E68">
            <v>86.009579891017751</v>
          </cell>
          <cell r="F68">
            <v>86.976438604440418</v>
          </cell>
          <cell r="G68"/>
          <cell r="H68"/>
          <cell r="I68"/>
          <cell r="J68"/>
          <cell r="K68"/>
          <cell r="L68"/>
          <cell r="M68"/>
          <cell r="N68"/>
          <cell r="O68"/>
        </row>
        <row r="69">
          <cell r="B69" t="str">
            <v>ANG</v>
          </cell>
          <cell r="C69">
            <v>1.7949054698505</v>
          </cell>
          <cell r="D69">
            <v>1.7900018850985759</v>
          </cell>
          <cell r="E69">
            <v>1.7899980611434863</v>
          </cell>
          <cell r="F69">
            <v>1.7899991234499517</v>
          </cell>
          <cell r="G69"/>
          <cell r="H69"/>
          <cell r="I69"/>
          <cell r="J69"/>
          <cell r="K69"/>
          <cell r="L69"/>
          <cell r="M69"/>
          <cell r="N69"/>
          <cell r="O69"/>
        </row>
        <row r="70">
          <cell r="B70" t="str">
            <v>NZD</v>
          </cell>
          <cell r="C70">
            <v>1.2067817580420914</v>
          </cell>
          <cell r="D70">
            <v>1.1920374969237311</v>
          </cell>
          <cell r="E70">
            <v>1.2085316953110625</v>
          </cell>
          <cell r="F70">
            <v>1.1945290758745664</v>
          </cell>
          <cell r="G70"/>
          <cell r="H70"/>
          <cell r="I70"/>
          <cell r="J70"/>
          <cell r="K70"/>
          <cell r="L70"/>
          <cell r="M70"/>
          <cell r="N70"/>
          <cell r="O70"/>
        </row>
        <row r="71">
          <cell r="B71" t="str">
            <v>AUD</v>
          </cell>
          <cell r="C71">
            <v>0.96172299999999999</v>
          </cell>
          <cell r="D71">
            <v>0.95904900000000004</v>
          </cell>
          <cell r="E71">
            <v>0.97861699999999996</v>
          </cell>
          <cell r="F71">
            <v>0.959785</v>
          </cell>
          <cell r="G71"/>
          <cell r="H71"/>
          <cell r="I71"/>
          <cell r="J71"/>
          <cell r="K71"/>
          <cell r="L71"/>
          <cell r="M71"/>
          <cell r="N71"/>
          <cell r="O71"/>
        </row>
        <row r="72">
          <cell r="B72" t="str">
            <v>NOK</v>
          </cell>
          <cell r="C72">
            <v>5.5644317668977177</v>
          </cell>
          <cell r="D72">
            <v>5.4655386614388624</v>
          </cell>
          <cell r="E72">
            <v>5.7350472931000125</v>
          </cell>
          <cell r="F72">
            <v>5.8471421783046802</v>
          </cell>
          <cell r="G72"/>
          <cell r="H72"/>
          <cell r="I72"/>
          <cell r="J72"/>
          <cell r="K72"/>
          <cell r="L72"/>
          <cell r="M72"/>
          <cell r="N72"/>
          <cell r="O72"/>
        </row>
        <row r="73">
          <cell r="B73" t="str">
            <v>OMR</v>
          </cell>
          <cell r="C73">
            <v>0.38605508709075004</v>
          </cell>
          <cell r="D73">
            <v>0.38505508535821548</v>
          </cell>
          <cell r="E73">
            <v>0.384984905360505</v>
          </cell>
          <cell r="F73">
            <v>0.38499985358705696</v>
          </cell>
          <cell r="G73"/>
          <cell r="H73"/>
          <cell r="I73"/>
          <cell r="J73"/>
          <cell r="K73"/>
          <cell r="L73"/>
          <cell r="M73"/>
          <cell r="N73"/>
          <cell r="O73"/>
        </row>
        <row r="74">
          <cell r="B74" t="str">
            <v>PKR</v>
          </cell>
          <cell r="C74">
            <v>97.271467583695767</v>
          </cell>
          <cell r="D74">
            <v>97.702628361858189</v>
          </cell>
          <cell r="E74">
            <v>98.215274989963859</v>
          </cell>
          <cell r="F74">
            <v>98.449584572776686</v>
          </cell>
          <cell r="G74"/>
          <cell r="H74"/>
          <cell r="I74"/>
          <cell r="J74"/>
          <cell r="K74"/>
          <cell r="L74"/>
          <cell r="M74"/>
          <cell r="N74"/>
          <cell r="O74"/>
        </row>
        <row r="75">
          <cell r="B75" t="str">
            <v>PGK</v>
          </cell>
          <cell r="C75">
            <v>2.0685195501287281</v>
          </cell>
          <cell r="D75">
            <v>2.0946383056792595</v>
          </cell>
          <cell r="E75">
            <v>2.1088293032967931</v>
          </cell>
          <cell r="F75">
            <v>2.1507546133936875</v>
          </cell>
          <cell r="G75"/>
          <cell r="H75"/>
          <cell r="I75"/>
          <cell r="J75"/>
          <cell r="K75"/>
          <cell r="L75"/>
          <cell r="M75"/>
          <cell r="N75"/>
          <cell r="O75"/>
        </row>
        <row r="76">
          <cell r="B76" t="str">
            <v>PYG</v>
          </cell>
          <cell r="C76">
            <v>4218.083333333333</v>
          </cell>
          <cell r="D76">
            <v>4151.727272727273</v>
          </cell>
          <cell r="E76">
            <v>3962.0121457489881</v>
          </cell>
          <cell r="F76">
            <v>4015.8368200836817</v>
          </cell>
          <cell r="G76"/>
          <cell r="H76"/>
          <cell r="I76"/>
          <cell r="J76"/>
          <cell r="K76"/>
          <cell r="L76"/>
          <cell r="M76"/>
          <cell r="N76"/>
          <cell r="O76"/>
        </row>
        <row r="77">
          <cell r="B77" t="str">
            <v>PEN</v>
          </cell>
          <cell r="C77">
            <v>2.5584923499014249</v>
          </cell>
          <cell r="D77">
            <v>2.5754993635431047</v>
          </cell>
          <cell r="E77">
            <v>2.5887489517944484</v>
          </cell>
          <cell r="F77">
            <v>2.590002509626983</v>
          </cell>
          <cell r="G77"/>
          <cell r="H77"/>
          <cell r="I77"/>
          <cell r="J77"/>
          <cell r="K77"/>
          <cell r="L77"/>
          <cell r="M77"/>
          <cell r="N77"/>
          <cell r="O77"/>
        </row>
        <row r="78">
          <cell r="B78" t="str">
            <v>PHP</v>
          </cell>
          <cell r="C78">
            <v>41.004647394900658</v>
          </cell>
          <cell r="D78">
            <v>40.665239145183172</v>
          </cell>
          <cell r="E78">
            <v>40.66050357320924</v>
          </cell>
          <cell r="F78">
            <v>40.810655667998979</v>
          </cell>
          <cell r="G78"/>
          <cell r="H78"/>
          <cell r="I78"/>
          <cell r="J78"/>
          <cell r="K78"/>
          <cell r="L78"/>
          <cell r="M78"/>
          <cell r="N78"/>
          <cell r="O78"/>
        </row>
        <row r="79">
          <cell r="B79" t="str">
            <v>PLN</v>
          </cell>
          <cell r="C79">
            <v>3.1037324891367382</v>
          </cell>
          <cell r="D79">
            <v>3.0906556753656069</v>
          </cell>
          <cell r="E79">
            <v>3.178700542766844</v>
          </cell>
          <cell r="F79">
            <v>3.2597517278856114</v>
          </cell>
          <cell r="G79"/>
          <cell r="H79"/>
          <cell r="I79"/>
          <cell r="J79"/>
          <cell r="K79"/>
          <cell r="L79"/>
          <cell r="M79"/>
          <cell r="N79"/>
          <cell r="O79"/>
        </row>
        <row r="80">
          <cell r="B80" t="str">
            <v>QAR</v>
          </cell>
          <cell r="C80">
            <v>3.6512789314897351</v>
          </cell>
          <cell r="D80">
            <v>3.6402486933351557</v>
          </cell>
          <cell r="E80">
            <v>3.6407017883251052</v>
          </cell>
          <cell r="F80">
            <v>3.6409969461884262</v>
          </cell>
          <cell r="G80"/>
          <cell r="H80"/>
          <cell r="I80"/>
          <cell r="J80"/>
          <cell r="K80"/>
          <cell r="L80"/>
          <cell r="M80"/>
          <cell r="N80"/>
          <cell r="O80"/>
        </row>
        <row r="81">
          <cell r="B81" t="str">
            <v>RON</v>
          </cell>
          <cell r="C81">
            <v>3.3704457839770101</v>
          </cell>
          <cell r="D81">
            <v>3.2275020276023141</v>
          </cell>
          <cell r="E81">
            <v>3.335004328001145</v>
          </cell>
          <cell r="F81">
            <v>3.4456471010590555</v>
          </cell>
          <cell r="G81"/>
          <cell r="H81"/>
          <cell r="I81"/>
          <cell r="J81"/>
          <cell r="K81"/>
          <cell r="L81"/>
          <cell r="M81"/>
          <cell r="N81"/>
          <cell r="O81"/>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cell r="G4"/>
          <cell r="H4"/>
          <cell r="I4"/>
          <cell r="J4"/>
          <cell r="K4"/>
          <cell r="L4"/>
          <cell r="M4"/>
          <cell r="N4"/>
          <cell r="O4">
            <v>77.433233999999999</v>
          </cell>
        </row>
        <row r="5">
          <cell r="B5" t="str">
            <v>ARS</v>
          </cell>
          <cell r="C5">
            <v>4.9467459888227863</v>
          </cell>
          <cell r="D5">
            <v>4.9795862637504182</v>
          </cell>
          <cell r="E5">
            <v>5.0141048561450194</v>
          </cell>
          <cell r="F5"/>
          <cell r="G5"/>
          <cell r="H5"/>
          <cell r="I5"/>
          <cell r="J5"/>
          <cell r="K5"/>
          <cell r="L5"/>
          <cell r="M5"/>
          <cell r="N5"/>
          <cell r="O5">
            <v>4.547409</v>
          </cell>
        </row>
        <row r="6">
          <cell r="B6" t="str">
            <v>AWG</v>
          </cell>
          <cell r="C6">
            <v>1.7924538162054819</v>
          </cell>
          <cell r="D6">
            <v>1.7916241838667937</v>
          </cell>
          <cell r="E6">
            <v>1.7912198490969582</v>
          </cell>
          <cell r="F6"/>
          <cell r="G6"/>
          <cell r="H6"/>
          <cell r="I6"/>
          <cell r="J6"/>
          <cell r="K6"/>
          <cell r="L6"/>
          <cell r="M6"/>
          <cell r="N6"/>
          <cell r="O6">
            <v>1.79</v>
          </cell>
        </row>
        <row r="7">
          <cell r="B7" t="str">
            <v>AUD</v>
          </cell>
          <cell r="C7">
            <v>0.96038599999999996</v>
          </cell>
          <cell r="D7">
            <v>0.96646299999999996</v>
          </cell>
          <cell r="E7">
            <v>0.96479400000000004</v>
          </cell>
          <cell r="F7"/>
          <cell r="G7"/>
          <cell r="H7"/>
          <cell r="I7"/>
          <cell r="J7"/>
          <cell r="K7"/>
          <cell r="L7"/>
          <cell r="M7"/>
          <cell r="N7"/>
          <cell r="O7">
            <v>0.96551500000000001</v>
          </cell>
        </row>
        <row r="8">
          <cell r="B8" t="str">
            <v>BSD</v>
          </cell>
          <cell r="C8">
            <v>1</v>
          </cell>
          <cell r="D8">
            <v>1</v>
          </cell>
          <cell r="E8">
            <v>1</v>
          </cell>
          <cell r="F8"/>
          <cell r="G8"/>
          <cell r="H8"/>
          <cell r="I8"/>
          <cell r="J8"/>
          <cell r="K8"/>
          <cell r="L8"/>
          <cell r="M8"/>
          <cell r="N8"/>
          <cell r="O8">
            <v>1</v>
          </cell>
        </row>
        <row r="9">
          <cell r="B9" t="str">
            <v>BHD</v>
          </cell>
          <cell r="C9">
            <v>0.3764157440022074</v>
          </cell>
          <cell r="D9">
            <v>0.37661103339165541</v>
          </cell>
          <cell r="E9">
            <v>0.37670666987358697</v>
          </cell>
          <cell r="F9"/>
          <cell r="G9"/>
          <cell r="H9"/>
          <cell r="I9"/>
          <cell r="J9"/>
          <cell r="K9"/>
          <cell r="L9"/>
          <cell r="M9"/>
          <cell r="N9"/>
          <cell r="O9">
            <v>0.37700099999999998</v>
          </cell>
        </row>
        <row r="10">
          <cell r="B10" t="str">
            <v>BDT</v>
          </cell>
          <cell r="C10">
            <v>79.515317105481031</v>
          </cell>
          <cell r="D10">
            <v>79.28976946427106</v>
          </cell>
          <cell r="E10">
            <v>78.984363487515353</v>
          </cell>
          <cell r="F10"/>
          <cell r="G10"/>
          <cell r="H10"/>
          <cell r="I10"/>
          <cell r="J10"/>
          <cell r="K10"/>
          <cell r="L10"/>
          <cell r="M10"/>
          <cell r="N10"/>
          <cell r="O10">
            <v>81.740178999999998</v>
          </cell>
        </row>
        <row r="11">
          <cell r="B11" t="str">
            <v>BBD</v>
          </cell>
          <cell r="C11">
            <v>2.0027401488105165</v>
          </cell>
          <cell r="D11">
            <v>2.0018165134954318</v>
          </cell>
          <cell r="E11">
            <v>2.0013649526622803</v>
          </cell>
          <cell r="F11"/>
          <cell r="G11"/>
          <cell r="H11"/>
          <cell r="I11"/>
          <cell r="J11"/>
          <cell r="K11"/>
          <cell r="L11"/>
          <cell r="M11"/>
          <cell r="N11"/>
          <cell r="O11">
            <v>2</v>
          </cell>
        </row>
        <row r="12">
          <cell r="B12" t="str">
            <v>BZD</v>
          </cell>
          <cell r="C12">
            <v>2.0002332667551137</v>
          </cell>
          <cell r="D12">
            <v>2.0068628407800175</v>
          </cell>
          <cell r="E12">
            <v>2.0101131320707544</v>
          </cell>
          <cell r="F12"/>
          <cell r="G12"/>
          <cell r="H12"/>
          <cell r="I12"/>
          <cell r="J12"/>
          <cell r="K12"/>
          <cell r="L12"/>
          <cell r="M12"/>
          <cell r="N12"/>
          <cell r="O12">
            <v>1.938062</v>
          </cell>
        </row>
        <row r="13">
          <cell r="B13" t="str">
            <v>BMD</v>
          </cell>
          <cell r="C13">
            <v>1</v>
          </cell>
          <cell r="D13">
            <v>1</v>
          </cell>
          <cell r="E13">
            <v>1</v>
          </cell>
          <cell r="F13"/>
          <cell r="G13"/>
          <cell r="H13"/>
          <cell r="I13"/>
          <cell r="J13"/>
          <cell r="K13"/>
          <cell r="L13"/>
          <cell r="M13"/>
          <cell r="N13"/>
          <cell r="O13">
            <v>1</v>
          </cell>
        </row>
        <row r="14">
          <cell r="B14" t="str">
            <v>BWP</v>
          </cell>
          <cell r="C14">
            <v>7.272621256294725</v>
          </cell>
          <cell r="D14">
            <v>7.2851532465966136</v>
          </cell>
          <cell r="E14">
            <v>7.2559996991689548</v>
          </cell>
          <cell r="F14"/>
          <cell r="G14"/>
          <cell r="H14"/>
          <cell r="I14"/>
          <cell r="J14"/>
          <cell r="K14"/>
          <cell r="L14"/>
          <cell r="M14"/>
          <cell r="N14"/>
          <cell r="O14">
            <v>7.6056749999999997</v>
          </cell>
        </row>
        <row r="15">
          <cell r="B15" t="str">
            <v>BRL</v>
          </cell>
          <cell r="C15">
            <v>2.0211419071069301</v>
          </cell>
          <cell r="D15">
            <v>2.006562843220506</v>
          </cell>
          <cell r="E15">
            <v>2.010305798418083</v>
          </cell>
          <cell r="F15"/>
          <cell r="G15"/>
          <cell r="H15"/>
          <cell r="I15"/>
          <cell r="J15"/>
          <cell r="K15"/>
          <cell r="L15"/>
          <cell r="M15"/>
          <cell r="N15"/>
          <cell r="O15">
            <v>1.9490940000000001</v>
          </cell>
        </row>
        <row r="16">
          <cell r="B16" t="str">
            <v>BND</v>
          </cell>
          <cell r="C16">
            <v>1.2295348721093537</v>
          </cell>
          <cell r="D16">
            <v>1.2325133267018644</v>
          </cell>
          <cell r="E16">
            <v>1.234786170001728</v>
          </cell>
          <cell r="F16"/>
          <cell r="G16"/>
          <cell r="H16"/>
          <cell r="I16"/>
          <cell r="J16"/>
          <cell r="K16"/>
          <cell r="L16"/>
          <cell r="M16"/>
          <cell r="N16"/>
          <cell r="O16">
            <v>1.248658</v>
          </cell>
        </row>
        <row r="17">
          <cell r="B17" t="str">
            <v>BGN</v>
          </cell>
          <cell r="C17">
            <v>1.4607342106383883</v>
          </cell>
          <cell r="D17">
            <v>1.472678594829504</v>
          </cell>
          <cell r="E17">
            <v>1.4855188724275021</v>
          </cell>
          <cell r="F17"/>
          <cell r="G17"/>
          <cell r="H17"/>
          <cell r="I17"/>
          <cell r="J17"/>
          <cell r="K17"/>
          <cell r="L17"/>
          <cell r="M17"/>
          <cell r="N17"/>
          <cell r="O17">
            <v>1.5154080000000001</v>
          </cell>
        </row>
        <row r="18">
          <cell r="B18" t="str">
            <v>KHR</v>
          </cell>
          <cell r="C18">
            <v>3985.004149377593</v>
          </cell>
          <cell r="D18">
            <v>3993.6487603305782</v>
          </cell>
          <cell r="E18">
            <v>3986.7520661157027</v>
          </cell>
          <cell r="F18"/>
          <cell r="G18"/>
          <cell r="H18"/>
          <cell r="I18"/>
          <cell r="J18"/>
          <cell r="K18"/>
          <cell r="L18"/>
          <cell r="M18"/>
          <cell r="N18"/>
          <cell r="O18">
            <v>4039.8117149999998</v>
          </cell>
        </row>
        <row r="19">
          <cell r="B19" t="str">
            <v>CAD</v>
          </cell>
          <cell r="C19">
            <v>0.99526712699996789</v>
          </cell>
          <cell r="D19">
            <v>1.0068707363929206</v>
          </cell>
          <cell r="E19">
            <v>1.0094574446380087</v>
          </cell>
          <cell r="F19"/>
          <cell r="G19"/>
          <cell r="H19"/>
          <cell r="I19"/>
          <cell r="J19"/>
          <cell r="K19"/>
          <cell r="L19"/>
          <cell r="M19"/>
          <cell r="N19"/>
          <cell r="O19">
            <v>1.0005679999999999</v>
          </cell>
        </row>
        <row r="20">
          <cell r="B20" t="str">
            <v>KYD</v>
          </cell>
          <cell r="C20">
            <v>0.82000800894132542</v>
          </cell>
          <cell r="D20">
            <v>0.80796053423576464</v>
          </cell>
          <cell r="E20">
            <v>0.79421229011649008</v>
          </cell>
          <cell r="F20"/>
          <cell r="G20"/>
          <cell r="H20"/>
          <cell r="I20"/>
          <cell r="J20"/>
          <cell r="K20"/>
          <cell r="L20"/>
          <cell r="M20"/>
          <cell r="N20"/>
          <cell r="O20">
            <v>0.82000799999999996</v>
          </cell>
        </row>
        <row r="21">
          <cell r="B21" t="str">
            <v>CLF</v>
          </cell>
          <cell r="C21">
            <v>2.085170513157435E-2</v>
          </cell>
          <cell r="D21">
            <v>2.0803882908724501E-2</v>
          </cell>
          <cell r="E21">
            <v>2.0764610306770404E-2</v>
          </cell>
          <cell r="F21"/>
          <cell r="G21"/>
          <cell r="H21"/>
          <cell r="I21"/>
          <cell r="J21"/>
          <cell r="K21"/>
          <cell r="L21"/>
          <cell r="M21"/>
          <cell r="N21"/>
          <cell r="O21">
            <v>2.1659999999999999E-2</v>
          </cell>
        </row>
        <row r="22">
          <cell r="B22" t="str">
            <v>CLP</v>
          </cell>
          <cell r="C22">
            <v>475.9098116947473</v>
          </cell>
          <cell r="D22">
            <v>474.9203931203931</v>
          </cell>
          <cell r="E22">
            <v>474.10024570024575</v>
          </cell>
          <cell r="F22"/>
          <cell r="G22"/>
          <cell r="H22"/>
          <cell r="I22"/>
          <cell r="J22"/>
          <cell r="K22"/>
          <cell r="L22"/>
          <cell r="M22"/>
          <cell r="N22"/>
          <cell r="O22">
            <v>489.375</v>
          </cell>
        </row>
        <row r="23">
          <cell r="B23" t="str">
            <v>CNY</v>
          </cell>
          <cell r="C23">
            <v>6.2247932384433895</v>
          </cell>
          <cell r="D23">
            <v>6.2237613178264617</v>
          </cell>
          <cell r="E23">
            <v>6.2203840053642123</v>
          </cell>
          <cell r="F23"/>
          <cell r="G23"/>
          <cell r="H23"/>
          <cell r="I23"/>
          <cell r="J23"/>
          <cell r="K23"/>
          <cell r="L23"/>
          <cell r="M23"/>
          <cell r="N23"/>
          <cell r="O23">
            <v>6.2990690000000003</v>
          </cell>
        </row>
        <row r="24">
          <cell r="B24" t="str">
            <v>COP</v>
          </cell>
          <cell r="C24">
            <v>1771.9298892988932</v>
          </cell>
          <cell r="D24">
            <v>1786.4380776340108</v>
          </cell>
          <cell r="E24">
            <v>1793.2973977695169</v>
          </cell>
          <cell r="F24"/>
          <cell r="G24"/>
          <cell r="H24"/>
          <cell r="I24"/>
          <cell r="J24"/>
          <cell r="K24"/>
          <cell r="L24"/>
          <cell r="M24"/>
          <cell r="N24"/>
          <cell r="O24">
            <v>1808.080524</v>
          </cell>
        </row>
        <row r="25">
          <cell r="B25" t="str">
            <v>CRC</v>
          </cell>
          <cell r="C25">
            <v>505.46631578947364</v>
          </cell>
          <cell r="D25">
            <v>503.62845231891612</v>
          </cell>
          <cell r="E25">
            <v>502.75872850442943</v>
          </cell>
          <cell r="F25"/>
          <cell r="G25"/>
          <cell r="H25"/>
          <cell r="I25"/>
          <cell r="J25"/>
          <cell r="K25"/>
          <cell r="L25"/>
          <cell r="M25"/>
          <cell r="N25"/>
          <cell r="O25">
            <v>502.88730800000002</v>
          </cell>
        </row>
        <row r="26">
          <cell r="B26" t="str">
            <v>HRK</v>
          </cell>
          <cell r="C26">
            <v>5.659850074255675</v>
          </cell>
          <cell r="D26">
            <v>5.708953328332024</v>
          </cell>
          <cell r="E26">
            <v>5.7615808614954647</v>
          </cell>
          <cell r="F26"/>
          <cell r="G26"/>
          <cell r="H26"/>
          <cell r="I26"/>
          <cell r="J26"/>
          <cell r="K26"/>
          <cell r="L26"/>
          <cell r="M26"/>
          <cell r="N26"/>
          <cell r="O26">
            <v>0</v>
          </cell>
        </row>
        <row r="27">
          <cell r="B27" t="str">
            <v>CZK</v>
          </cell>
          <cell r="C27">
            <v>18.955984525501343</v>
          </cell>
          <cell r="D27">
            <v>19.178897444038736</v>
          </cell>
          <cell r="E27">
            <v>19.394403570136294</v>
          </cell>
          <cell r="F27"/>
          <cell r="G27"/>
          <cell r="H27"/>
          <cell r="I27"/>
          <cell r="J27"/>
          <cell r="K27"/>
          <cell r="L27"/>
          <cell r="M27"/>
          <cell r="N27"/>
          <cell r="O27">
            <v>19.517181999999998</v>
          </cell>
        </row>
        <row r="28">
          <cell r="B28" t="str">
            <v>DKK</v>
          </cell>
          <cell r="C28">
            <v>5.5742411051134715</v>
          </cell>
          <cell r="D28">
            <v>5.618121679281038</v>
          </cell>
          <cell r="E28">
            <v>5.6661263610416155</v>
          </cell>
          <cell r="F28"/>
          <cell r="G28"/>
          <cell r="H28"/>
          <cell r="I28"/>
          <cell r="J28"/>
          <cell r="K28"/>
          <cell r="L28"/>
          <cell r="M28"/>
          <cell r="N28"/>
          <cell r="O28">
            <v>5.7674709999999996</v>
          </cell>
        </row>
        <row r="29">
          <cell r="B29" t="str">
            <v>DOP</v>
          </cell>
          <cell r="C29">
            <v>40.360832107585622</v>
          </cell>
          <cell r="D29">
            <v>40.541255925164648</v>
          </cell>
          <cell r="E29">
            <v>40.619484674974743</v>
          </cell>
          <cell r="F29"/>
          <cell r="G29"/>
          <cell r="H29"/>
          <cell r="I29"/>
          <cell r="J29"/>
          <cell r="K29"/>
          <cell r="L29"/>
          <cell r="M29"/>
          <cell r="N29"/>
          <cell r="O29">
            <v>39.201537999999999</v>
          </cell>
        </row>
        <row r="30">
          <cell r="B30" t="str">
            <v>XCD</v>
          </cell>
          <cell r="C30">
            <v>2.7036980732632903</v>
          </cell>
          <cell r="D30">
            <v>2.7024480950716532</v>
          </cell>
          <cell r="E30">
            <v>2.7018382023478806</v>
          </cell>
          <cell r="F30"/>
          <cell r="G30"/>
          <cell r="H30"/>
          <cell r="I30"/>
          <cell r="J30"/>
          <cell r="K30"/>
          <cell r="L30"/>
          <cell r="M30"/>
          <cell r="N30"/>
          <cell r="O30">
            <v>2.7</v>
          </cell>
        </row>
        <row r="31">
          <cell r="B31" t="str">
            <v>EGP</v>
          </cell>
          <cell r="C31">
            <v>6.5343493791461134</v>
          </cell>
          <cell r="D31">
            <v>6.6027409426601897</v>
          </cell>
          <cell r="E31">
            <v>6.6509078876618277</v>
          </cell>
          <cell r="F31"/>
          <cell r="G31"/>
          <cell r="H31"/>
          <cell r="I31"/>
          <cell r="J31"/>
          <cell r="K31"/>
          <cell r="L31"/>
          <cell r="M31"/>
          <cell r="N31"/>
          <cell r="O31">
            <v>6.0873910000000002</v>
          </cell>
        </row>
        <row r="32">
          <cell r="B32" t="str">
            <v>EEK</v>
          </cell>
          <cell r="C32">
            <v>11.686940225856697</v>
          </cell>
          <cell r="D32">
            <v>11.782254623477634</v>
          </cell>
          <cell r="E32">
            <v>11.884773155619065</v>
          </cell>
          <cell r="F32"/>
          <cell r="G32"/>
          <cell r="H32"/>
          <cell r="I32"/>
          <cell r="J32"/>
          <cell r="K32"/>
          <cell r="L32"/>
          <cell r="M32"/>
          <cell r="N32"/>
          <cell r="O32">
            <v>12.123645</v>
          </cell>
        </row>
        <row r="33">
          <cell r="B33" t="str">
            <v>EUR</v>
          </cell>
          <cell r="C33">
            <v>0.74714778166847273</v>
          </cell>
          <cell r="D33">
            <v>0.75316395522457846</v>
          </cell>
          <cell r="E33">
            <v>0.75967852044443995</v>
          </cell>
          <cell r="F33"/>
          <cell r="G33"/>
          <cell r="H33"/>
          <cell r="I33"/>
          <cell r="J33"/>
          <cell r="K33"/>
          <cell r="L33"/>
          <cell r="M33"/>
          <cell r="N33"/>
          <cell r="O33">
            <v>0.77475400000000005</v>
          </cell>
        </row>
        <row r="34">
          <cell r="B34" t="str">
            <v>FJD</v>
          </cell>
          <cell r="C34">
            <v>1.7762459703745077</v>
          </cell>
          <cell r="D34">
            <v>1.7842547566563651</v>
          </cell>
          <cell r="E34">
            <v>1.7822527312158485</v>
          </cell>
          <cell r="F34"/>
          <cell r="G34"/>
          <cell r="H34"/>
          <cell r="I34"/>
          <cell r="J34"/>
          <cell r="K34"/>
          <cell r="L34"/>
          <cell r="M34"/>
          <cell r="N34"/>
          <cell r="O34">
            <v>1.7905439999999999</v>
          </cell>
        </row>
        <row r="35">
          <cell r="B35" t="str">
            <v>XPF</v>
          </cell>
          <cell r="C35">
            <v>89.130951276102081</v>
          </cell>
          <cell r="D35">
            <v>89.88681175595238</v>
          </cell>
          <cell r="E35">
            <v>90.659086637850024</v>
          </cell>
          <cell r="F35"/>
          <cell r="G35"/>
          <cell r="H35"/>
          <cell r="I35"/>
          <cell r="J35"/>
          <cell r="K35"/>
          <cell r="L35"/>
          <cell r="M35"/>
          <cell r="N35"/>
          <cell r="O35">
            <v>92.438008999999994</v>
          </cell>
        </row>
        <row r="36">
          <cell r="B36" t="str">
            <v>GTQ</v>
          </cell>
          <cell r="C36">
            <v>7.5497889267100087</v>
          </cell>
          <cell r="D36">
            <v>7.6437096149131198</v>
          </cell>
          <cell r="E36">
            <v>7.6767745888269134</v>
          </cell>
          <cell r="F36"/>
          <cell r="G36"/>
          <cell r="H36"/>
          <cell r="I36"/>
          <cell r="J36"/>
          <cell r="K36"/>
          <cell r="L36"/>
          <cell r="M36"/>
          <cell r="N36"/>
          <cell r="O36">
            <v>7.8333550000000001</v>
          </cell>
        </row>
        <row r="37">
          <cell r="B37" t="str">
            <v>GYD</v>
          </cell>
          <cell r="C37">
            <v>206.8905644118914</v>
          </cell>
          <cell r="D37">
            <v>206.42097394275947</v>
          </cell>
          <cell r="E37">
            <v>206.19662321008764</v>
          </cell>
          <cell r="F37"/>
          <cell r="G37"/>
          <cell r="H37"/>
          <cell r="I37"/>
          <cell r="J37"/>
          <cell r="K37"/>
          <cell r="L37"/>
          <cell r="M37"/>
          <cell r="N37"/>
          <cell r="O37">
            <v>204.430769</v>
          </cell>
        </row>
        <row r="38">
          <cell r="B38" t="str">
            <v>HNL</v>
          </cell>
          <cell r="C38">
            <v>19.942397940113793</v>
          </cell>
          <cell r="D38">
            <v>19.911061208512741</v>
          </cell>
          <cell r="E38">
            <v>19.8341796353021</v>
          </cell>
          <cell r="F38"/>
          <cell r="G38"/>
          <cell r="H38"/>
          <cell r="I38"/>
          <cell r="J38"/>
          <cell r="K38"/>
          <cell r="L38"/>
          <cell r="M38"/>
          <cell r="N38"/>
          <cell r="O38">
            <v>19.300768999999999</v>
          </cell>
        </row>
        <row r="39">
          <cell r="B39" t="str">
            <v>HKD</v>
          </cell>
          <cell r="C39">
            <v>7.7528637739656912</v>
          </cell>
          <cell r="D39">
            <v>7.7539112016816159</v>
          </cell>
          <cell r="E39">
            <v>7.7563269768787988</v>
          </cell>
          <cell r="F39"/>
          <cell r="G39"/>
          <cell r="H39"/>
          <cell r="I39"/>
          <cell r="J39"/>
          <cell r="K39"/>
          <cell r="L39"/>
          <cell r="M39"/>
          <cell r="N39"/>
          <cell r="O39">
            <v>7.7569470000000003</v>
          </cell>
        </row>
        <row r="40">
          <cell r="B40" t="str">
            <v>HUF</v>
          </cell>
          <cell r="C40">
            <v>218.07129881925522</v>
          </cell>
          <cell r="D40">
            <v>220.75445408862493</v>
          </cell>
          <cell r="E40">
            <v>224.63189755529686</v>
          </cell>
          <cell r="F40"/>
          <cell r="G40"/>
          <cell r="H40"/>
          <cell r="I40"/>
          <cell r="J40"/>
          <cell r="K40"/>
          <cell r="L40"/>
          <cell r="M40"/>
          <cell r="N40"/>
          <cell r="O40">
            <v>224.799767</v>
          </cell>
        </row>
        <row r="41">
          <cell r="B41" t="str">
            <v>ISK</v>
          </cell>
          <cell r="C41">
            <v>127.35525792335234</v>
          </cell>
          <cell r="D41">
            <v>126.41765860039241</v>
          </cell>
          <cell r="E41">
            <v>125.72243940578578</v>
          </cell>
          <cell r="F41"/>
          <cell r="G41"/>
          <cell r="H41"/>
          <cell r="I41"/>
          <cell r="J41"/>
          <cell r="K41"/>
          <cell r="L41"/>
          <cell r="M41"/>
          <cell r="N41"/>
          <cell r="O41">
            <v>125.099119</v>
          </cell>
        </row>
        <row r="42">
          <cell r="B42" t="str">
            <v>INR</v>
          </cell>
          <cell r="C42">
            <v>54.097110347546888</v>
          </cell>
          <cell r="D42">
            <v>54.186084323839417</v>
          </cell>
          <cell r="E42">
            <v>54.20800089897741</v>
          </cell>
          <cell r="F42"/>
          <cell r="G42"/>
          <cell r="H42"/>
          <cell r="I42"/>
          <cell r="J42"/>
          <cell r="K42"/>
          <cell r="L42"/>
          <cell r="M42"/>
          <cell r="N42"/>
          <cell r="O42">
            <v>53.319803</v>
          </cell>
        </row>
        <row r="43">
          <cell r="B43" t="str">
            <v>IDR</v>
          </cell>
          <cell r="C43">
            <v>9799.8571428571431</v>
          </cell>
          <cell r="D43">
            <v>9762.2525252525247</v>
          </cell>
          <cell r="E43">
            <v>9745.3939393939399</v>
          </cell>
          <cell r="F43"/>
          <cell r="G43"/>
          <cell r="H43"/>
          <cell r="I43"/>
          <cell r="J43"/>
          <cell r="K43"/>
          <cell r="L43"/>
          <cell r="M43"/>
          <cell r="N43"/>
          <cell r="O43">
            <v>9373.9320389999993</v>
          </cell>
        </row>
        <row r="44">
          <cell r="B44" t="str">
            <v>IQD</v>
          </cell>
          <cell r="C44">
            <v>1166.9331713244228</v>
          </cell>
          <cell r="D44">
            <v>1167.2258454106279</v>
          </cell>
          <cell r="E44">
            <v>1166.6191051995163</v>
          </cell>
          <cell r="F44"/>
          <cell r="G44"/>
          <cell r="H44"/>
          <cell r="I44"/>
          <cell r="J44"/>
          <cell r="K44"/>
          <cell r="L44"/>
          <cell r="M44"/>
          <cell r="N44"/>
          <cell r="O44">
            <v>1164.6743059999999</v>
          </cell>
        </row>
        <row r="45">
          <cell r="B45" t="str">
            <v>ILS</v>
          </cell>
          <cell r="C45">
            <v>3.7214310901348089</v>
          </cell>
          <cell r="D45">
            <v>3.7187530060910619</v>
          </cell>
          <cell r="E45">
            <v>3.7003850756343777</v>
          </cell>
          <cell r="F45"/>
          <cell r="G45"/>
          <cell r="H45"/>
          <cell r="I45"/>
          <cell r="J45"/>
          <cell r="K45"/>
          <cell r="L45"/>
          <cell r="M45"/>
          <cell r="N45"/>
          <cell r="O45">
            <v>3.8424480000000001</v>
          </cell>
        </row>
        <row r="46">
          <cell r="B46" t="str">
            <v>JMD</v>
          </cell>
          <cell r="C46">
            <v>93.159957318847603</v>
          </cell>
          <cell r="D46">
            <v>93.867812742812745</v>
          </cell>
          <cell r="E46">
            <v>94.857339494641636</v>
          </cell>
          <cell r="F46"/>
          <cell r="G46"/>
          <cell r="H46"/>
          <cell r="I46"/>
          <cell r="J46"/>
          <cell r="K46"/>
          <cell r="L46"/>
          <cell r="M46"/>
          <cell r="N46"/>
          <cell r="O46">
            <v>88.441537999999994</v>
          </cell>
        </row>
        <row r="47">
          <cell r="B47" t="str">
            <v>JPY</v>
          </cell>
          <cell r="C47">
            <v>89.073084770914491</v>
          </cell>
          <cell r="D47">
            <v>90.247735549537765</v>
          </cell>
          <cell r="E47">
            <v>91.198979109556674</v>
          </cell>
          <cell r="F47"/>
          <cell r="G47"/>
          <cell r="H47"/>
          <cell r="I47"/>
          <cell r="J47"/>
          <cell r="K47"/>
          <cell r="L47"/>
          <cell r="M47"/>
          <cell r="N47"/>
          <cell r="O47">
            <v>79.794628000000003</v>
          </cell>
        </row>
        <row r="48">
          <cell r="B48" t="str">
            <v>JOD</v>
          </cell>
          <cell r="C48">
            <v>0.70900009154237076</v>
          </cell>
          <cell r="D48">
            <v>0.70872984735875266</v>
          </cell>
          <cell r="E48">
            <v>0.70861068695562124</v>
          </cell>
          <cell r="F48"/>
          <cell r="G48"/>
          <cell r="H48"/>
          <cell r="I48"/>
          <cell r="J48"/>
          <cell r="K48"/>
          <cell r="L48"/>
          <cell r="M48"/>
          <cell r="N48"/>
          <cell r="O48">
            <v>0.70825300000000002</v>
          </cell>
        </row>
        <row r="49">
          <cell r="B49" t="str">
            <v>KZT</v>
          </cell>
          <cell r="C49">
            <v>150.86176562990889</v>
          </cell>
          <cell r="D49">
            <v>150.72723019338738</v>
          </cell>
          <cell r="E49">
            <v>150.77262072198781</v>
          </cell>
          <cell r="F49"/>
          <cell r="G49"/>
          <cell r="H49"/>
          <cell r="I49"/>
          <cell r="J49"/>
          <cell r="K49"/>
          <cell r="L49"/>
          <cell r="M49"/>
          <cell r="N49"/>
          <cell r="O49">
            <v>149.43899999999999</v>
          </cell>
        </row>
        <row r="50">
          <cell r="B50" t="str">
            <v>KES</v>
          </cell>
          <cell r="C50">
            <v>86.71656884875847</v>
          </cell>
          <cell r="D50">
            <v>86.499865747784824</v>
          </cell>
          <cell r="E50">
            <v>86.250134096191672</v>
          </cell>
          <cell r="F50"/>
          <cell r="G50"/>
          <cell r="H50"/>
          <cell r="I50"/>
          <cell r="J50"/>
          <cell r="K50"/>
          <cell r="L50"/>
          <cell r="M50"/>
          <cell r="N50"/>
          <cell r="O50">
            <v>84.529230999999996</v>
          </cell>
        </row>
        <row r="51">
          <cell r="B51" t="str">
            <v>KRW</v>
          </cell>
          <cell r="C51">
            <v>1075.4602463605822</v>
          </cell>
          <cell r="D51">
            <v>1078.6417410714284</v>
          </cell>
          <cell r="E51">
            <v>1086.4797297297298</v>
          </cell>
          <cell r="F51"/>
          <cell r="G51"/>
          <cell r="H51"/>
          <cell r="I51"/>
          <cell r="J51"/>
          <cell r="K51"/>
          <cell r="L51"/>
          <cell r="M51"/>
          <cell r="N51"/>
          <cell r="O51">
            <v>1122.6918599999999</v>
          </cell>
        </row>
        <row r="52">
          <cell r="B52" t="str">
            <v>KWD</v>
          </cell>
          <cell r="C52">
            <v>0.28118995091401239</v>
          </cell>
          <cell r="D52">
            <v>0.28188195271026822</v>
          </cell>
          <cell r="E52">
            <v>0.28279155219468188</v>
          </cell>
          <cell r="F52"/>
          <cell r="G52"/>
          <cell r="H52"/>
          <cell r="I52"/>
          <cell r="J52"/>
          <cell r="K52"/>
          <cell r="L52"/>
          <cell r="M52"/>
          <cell r="N52"/>
          <cell r="O52">
            <v>0.27984799999999999</v>
          </cell>
        </row>
        <row r="53">
          <cell r="B53" t="str">
            <v>LVL</v>
          </cell>
          <cell r="C53">
            <v>0.52206439141701444</v>
          </cell>
          <cell r="D53">
            <v>0.52676780559697911</v>
          </cell>
          <cell r="E53">
            <v>0.53168206669543328</v>
          </cell>
          <cell r="F53"/>
          <cell r="G53"/>
          <cell r="H53"/>
          <cell r="I53"/>
          <cell r="J53"/>
          <cell r="K53"/>
          <cell r="L53"/>
          <cell r="M53"/>
          <cell r="N53"/>
          <cell r="O53">
            <v>0.54062900000000003</v>
          </cell>
        </row>
        <row r="54">
          <cell r="B54" t="str">
            <v>LSL</v>
          </cell>
          <cell r="C54">
            <v>8.6977304425003172</v>
          </cell>
          <cell r="D54">
            <v>8.8013095465763271</v>
          </cell>
          <cell r="E54">
            <v>8.905653759172937</v>
          </cell>
          <cell r="F54"/>
          <cell r="G54"/>
          <cell r="H54"/>
          <cell r="I54"/>
          <cell r="J54"/>
          <cell r="K54"/>
          <cell r="L54"/>
          <cell r="M54"/>
          <cell r="N54"/>
          <cell r="O54">
            <v>8.1795580000000001</v>
          </cell>
        </row>
        <row r="55">
          <cell r="B55" t="str">
            <v>LTL</v>
          </cell>
          <cell r="C55">
            <v>2.5797757034450335</v>
          </cell>
          <cell r="D55">
            <v>2.6005494594201881</v>
          </cell>
          <cell r="E55">
            <v>2.6229915556981367</v>
          </cell>
          <cell r="F55"/>
          <cell r="G55"/>
          <cell r="H55"/>
          <cell r="I55"/>
          <cell r="J55"/>
          <cell r="K55"/>
          <cell r="L55"/>
          <cell r="M55"/>
          <cell r="N55"/>
          <cell r="O55">
            <v>2.674957</v>
          </cell>
        </row>
        <row r="56">
          <cell r="B56" t="str">
            <v>LYD</v>
          </cell>
          <cell r="C56">
            <v>1.2607693378107663</v>
          </cell>
          <cell r="D56">
            <v>1.2649708122824008</v>
          </cell>
          <cell r="E56">
            <v>1.2708386296248975</v>
          </cell>
          <cell r="F56"/>
          <cell r="G56"/>
          <cell r="H56"/>
          <cell r="I56"/>
          <cell r="J56"/>
          <cell r="K56"/>
          <cell r="L56"/>
          <cell r="M56"/>
          <cell r="N56"/>
          <cell r="O56">
            <v>1.2560229999999999</v>
          </cell>
        </row>
        <row r="57">
          <cell r="B57" t="str">
            <v>MOP</v>
          </cell>
          <cell r="C57">
            <v>7.9857146420761165</v>
          </cell>
          <cell r="D57">
            <v>7.9865714687094567</v>
          </cell>
          <cell r="E57">
            <v>7.9890861515021037</v>
          </cell>
          <cell r="F57"/>
          <cell r="G57"/>
          <cell r="H57"/>
          <cell r="I57"/>
          <cell r="J57"/>
          <cell r="K57"/>
          <cell r="L57"/>
          <cell r="M57"/>
          <cell r="N57"/>
          <cell r="O57">
            <v>7.9894990000000004</v>
          </cell>
        </row>
        <row r="58">
          <cell r="B58" t="str">
            <v>MKD</v>
          </cell>
          <cell r="C58">
            <v>47.144764616366402</v>
          </cell>
          <cell r="D58">
            <v>47.022965017272419</v>
          </cell>
          <cell r="E58">
            <v>47.245188776259731</v>
          </cell>
          <cell r="F58"/>
          <cell r="G58"/>
          <cell r="H58"/>
          <cell r="I58"/>
          <cell r="J58"/>
          <cell r="K58"/>
          <cell r="L58"/>
          <cell r="M58"/>
          <cell r="N58"/>
          <cell r="O58">
            <v>47.651515000000003</v>
          </cell>
        </row>
        <row r="59">
          <cell r="B59" t="str">
            <v>MYR</v>
          </cell>
          <cell r="C59">
            <v>3.0817754160329103</v>
          </cell>
          <cell r="D59">
            <v>3.0846368670507314</v>
          </cell>
          <cell r="E59">
            <v>3.0868962869346812</v>
          </cell>
          <cell r="F59"/>
          <cell r="G59"/>
          <cell r="H59"/>
          <cell r="I59"/>
          <cell r="J59"/>
          <cell r="K59"/>
          <cell r="L59"/>
          <cell r="M59"/>
          <cell r="N59"/>
          <cell r="O59">
            <v>3.0845449999999999</v>
          </cell>
        </row>
        <row r="60">
          <cell r="B60" t="str">
            <v>MRO</v>
          </cell>
          <cell r="C60">
            <v>301.9132348318139</v>
          </cell>
          <cell r="D60">
            <v>299.67844961240309</v>
          </cell>
          <cell r="E60">
            <v>294.41379310344831</v>
          </cell>
          <cell r="F60"/>
          <cell r="G60"/>
          <cell r="H60"/>
          <cell r="I60"/>
          <cell r="J60"/>
          <cell r="K60"/>
          <cell r="L60"/>
          <cell r="M60"/>
          <cell r="N60"/>
          <cell r="O60">
            <v>295.93230799999998</v>
          </cell>
        </row>
        <row r="61">
          <cell r="B61" t="str">
            <v>MUR</v>
          </cell>
          <cell r="C61">
            <v>30.500063516260159</v>
          </cell>
          <cell r="D61">
            <v>30.650228339464672</v>
          </cell>
          <cell r="E61">
            <v>30.80932460482197</v>
          </cell>
          <cell r="F61"/>
          <cell r="G61"/>
          <cell r="H61"/>
          <cell r="I61"/>
          <cell r="J61"/>
          <cell r="K61"/>
          <cell r="L61"/>
          <cell r="M61"/>
          <cell r="N61"/>
          <cell r="O61">
            <v>30.013833000000002</v>
          </cell>
        </row>
        <row r="62">
          <cell r="B62" t="str">
            <v>MXN</v>
          </cell>
          <cell r="C62">
            <v>12.776697220854896</v>
          </cell>
          <cell r="D62">
            <v>12.776972805753493</v>
          </cell>
          <cell r="E62">
            <v>12.663166598852852</v>
          </cell>
          <cell r="F62"/>
          <cell r="G62"/>
          <cell r="H62"/>
          <cell r="I62"/>
          <cell r="J62"/>
          <cell r="K62"/>
          <cell r="L62"/>
          <cell r="M62"/>
          <cell r="N62"/>
          <cell r="O62">
            <v>13.200555</v>
          </cell>
        </row>
        <row r="63">
          <cell r="B63" t="str">
            <v>MXV</v>
          </cell>
          <cell r="C63">
            <v>2.6364602178048759</v>
          </cell>
          <cell r="D63">
            <v>2.6234992005689666</v>
          </cell>
          <cell r="E63">
            <v>2.5908647816898194</v>
          </cell>
          <cell r="F63"/>
          <cell r="G63"/>
          <cell r="H63"/>
          <cell r="I63"/>
          <cell r="J63"/>
          <cell r="K63"/>
          <cell r="L63"/>
          <cell r="M63"/>
          <cell r="N63"/>
          <cell r="O63">
            <v>2.696555</v>
          </cell>
        </row>
        <row r="64">
          <cell r="B64" t="str">
            <v>MDL</v>
          </cell>
          <cell r="C64">
            <v>12.069699635541033</v>
          </cell>
          <cell r="D64">
            <v>12.13829266148378</v>
          </cell>
          <cell r="E64">
            <v>12.20238787848127</v>
          </cell>
          <cell r="F64"/>
          <cell r="G64"/>
          <cell r="H64"/>
          <cell r="I64"/>
          <cell r="J64"/>
          <cell r="K64"/>
          <cell r="L64"/>
          <cell r="M64"/>
          <cell r="N64"/>
          <cell r="O64">
            <v>12.074824</v>
          </cell>
        </row>
        <row r="65">
          <cell r="B65" t="str">
            <v>MAD</v>
          </cell>
          <cell r="C65">
            <v>8.3699604329713626</v>
          </cell>
          <cell r="D65">
            <v>8.4194006446554575</v>
          </cell>
          <cell r="E65">
            <v>8.4777554194529152</v>
          </cell>
          <cell r="F65"/>
          <cell r="G65"/>
          <cell r="H65"/>
          <cell r="I65"/>
          <cell r="J65"/>
          <cell r="K65"/>
          <cell r="L65"/>
          <cell r="M65"/>
          <cell r="N65"/>
          <cell r="O65">
            <v>8.6225620000000003</v>
          </cell>
        </row>
        <row r="66">
          <cell r="B66" t="str">
            <v>MMK</v>
          </cell>
          <cell r="C66">
            <v>858.2537980339589</v>
          </cell>
          <cell r="D66">
            <v>860.60819234194116</v>
          </cell>
          <cell r="E66">
            <v>866.06283662477563</v>
          </cell>
          <cell r="F66"/>
          <cell r="G66"/>
          <cell r="H66"/>
          <cell r="I66"/>
          <cell r="J66"/>
          <cell r="K66"/>
          <cell r="L66"/>
          <cell r="M66"/>
          <cell r="N66"/>
          <cell r="O66">
            <v>856.95709999999997</v>
          </cell>
        </row>
        <row r="67">
          <cell r="B67" t="str">
            <v>NAD</v>
          </cell>
          <cell r="C67">
            <v>8.6976516722665469</v>
          </cell>
          <cell r="D67">
            <v>8.8013095465763271</v>
          </cell>
          <cell r="E67">
            <v>8.9055715551617194</v>
          </cell>
          <cell r="F67"/>
          <cell r="G67"/>
          <cell r="H67"/>
          <cell r="I67"/>
          <cell r="J67"/>
          <cell r="K67"/>
          <cell r="L67"/>
          <cell r="M67"/>
          <cell r="N67"/>
          <cell r="O67">
            <v>8.1794879999999992</v>
          </cell>
        </row>
        <row r="68">
          <cell r="B68" t="str">
            <v>NPR</v>
          </cell>
          <cell r="C68">
            <v>86.63052498646941</v>
          </cell>
          <cell r="D68">
            <v>86.42251631941339</v>
          </cell>
          <cell r="E68">
            <v>86.559662659249966</v>
          </cell>
          <cell r="F68"/>
          <cell r="G68"/>
          <cell r="H68"/>
          <cell r="I68"/>
          <cell r="J68"/>
          <cell r="K68"/>
          <cell r="L68"/>
          <cell r="M68"/>
          <cell r="N68"/>
          <cell r="O68">
            <v>85.549796000000001</v>
          </cell>
        </row>
        <row r="69">
          <cell r="B69" t="str">
            <v>ANG</v>
          </cell>
          <cell r="C69">
            <v>1.7924538162054819</v>
          </cell>
          <cell r="D69">
            <v>1.7916241838667937</v>
          </cell>
          <cell r="E69">
            <v>1.7912198490969582</v>
          </cell>
          <cell r="F69"/>
          <cell r="G69"/>
          <cell r="H69"/>
          <cell r="I69"/>
          <cell r="J69"/>
          <cell r="K69"/>
          <cell r="L69"/>
          <cell r="M69"/>
          <cell r="N69"/>
          <cell r="O69">
            <v>1.79</v>
          </cell>
        </row>
        <row r="70">
          <cell r="B70" t="str">
            <v>NZD</v>
          </cell>
          <cell r="C70">
            <v>1.1993745777338183</v>
          </cell>
          <cell r="D70">
            <v>1.2024497819582081</v>
          </cell>
          <cell r="E70">
            <v>1.2004703364523195</v>
          </cell>
          <cell r="F70"/>
          <cell r="G70"/>
          <cell r="H70"/>
          <cell r="I70"/>
          <cell r="J70"/>
          <cell r="K70"/>
          <cell r="L70"/>
          <cell r="M70"/>
          <cell r="N70"/>
          <cell r="O70">
            <v>1.2337450000000001</v>
          </cell>
        </row>
        <row r="71">
          <cell r="B71" t="str">
            <v>AUD</v>
          </cell>
          <cell r="C71">
            <v>0.96038599999999996</v>
          </cell>
          <cell r="D71">
            <v>0.96646299999999996</v>
          </cell>
          <cell r="E71">
            <v>0.96479400000000004</v>
          </cell>
          <cell r="F71"/>
          <cell r="G71"/>
          <cell r="H71"/>
          <cell r="I71"/>
          <cell r="J71"/>
          <cell r="K71"/>
          <cell r="L71"/>
          <cell r="M71"/>
          <cell r="N71"/>
          <cell r="O71">
            <v>0.96551500000000001</v>
          </cell>
        </row>
        <row r="72">
          <cell r="B72" t="str">
            <v>NOK</v>
          </cell>
          <cell r="C72">
            <v>5.5146107158647855</v>
          </cell>
          <cell r="D72">
            <v>5.587104942161278</v>
          </cell>
          <cell r="E72">
            <v>5.6495698968806547</v>
          </cell>
          <cell r="F72"/>
          <cell r="G72"/>
          <cell r="H72"/>
          <cell r="I72"/>
          <cell r="J72"/>
          <cell r="K72"/>
          <cell r="L72"/>
          <cell r="M72"/>
          <cell r="N72"/>
          <cell r="O72">
            <v>5.7990979999999999</v>
          </cell>
        </row>
        <row r="73">
          <cell r="B73" t="str">
            <v>OMR</v>
          </cell>
          <cell r="C73">
            <v>0.38555519914955011</v>
          </cell>
          <cell r="D73">
            <v>0.38536252179086194</v>
          </cell>
          <cell r="E73">
            <v>0.38527249972645805</v>
          </cell>
          <cell r="F73"/>
          <cell r="G73"/>
          <cell r="H73"/>
          <cell r="I73"/>
          <cell r="J73"/>
          <cell r="K73"/>
          <cell r="L73"/>
          <cell r="M73"/>
          <cell r="N73"/>
          <cell r="O73">
            <v>0.38489099999999998</v>
          </cell>
        </row>
        <row r="74">
          <cell r="B74" t="str">
            <v>PKR</v>
          </cell>
          <cell r="C74">
            <v>97.481323589118958</v>
          </cell>
          <cell r="D74">
            <v>97.731115380726052</v>
          </cell>
          <cell r="E74">
            <v>97.908869494621484</v>
          </cell>
          <cell r="F74"/>
          <cell r="G74"/>
          <cell r="H74"/>
          <cell r="I74"/>
          <cell r="J74"/>
          <cell r="K74"/>
          <cell r="L74"/>
          <cell r="M74"/>
          <cell r="N74"/>
          <cell r="O74">
            <v>93.412829000000002</v>
          </cell>
        </row>
        <row r="75">
          <cell r="B75" t="str">
            <v>PGK</v>
          </cell>
          <cell r="C75">
            <v>2.0814788164613476</v>
          </cell>
          <cell r="D75">
            <v>2.0906306310203924</v>
          </cell>
          <cell r="E75">
            <v>2.1052684408522375</v>
          </cell>
          <cell r="F75"/>
          <cell r="G75"/>
          <cell r="H75"/>
          <cell r="I75"/>
          <cell r="J75"/>
          <cell r="K75"/>
          <cell r="L75"/>
          <cell r="M75"/>
          <cell r="N75"/>
          <cell r="O75">
            <v>2.0645129999999998</v>
          </cell>
        </row>
        <row r="76">
          <cell r="B76" t="str">
            <v>PYG</v>
          </cell>
          <cell r="C76">
            <v>4175.5913043478258</v>
          </cell>
          <cell r="D76">
            <v>4112.608510638298</v>
          </cell>
          <cell r="E76">
            <v>4088.1101694915255</v>
          </cell>
          <cell r="F76"/>
          <cell r="G76"/>
          <cell r="H76"/>
          <cell r="I76"/>
          <cell r="J76"/>
          <cell r="K76"/>
          <cell r="L76"/>
          <cell r="M76"/>
          <cell r="N76"/>
          <cell r="O76">
            <v>4428.9678899999999</v>
          </cell>
        </row>
        <row r="77">
          <cell r="B77" t="str">
            <v>PEN</v>
          </cell>
          <cell r="C77">
            <v>2.56695729337617</v>
          </cell>
          <cell r="D77">
            <v>2.5742691086534979</v>
          </cell>
          <cell r="E77">
            <v>2.5781672131410382</v>
          </cell>
          <cell r="F77"/>
          <cell r="G77"/>
          <cell r="H77"/>
          <cell r="I77"/>
          <cell r="J77"/>
          <cell r="K77"/>
          <cell r="L77"/>
          <cell r="M77"/>
          <cell r="N77"/>
          <cell r="O77">
            <v>2.6226780000000001</v>
          </cell>
        </row>
        <row r="78">
          <cell r="B78" t="str">
            <v>PHP</v>
          </cell>
          <cell r="C78">
            <v>40.834474254857767</v>
          </cell>
          <cell r="D78">
            <v>40.775588557927598</v>
          </cell>
          <cell r="E78">
            <v>40.784325329726073</v>
          </cell>
          <cell r="F78"/>
          <cell r="G78"/>
          <cell r="H78"/>
          <cell r="I78"/>
          <cell r="J78"/>
          <cell r="K78"/>
          <cell r="L78"/>
          <cell r="M78"/>
          <cell r="N78"/>
          <cell r="O78">
            <v>42.180647</v>
          </cell>
        </row>
        <row r="79">
          <cell r="B79" t="str">
            <v>PLN</v>
          </cell>
          <cell r="C79">
            <v>3.0971901071648555</v>
          </cell>
          <cell r="D79">
            <v>3.1242338626254265</v>
          </cell>
          <cell r="E79">
            <v>3.1568728179387926</v>
          </cell>
          <cell r="F79"/>
          <cell r="G79"/>
          <cell r="H79"/>
          <cell r="I79"/>
          <cell r="J79"/>
          <cell r="K79"/>
          <cell r="L79"/>
          <cell r="M79"/>
          <cell r="N79"/>
          <cell r="O79">
            <v>3.2524229999999998</v>
          </cell>
        </row>
        <row r="80">
          <cell r="B80" t="str">
            <v>QAR</v>
          </cell>
          <cell r="C80">
            <v>3.6457663471576347</v>
          </cell>
          <cell r="D80">
            <v>3.6440599360521233</v>
          </cell>
          <cell r="E80">
            <v>3.643289252078818</v>
          </cell>
          <cell r="F80"/>
          <cell r="G80"/>
          <cell r="H80"/>
          <cell r="I80"/>
          <cell r="J80"/>
          <cell r="K80"/>
          <cell r="L80"/>
          <cell r="M80"/>
          <cell r="N80"/>
          <cell r="O80">
            <v>3.6410079999999998</v>
          </cell>
        </row>
        <row r="81">
          <cell r="B81" t="str">
            <v>RON</v>
          </cell>
          <cell r="C81">
            <v>3.2975192707170939</v>
          </cell>
          <cell r="D81">
            <v>3.3100768556319693</v>
          </cell>
          <cell r="E81">
            <v>3.3427944799198945</v>
          </cell>
          <cell r="F81"/>
          <cell r="G81"/>
          <cell r="H81"/>
          <cell r="I81"/>
          <cell r="J81"/>
          <cell r="K81"/>
          <cell r="L81"/>
          <cell r="M81"/>
          <cell r="N81"/>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cell r="H4"/>
          <cell r="I4"/>
          <cell r="J4"/>
          <cell r="K4"/>
          <cell r="L4"/>
          <cell r="M4"/>
          <cell r="N4"/>
          <cell r="O4"/>
        </row>
        <row r="5">
          <cell r="B5" t="str">
            <v>ARS</v>
          </cell>
          <cell r="C5">
            <v>7.9785996493756741</v>
          </cell>
          <cell r="D5">
            <v>7.8944081645365927</v>
          </cell>
          <cell r="E5">
            <v>7.6529701081632862</v>
          </cell>
          <cell r="F5">
            <v>7.7836294754815656</v>
          </cell>
          <cell r="G5"/>
          <cell r="H5"/>
          <cell r="I5"/>
          <cell r="J5"/>
          <cell r="K5"/>
          <cell r="L5"/>
          <cell r="M5"/>
          <cell r="N5"/>
          <cell r="O5"/>
        </row>
        <row r="6">
          <cell r="B6" t="str">
            <v>AWG</v>
          </cell>
          <cell r="C6">
            <v>2.9134013967135002</v>
          </cell>
          <cell r="D6">
            <v>2.8384041240730826</v>
          </cell>
          <cell r="E6">
            <v>2.7151600288267721</v>
          </cell>
          <cell r="F6">
            <v>2.7205315996292381</v>
          </cell>
          <cell r="G6"/>
          <cell r="H6"/>
          <cell r="I6"/>
          <cell r="J6"/>
          <cell r="K6"/>
          <cell r="L6"/>
          <cell r="M6"/>
          <cell r="N6"/>
          <cell r="O6"/>
        </row>
        <row r="7">
          <cell r="B7" t="str">
            <v>AUD</v>
          </cell>
          <cell r="C7">
            <v>1.561021</v>
          </cell>
          <cell r="D7">
            <v>1.5207630000000001</v>
          </cell>
          <cell r="E7">
            <v>1.484416</v>
          </cell>
          <cell r="F7">
            <v>1.4587300000000001</v>
          </cell>
          <cell r="G7"/>
          <cell r="H7"/>
          <cell r="I7"/>
          <cell r="J7"/>
          <cell r="K7"/>
          <cell r="L7"/>
          <cell r="M7"/>
          <cell r="N7"/>
          <cell r="O7"/>
        </row>
        <row r="8">
          <cell r="B8" t="str">
            <v>BSD</v>
          </cell>
          <cell r="C8">
            <v>1.6275985456500002</v>
          </cell>
          <cell r="D8">
            <v>1.5856989580302987</v>
          </cell>
          <cell r="E8">
            <v>1.5168508211077469</v>
          </cell>
          <cell r="F8">
            <v>1.5198507999187318</v>
          </cell>
          <cell r="G8"/>
          <cell r="H8"/>
          <cell r="I8"/>
          <cell r="J8"/>
          <cell r="K8"/>
          <cell r="L8"/>
          <cell r="M8"/>
          <cell r="N8"/>
          <cell r="O8"/>
        </row>
        <row r="9">
          <cell r="B9" t="str">
            <v>BHD</v>
          </cell>
          <cell r="C9">
            <v>0.61002832431655085</v>
          </cell>
          <cell r="D9">
            <v>0.59781662684532422</v>
          </cell>
          <cell r="E9">
            <v>0.57184506263107537</v>
          </cell>
          <cell r="F9">
            <v>0.57297605585174183</v>
          </cell>
          <cell r="G9"/>
          <cell r="H9"/>
          <cell r="I9"/>
          <cell r="J9"/>
          <cell r="K9"/>
          <cell r="L9"/>
          <cell r="M9"/>
          <cell r="N9"/>
          <cell r="O9"/>
        </row>
        <row r="10">
          <cell r="B10" t="str">
            <v>BDT</v>
          </cell>
          <cell r="C10">
            <v>129.49158025715471</v>
          </cell>
          <cell r="D10">
            <v>125.67250640442938</v>
          </cell>
          <cell r="E10">
            <v>119.60486665055193</v>
          </cell>
          <cell r="F10">
            <v>118.66346701374766</v>
          </cell>
          <cell r="G10"/>
          <cell r="H10"/>
          <cell r="I10"/>
          <cell r="J10"/>
          <cell r="K10"/>
          <cell r="L10"/>
          <cell r="M10"/>
          <cell r="N10"/>
          <cell r="O10"/>
        </row>
        <row r="11">
          <cell r="B11" t="str">
            <v>BBD</v>
          </cell>
          <cell r="C11">
            <v>3.2551970913000003</v>
          </cell>
          <cell r="D11">
            <v>3.1714012228793553</v>
          </cell>
          <cell r="E11">
            <v>3.0336985422299612</v>
          </cell>
          <cell r="F11">
            <v>3.0396984327756398</v>
          </cell>
          <cell r="G11"/>
          <cell r="H11"/>
          <cell r="I11"/>
          <cell r="J11"/>
          <cell r="K11"/>
          <cell r="L11"/>
          <cell r="M11"/>
          <cell r="N11"/>
          <cell r="O11"/>
        </row>
        <row r="12">
          <cell r="B12" t="str">
            <v>BZD</v>
          </cell>
          <cell r="C12">
            <v>3.2551970913000003</v>
          </cell>
          <cell r="D12">
            <v>3.1634714993572226</v>
          </cell>
          <cell r="E12">
            <v>3.0640377819610949</v>
          </cell>
          <cell r="F12">
            <v>3.070099191608386</v>
          </cell>
          <cell r="G12"/>
          <cell r="H12"/>
          <cell r="I12"/>
          <cell r="J12"/>
          <cell r="K12"/>
          <cell r="L12"/>
          <cell r="M12"/>
          <cell r="N12"/>
          <cell r="O12"/>
        </row>
        <row r="13">
          <cell r="B13" t="str">
            <v>BMD</v>
          </cell>
          <cell r="C13">
            <v>1.6275985456500002</v>
          </cell>
          <cell r="D13">
            <v>1.5856989580302987</v>
          </cell>
          <cell r="E13">
            <v>1.5168508211077469</v>
          </cell>
          <cell r="F13">
            <v>1.5198507999187318</v>
          </cell>
          <cell r="G13"/>
          <cell r="H13"/>
          <cell r="I13"/>
          <cell r="J13"/>
          <cell r="K13"/>
          <cell r="L13"/>
          <cell r="M13"/>
          <cell r="N13"/>
          <cell r="O13"/>
        </row>
        <row r="14">
          <cell r="B14" t="str">
            <v>BWP</v>
          </cell>
          <cell r="C14">
            <v>12.606808888625171</v>
          </cell>
          <cell r="D14">
            <v>11.677247702195299</v>
          </cell>
          <cell r="E14">
            <v>11.087991873076579</v>
          </cell>
          <cell r="F14">
            <v>10.896127760016732</v>
          </cell>
          <cell r="G14"/>
          <cell r="H14"/>
          <cell r="I14"/>
          <cell r="J14"/>
          <cell r="K14"/>
          <cell r="L14"/>
          <cell r="M14"/>
          <cell r="N14"/>
          <cell r="O14"/>
        </row>
        <row r="15">
          <cell r="B15" t="str">
            <v>BRL</v>
          </cell>
          <cell r="C15">
            <v>3.3300502594033721</v>
          </cell>
          <cell r="D15">
            <v>3.1579206389089043</v>
          </cell>
          <cell r="E15">
            <v>3.001166568610206</v>
          </cell>
          <cell r="F15">
            <v>3.0726794764314094</v>
          </cell>
          <cell r="G15"/>
          <cell r="H15"/>
          <cell r="I15"/>
          <cell r="J15"/>
          <cell r="K15"/>
          <cell r="L15"/>
          <cell r="M15"/>
          <cell r="N15"/>
          <cell r="O15"/>
        </row>
        <row r="16">
          <cell r="B16" t="str">
            <v>BND</v>
          </cell>
          <cell r="C16">
            <v>1.9827574819191716</v>
          </cell>
          <cell r="D16">
            <v>1.9625407313248893</v>
          </cell>
          <cell r="E16">
            <v>1.8784678326607418</v>
          </cell>
          <cell r="F16">
            <v>1.8871974135823153</v>
          </cell>
          <cell r="G16"/>
          <cell r="H16"/>
          <cell r="I16"/>
          <cell r="J16"/>
          <cell r="K16"/>
          <cell r="L16"/>
          <cell r="M16"/>
          <cell r="N16"/>
          <cell r="O16"/>
        </row>
        <row r="17">
          <cell r="B17" t="str">
            <v>BGN</v>
          </cell>
          <cell r="C17">
            <v>2.4050191967559642</v>
          </cell>
          <cell r="D17">
            <v>2.2838840188806473</v>
          </cell>
          <cell r="E17">
            <v>2.2702699395885904</v>
          </cell>
          <cell r="F17">
            <v>2.3188343594365732</v>
          </cell>
          <cell r="G17"/>
          <cell r="H17"/>
          <cell r="I17"/>
          <cell r="J17"/>
          <cell r="K17"/>
          <cell r="L17"/>
          <cell r="M17"/>
          <cell r="N17"/>
          <cell r="O17"/>
        </row>
        <row r="18">
          <cell r="B18" t="str">
            <v>KHR</v>
          </cell>
          <cell r="C18">
            <v>6477.2655601659753</v>
          </cell>
          <cell r="D18">
            <v>6336.5124999999998</v>
          </cell>
          <cell r="E18">
            <v>6058.8408163265303</v>
          </cell>
          <cell r="F18">
            <v>6078.041666666667</v>
          </cell>
          <cell r="G18"/>
          <cell r="H18"/>
          <cell r="I18"/>
          <cell r="J18"/>
          <cell r="K18"/>
          <cell r="L18"/>
          <cell r="M18"/>
          <cell r="N18"/>
          <cell r="O18"/>
        </row>
        <row r="19">
          <cell r="B19" t="str">
            <v>CAD</v>
          </cell>
          <cell r="C19">
            <v>1.6119505785286115</v>
          </cell>
          <cell r="D19">
            <v>1.581656786271451</v>
          </cell>
          <cell r="E19">
            <v>1.5630383942701847</v>
          </cell>
          <cell r="F19">
            <v>1.5462197522410559</v>
          </cell>
          <cell r="G19"/>
          <cell r="H19"/>
          <cell r="I19"/>
          <cell r="J19"/>
          <cell r="K19"/>
          <cell r="L19"/>
          <cell r="M19"/>
          <cell r="N19"/>
          <cell r="O19"/>
        </row>
        <row r="20">
          <cell r="B20" t="str">
            <v>KYD</v>
          </cell>
          <cell r="C20">
            <v>1.3309962516940947</v>
          </cell>
          <cell r="D20">
            <v>1.3002864325045318</v>
          </cell>
          <cell r="E20">
            <v>1.1912055248742923</v>
          </cell>
          <cell r="F20">
            <v>1.1480666175034255</v>
          </cell>
          <cell r="G20"/>
          <cell r="H20"/>
          <cell r="I20"/>
          <cell r="J20"/>
          <cell r="K20"/>
          <cell r="L20"/>
          <cell r="M20"/>
          <cell r="N20"/>
          <cell r="O20"/>
        </row>
        <row r="21">
          <cell r="B21" t="str">
            <v>CLF</v>
          </cell>
          <cell r="C21">
            <v>3.3688000000000003E-2</v>
          </cell>
          <cell r="D21">
            <v>3.2774205744952892E-2</v>
          </cell>
          <cell r="E21">
            <v>3.1414974987228013E-2</v>
          </cell>
          <cell r="F21">
            <v>3.1380093378973038E-2</v>
          </cell>
          <cell r="G21"/>
          <cell r="H21"/>
          <cell r="I21"/>
          <cell r="J21"/>
          <cell r="K21"/>
          <cell r="L21"/>
          <cell r="M21"/>
          <cell r="N21"/>
          <cell r="O21"/>
        </row>
        <row r="22">
          <cell r="B22" t="str">
            <v>CLP</v>
          </cell>
          <cell r="C22">
            <v>779.94522307548004</v>
          </cell>
          <cell r="D22">
            <v>747.30368550368553</v>
          </cell>
          <cell r="E22">
            <v>717.45577573707101</v>
          </cell>
          <cell r="F22">
            <v>717.52582390555835</v>
          </cell>
          <cell r="G22"/>
          <cell r="H22"/>
          <cell r="I22"/>
          <cell r="J22"/>
          <cell r="K22"/>
          <cell r="L22"/>
          <cell r="M22"/>
          <cell r="N22"/>
          <cell r="O22"/>
        </row>
        <row r="23">
          <cell r="B23" t="str">
            <v>CNY</v>
          </cell>
          <cell r="C23">
            <v>10.113187133555765</v>
          </cell>
          <cell r="D23">
            <v>9.8614448846724994</v>
          </cell>
          <cell r="E23">
            <v>9.4374467544026945</v>
          </cell>
          <cell r="F23">
            <v>9.4385635716596585</v>
          </cell>
          <cell r="G23"/>
          <cell r="H23"/>
          <cell r="I23"/>
          <cell r="J23"/>
          <cell r="K23"/>
          <cell r="L23"/>
          <cell r="M23"/>
          <cell r="N23"/>
          <cell r="O23"/>
        </row>
        <row r="24">
          <cell r="B24" t="str">
            <v>COP</v>
          </cell>
          <cell r="C24">
            <v>2869.5238970588234</v>
          </cell>
          <cell r="D24">
            <v>2816.2277777777781</v>
          </cell>
          <cell r="E24">
            <v>2748.9185185185183</v>
          </cell>
          <cell r="F24">
            <v>2773.2509505703424</v>
          </cell>
          <cell r="G24"/>
          <cell r="H24"/>
          <cell r="I24"/>
          <cell r="J24"/>
          <cell r="K24"/>
          <cell r="L24"/>
          <cell r="M24"/>
          <cell r="N24"/>
          <cell r="O24"/>
        </row>
        <row r="25">
          <cell r="B25" t="str">
            <v>CRC</v>
          </cell>
          <cell r="C25">
            <v>827.1374429066019</v>
          </cell>
          <cell r="D25">
            <v>795.37813807531381</v>
          </cell>
          <cell r="E25">
            <v>758.51609606540626</v>
          </cell>
          <cell r="F25">
            <v>759.75520833333337</v>
          </cell>
          <cell r="G25"/>
          <cell r="H25"/>
          <cell r="I25"/>
          <cell r="J25"/>
          <cell r="K25"/>
          <cell r="L25"/>
          <cell r="M25"/>
          <cell r="N25"/>
          <cell r="O25"/>
        </row>
        <row r="26">
          <cell r="B26" t="str">
            <v>HRK</v>
          </cell>
          <cell r="C26">
            <v>0</v>
          </cell>
          <cell r="D26">
            <v>8.8574032872435851</v>
          </cell>
          <cell r="E26">
            <v>8.80964278719755</v>
          </cell>
          <cell r="F26">
            <v>9.0074530556293109</v>
          </cell>
          <cell r="G26"/>
          <cell r="H26"/>
          <cell r="I26"/>
          <cell r="J26"/>
          <cell r="K26"/>
          <cell r="L26"/>
          <cell r="M26"/>
          <cell r="N26"/>
          <cell r="O26"/>
        </row>
        <row r="27">
          <cell r="B27" t="str">
            <v>CZK</v>
          </cell>
          <cell r="C27">
            <v>30.866077431091075</v>
          </cell>
          <cell r="D27">
            <v>29.96400212795303</v>
          </cell>
          <cell r="E27">
            <v>29.778847696998874</v>
          </cell>
          <cell r="F27">
            <v>30.512257362784471</v>
          </cell>
          <cell r="G27"/>
          <cell r="H27"/>
          <cell r="I27"/>
          <cell r="J27"/>
          <cell r="K27"/>
          <cell r="L27"/>
          <cell r="M27"/>
          <cell r="N27"/>
          <cell r="O27"/>
        </row>
        <row r="28">
          <cell r="B28" t="str">
            <v>DKK</v>
          </cell>
          <cell r="C28">
            <v>9.1812883038665589</v>
          </cell>
          <cell r="D28">
            <v>8.7120785068573205</v>
          </cell>
          <cell r="E28">
            <v>8.6555878202661241</v>
          </cell>
          <cell r="F28">
            <v>8.8397699658827165</v>
          </cell>
          <cell r="G28"/>
          <cell r="H28"/>
          <cell r="I28"/>
          <cell r="J28"/>
          <cell r="K28"/>
          <cell r="L28"/>
          <cell r="M28"/>
          <cell r="N28"/>
          <cell r="O28"/>
        </row>
        <row r="29">
          <cell r="B29" t="str">
            <v>DOP</v>
          </cell>
          <cell r="C29">
            <v>64.973733942348005</v>
          </cell>
          <cell r="D29">
            <v>64.537557290782544</v>
          </cell>
          <cell r="E29">
            <v>62.039369749655201</v>
          </cell>
          <cell r="F29">
            <v>62.100042571306943</v>
          </cell>
          <cell r="G29"/>
          <cell r="H29"/>
          <cell r="I29"/>
          <cell r="J29"/>
          <cell r="K29"/>
          <cell r="L29"/>
          <cell r="M29"/>
          <cell r="N29"/>
          <cell r="O29"/>
        </row>
        <row r="30">
          <cell r="B30" t="str">
            <v>XCD</v>
          </cell>
          <cell r="C30">
            <v>4.3945160732550006</v>
          </cell>
          <cell r="D30">
            <v>4.2813912044661793</v>
          </cell>
          <cell r="E30">
            <v>4.0954942875036897</v>
          </cell>
          <cell r="F30">
            <v>4.1035963046731707</v>
          </cell>
          <cell r="G30"/>
          <cell r="H30"/>
          <cell r="I30"/>
          <cell r="J30"/>
          <cell r="K30"/>
          <cell r="L30"/>
          <cell r="M30"/>
          <cell r="N30"/>
          <cell r="O30"/>
        </row>
        <row r="31">
          <cell r="B31" t="str">
            <v>EGP</v>
          </cell>
          <cell r="C31">
            <v>10.32954169478964</v>
          </cell>
          <cell r="D31">
            <v>10.647513092670904</v>
          </cell>
          <cell r="E31">
            <v>10.225433804737927</v>
          </cell>
          <cell r="F31">
            <v>10.336292842616935</v>
          </cell>
          <cell r="G31"/>
          <cell r="H31"/>
          <cell r="I31"/>
          <cell r="J31"/>
          <cell r="K31"/>
          <cell r="L31"/>
          <cell r="M31"/>
          <cell r="N31"/>
          <cell r="O31"/>
        </row>
        <row r="32">
          <cell r="B32" t="str">
            <v>EEK</v>
          </cell>
          <cell r="C32">
            <v>19.244304452882293</v>
          </cell>
          <cell r="D32">
            <v>18.270495939257053</v>
          </cell>
          <cell r="E32">
            <v>18.16265952110022</v>
          </cell>
          <cell r="F32">
            <v>18.550881298166189</v>
          </cell>
          <cell r="G32"/>
          <cell r="H32"/>
          <cell r="I32"/>
          <cell r="J32"/>
          <cell r="K32"/>
          <cell r="L32"/>
          <cell r="M32"/>
          <cell r="N32"/>
          <cell r="O32"/>
        </row>
        <row r="33">
          <cell r="B33" t="str">
            <v>EUR</v>
          </cell>
          <cell r="C33">
            <v>1.2306378181502839</v>
          </cell>
          <cell r="D33">
            <v>1.1677158038607429</v>
          </cell>
          <cell r="E33">
            <v>1.1607809772850968</v>
          </cell>
          <cell r="F33">
            <v>1.1855766878495315</v>
          </cell>
          <cell r="G33"/>
          <cell r="H33"/>
          <cell r="I33"/>
          <cell r="J33"/>
          <cell r="K33"/>
          <cell r="L33"/>
          <cell r="M33"/>
          <cell r="N33"/>
          <cell r="O33"/>
        </row>
        <row r="34">
          <cell r="B34" t="str">
            <v>FJD</v>
          </cell>
          <cell r="C34">
            <v>2.9006094728431533</v>
          </cell>
          <cell r="D34">
            <v>2.7996631044100186</v>
          </cell>
          <cell r="E34">
            <v>2.7306082730431678</v>
          </cell>
          <cell r="F34">
            <v>2.699612101830672</v>
          </cell>
          <cell r="G34"/>
          <cell r="H34"/>
          <cell r="I34"/>
          <cell r="J34"/>
          <cell r="K34"/>
          <cell r="L34"/>
          <cell r="M34"/>
          <cell r="N34"/>
          <cell r="O34"/>
        </row>
        <row r="35">
          <cell r="B35" t="str">
            <v>XPF</v>
          </cell>
          <cell r="C35">
            <v>146.74008272231623</v>
          </cell>
          <cell r="D35">
            <v>139.36611070381232</v>
          </cell>
          <cell r="E35">
            <v>138.63976837582891</v>
          </cell>
          <cell r="F35">
            <v>141.50063051702395</v>
          </cell>
          <cell r="G35"/>
          <cell r="H35"/>
          <cell r="I35"/>
          <cell r="J35"/>
          <cell r="K35"/>
          <cell r="L35"/>
          <cell r="M35"/>
          <cell r="N35"/>
          <cell r="O35"/>
        </row>
        <row r="36">
          <cell r="B36" t="str">
            <v>GTQ</v>
          </cell>
          <cell r="C36">
            <v>12.793670861568248</v>
          </cell>
          <cell r="D36">
            <v>12.415202625477583</v>
          </cell>
          <cell r="E36">
            <v>11.884550411119028</v>
          </cell>
          <cell r="F36">
            <v>11.822108760839615</v>
          </cell>
          <cell r="G36"/>
          <cell r="H36"/>
          <cell r="I36"/>
          <cell r="J36"/>
          <cell r="K36"/>
          <cell r="L36"/>
          <cell r="M36"/>
          <cell r="N36"/>
          <cell r="O36"/>
        </row>
        <row r="37">
          <cell r="B37" t="str">
            <v>GYD</v>
          </cell>
          <cell r="C37">
            <v>332.03010331260003</v>
          </cell>
          <cell r="D37">
            <v>331.89938891313835</v>
          </cell>
          <cell r="E37">
            <v>311.72112557748846</v>
          </cell>
          <cell r="F37">
            <v>312.36188436830838</v>
          </cell>
          <cell r="G37"/>
          <cell r="H37"/>
          <cell r="I37"/>
          <cell r="J37"/>
          <cell r="K37"/>
          <cell r="L37"/>
          <cell r="M37"/>
          <cell r="N37"/>
          <cell r="O37"/>
        </row>
        <row r="38">
          <cell r="B38" t="str">
            <v>HNL</v>
          </cell>
          <cell r="C38">
            <v>32.389211058435002</v>
          </cell>
          <cell r="D38">
            <v>31.602896864154946</v>
          </cell>
          <cell r="E38">
            <v>30.109247276931502</v>
          </cell>
          <cell r="F38">
            <v>29.79675627093717</v>
          </cell>
          <cell r="G38"/>
          <cell r="H38"/>
          <cell r="I38"/>
          <cell r="J38"/>
          <cell r="K38"/>
          <cell r="L38"/>
          <cell r="M38"/>
          <cell r="N38"/>
          <cell r="O38"/>
        </row>
        <row r="39">
          <cell r="B39" t="str">
            <v>HKD</v>
          </cell>
          <cell r="C39">
            <v>12.579849946409432</v>
          </cell>
          <cell r="D39">
            <v>12.297937894226104</v>
          </cell>
          <cell r="E39">
            <v>11.764552969241619</v>
          </cell>
          <cell r="F39">
            <v>11.799540549722551</v>
          </cell>
          <cell r="G39"/>
          <cell r="H39"/>
          <cell r="I39"/>
          <cell r="J39"/>
          <cell r="K39"/>
          <cell r="L39"/>
          <cell r="M39"/>
          <cell r="N39"/>
          <cell r="O39"/>
        </row>
        <row r="40">
          <cell r="B40" t="str">
            <v>HUF</v>
          </cell>
          <cell r="C40">
            <v>358.5257234726688</v>
          </cell>
          <cell r="D40">
            <v>341.51426004940487</v>
          </cell>
          <cell r="E40">
            <v>343.05893228564821</v>
          </cell>
          <cell r="F40">
            <v>360.62546353522868</v>
          </cell>
          <cell r="G40"/>
          <cell r="H40"/>
          <cell r="I40"/>
          <cell r="J40"/>
          <cell r="K40"/>
          <cell r="L40"/>
          <cell r="M40"/>
          <cell r="N40"/>
          <cell r="O40"/>
        </row>
        <row r="41">
          <cell r="B41" t="str">
            <v>ISK</v>
          </cell>
          <cell r="C41">
            <v>207.80364749733761</v>
          </cell>
          <cell r="D41">
            <v>200.91993658343242</v>
          </cell>
          <cell r="E41">
            <v>189.02534063415254</v>
          </cell>
          <cell r="F41">
            <v>187.93223396031951</v>
          </cell>
          <cell r="G41"/>
          <cell r="H41"/>
          <cell r="I41"/>
          <cell r="J41"/>
          <cell r="K41"/>
          <cell r="L41"/>
          <cell r="M41"/>
          <cell r="N41"/>
          <cell r="O41"/>
        </row>
        <row r="42">
          <cell r="B42" t="str">
            <v>INR</v>
          </cell>
          <cell r="C42">
            <v>89.267513009664327</v>
          </cell>
          <cell r="D42">
            <v>84.397746822798155</v>
          </cell>
          <cell r="E42">
            <v>82.453813253346652</v>
          </cell>
          <cell r="F42">
            <v>82.498020585906573</v>
          </cell>
          <cell r="G42"/>
          <cell r="H42"/>
          <cell r="I42"/>
          <cell r="J42"/>
          <cell r="K42"/>
          <cell r="L42"/>
          <cell r="M42"/>
          <cell r="N42"/>
          <cell r="O42"/>
        </row>
        <row r="43">
          <cell r="B43" t="str">
            <v>IDR</v>
          </cell>
          <cell r="C43">
            <v>15928.785714285716</v>
          </cell>
          <cell r="D43">
            <v>15517.989795918369</v>
          </cell>
          <cell r="E43">
            <v>14697.18811881188</v>
          </cell>
          <cell r="F43">
            <v>14734.646464646466</v>
          </cell>
          <cell r="G43"/>
          <cell r="H43"/>
          <cell r="I43"/>
          <cell r="J43"/>
          <cell r="K43"/>
          <cell r="L43"/>
          <cell r="M43"/>
          <cell r="N43"/>
          <cell r="O43"/>
        </row>
        <row r="44">
          <cell r="B44" t="str">
            <v>IQD</v>
          </cell>
          <cell r="C44">
            <v>1889.8559322033898</v>
          </cell>
          <cell r="D44">
            <v>1856.8534798534802</v>
          </cell>
          <cell r="E44">
            <v>1767.1619047619047</v>
          </cell>
          <cell r="F44">
            <v>1770.3033980582527</v>
          </cell>
          <cell r="G44"/>
          <cell r="H44"/>
          <cell r="I44"/>
          <cell r="J44"/>
          <cell r="K44"/>
          <cell r="L44"/>
          <cell r="M44"/>
          <cell r="N44"/>
          <cell r="O44"/>
        </row>
        <row r="45">
          <cell r="B45" t="str">
            <v>ILS</v>
          </cell>
          <cell r="C45">
            <v>6.0605228829220561</v>
          </cell>
          <cell r="D45">
            <v>5.881527346982975</v>
          </cell>
          <cell r="E45">
            <v>5.6328159981785753</v>
          </cell>
          <cell r="F45">
            <v>5.5413819170880139</v>
          </cell>
          <cell r="G45"/>
          <cell r="H45"/>
          <cell r="I45"/>
          <cell r="J45"/>
          <cell r="K45"/>
          <cell r="L45"/>
          <cell r="M45"/>
          <cell r="N45"/>
          <cell r="O45"/>
        </row>
        <row r="46">
          <cell r="B46" t="str">
            <v>JMD</v>
          </cell>
          <cell r="C46">
            <v>150.43079558170126</v>
          </cell>
          <cell r="D46">
            <v>148.49751000878823</v>
          </cell>
          <cell r="E46">
            <v>144.52497322558659</v>
          </cell>
          <cell r="F46">
            <v>148.91077991016743</v>
          </cell>
          <cell r="G46"/>
          <cell r="H46"/>
          <cell r="I46"/>
          <cell r="J46"/>
          <cell r="K46"/>
          <cell r="L46"/>
          <cell r="M46"/>
          <cell r="N46"/>
          <cell r="O46"/>
        </row>
        <row r="47">
          <cell r="B47" t="str">
            <v>JPY</v>
          </cell>
          <cell r="C47">
            <v>140.74664142097197</v>
          </cell>
          <cell r="D47">
            <v>145.20796333428819</v>
          </cell>
          <cell r="E47">
            <v>140.51647103369933</v>
          </cell>
          <cell r="F47">
            <v>143.19524884656917</v>
          </cell>
          <cell r="G47"/>
          <cell r="H47"/>
          <cell r="I47"/>
          <cell r="J47"/>
          <cell r="K47"/>
          <cell r="L47"/>
          <cell r="M47"/>
          <cell r="N47"/>
          <cell r="O47"/>
        </row>
        <row r="48">
          <cell r="B48" t="str">
            <v>JOD</v>
          </cell>
          <cell r="C48">
            <v>1.1520305649301819</v>
          </cell>
          <cell r="D48">
            <v>1.1230719808582761</v>
          </cell>
          <cell r="E48">
            <v>1.0742337916845475</v>
          </cell>
          <cell r="F48">
            <v>1.0764343430616536</v>
          </cell>
          <cell r="G48"/>
          <cell r="H48"/>
          <cell r="I48"/>
          <cell r="J48"/>
          <cell r="K48"/>
          <cell r="L48"/>
          <cell r="M48"/>
          <cell r="N48"/>
          <cell r="O48"/>
        </row>
        <row r="49">
          <cell r="B49" t="str">
            <v>KZT</v>
          </cell>
          <cell r="C49">
            <v>244.85592520758601</v>
          </cell>
          <cell r="D49">
            <v>239.26415984896164</v>
          </cell>
          <cell r="E49">
            <v>228.19615680245963</v>
          </cell>
          <cell r="F49">
            <v>229.39613146721183</v>
          </cell>
          <cell r="G49"/>
          <cell r="H49"/>
          <cell r="I49"/>
          <cell r="J49"/>
          <cell r="K49"/>
          <cell r="L49"/>
          <cell r="M49"/>
          <cell r="N49"/>
          <cell r="O49"/>
        </row>
        <row r="50">
          <cell r="B50" t="str">
            <v>KES</v>
          </cell>
          <cell r="C50">
            <v>140.136234780465</v>
          </cell>
          <cell r="D50">
            <v>138.11306874943239</v>
          </cell>
          <cell r="E50">
            <v>130.56698038525815</v>
          </cell>
          <cell r="F50">
            <v>129.94209869944771</v>
          </cell>
          <cell r="G50"/>
          <cell r="H50"/>
          <cell r="I50"/>
          <cell r="J50"/>
          <cell r="K50"/>
          <cell r="L50"/>
          <cell r="M50"/>
          <cell r="N50"/>
          <cell r="O50"/>
        </row>
        <row r="51">
          <cell r="B51" t="str">
            <v>KRW</v>
          </cell>
          <cell r="C51">
            <v>1726.7931415929204</v>
          </cell>
          <cell r="D51">
            <v>1726.1782065834282</v>
          </cell>
          <cell r="E51">
            <v>1642.0530973451328</v>
          </cell>
          <cell r="F51">
            <v>1688.3449074074076</v>
          </cell>
          <cell r="G51"/>
          <cell r="H51"/>
          <cell r="I51"/>
          <cell r="J51"/>
          <cell r="K51"/>
          <cell r="L51"/>
          <cell r="M51"/>
          <cell r="N51"/>
          <cell r="O51"/>
        </row>
        <row r="52">
          <cell r="B52" t="str">
            <v>KWD</v>
          </cell>
          <cell r="C52">
            <v>0.45642968021990205</v>
          </cell>
          <cell r="D52">
            <v>0.44586695203471327</v>
          </cell>
          <cell r="E52">
            <v>0.42964793504061838</v>
          </cell>
          <cell r="F52">
            <v>0.43403125424925032</v>
          </cell>
          <cell r="G52"/>
          <cell r="H52"/>
          <cell r="I52"/>
          <cell r="J52"/>
          <cell r="K52"/>
          <cell r="L52"/>
          <cell r="M52"/>
          <cell r="N52"/>
          <cell r="O52"/>
        </row>
        <row r="53">
          <cell r="B53" t="str">
            <v>LVL</v>
          </cell>
          <cell r="C53">
            <v>0.85897059179581314</v>
          </cell>
          <cell r="D53">
            <v>0.81679377013098131</v>
          </cell>
          <cell r="E53">
            <v>0.81341116658364965</v>
          </cell>
          <cell r="F53">
            <v>0.83151020854875479</v>
          </cell>
          <cell r="G53"/>
          <cell r="H53"/>
          <cell r="I53"/>
          <cell r="J53"/>
          <cell r="K53"/>
          <cell r="L53"/>
          <cell r="M53"/>
          <cell r="N53"/>
          <cell r="O53"/>
        </row>
        <row r="54">
          <cell r="B54" t="str">
            <v>LSL</v>
          </cell>
          <cell r="C54">
            <v>13.725674843928603</v>
          </cell>
          <cell r="D54">
            <v>14.198804911068578</v>
          </cell>
          <cell r="E54">
            <v>13.669788472341171</v>
          </cell>
          <cell r="F54">
            <v>14.037723139104077</v>
          </cell>
          <cell r="G54"/>
          <cell r="H54"/>
          <cell r="I54"/>
          <cell r="J54"/>
          <cell r="K54"/>
          <cell r="L54"/>
          <cell r="M54"/>
          <cell r="N54"/>
          <cell r="O54"/>
        </row>
        <row r="55">
          <cell r="B55" t="str">
            <v>LTL</v>
          </cell>
          <cell r="C55">
            <v>4.2492487015603047</v>
          </cell>
          <cell r="D55">
            <v>4.0318756048093114</v>
          </cell>
          <cell r="E55">
            <v>4.0079704940518299</v>
          </cell>
          <cell r="F55">
            <v>4.0932559614337745</v>
          </cell>
          <cell r="G55"/>
          <cell r="H55"/>
          <cell r="I55"/>
          <cell r="J55"/>
          <cell r="K55"/>
          <cell r="L55"/>
          <cell r="M55"/>
          <cell r="N55"/>
          <cell r="O55"/>
        </row>
        <row r="56">
          <cell r="B56" t="str">
            <v>LYD</v>
          </cell>
          <cell r="C56">
            <v>2.0540293646103001</v>
          </cell>
          <cell r="D56">
            <v>1.9917971272263866</v>
          </cell>
          <cell r="E56">
            <v>1.9314048984605134</v>
          </cell>
          <cell r="F56">
            <v>1.9589340029946756</v>
          </cell>
          <cell r="G56"/>
          <cell r="H56"/>
          <cell r="I56"/>
          <cell r="J56"/>
          <cell r="K56"/>
          <cell r="L56"/>
          <cell r="M56"/>
          <cell r="N56"/>
          <cell r="O56"/>
        </row>
        <row r="57">
          <cell r="B57" t="str">
            <v>MOP</v>
          </cell>
          <cell r="C57">
            <v>12.958187372370627</v>
          </cell>
          <cell r="D57">
            <v>12.666691654172915</v>
          </cell>
          <cell r="E57">
            <v>12.117088142621585</v>
          </cell>
          <cell r="F57">
            <v>12.153652602812771</v>
          </cell>
          <cell r="G57"/>
          <cell r="H57"/>
          <cell r="I57"/>
          <cell r="J57"/>
          <cell r="K57"/>
          <cell r="L57"/>
          <cell r="M57"/>
          <cell r="N57"/>
          <cell r="O57"/>
        </row>
        <row r="58">
          <cell r="B58" t="str">
            <v>MKD</v>
          </cell>
          <cell r="C58">
            <v>76.607007901064932</v>
          </cell>
          <cell r="D58">
            <v>74.675325313037078</v>
          </cell>
          <cell r="E58">
            <v>70.97035762096003</v>
          </cell>
          <cell r="F58">
            <v>72.841805652651558</v>
          </cell>
          <cell r="G58"/>
          <cell r="H58"/>
          <cell r="I58"/>
          <cell r="J58"/>
          <cell r="K58"/>
          <cell r="L58"/>
          <cell r="M58"/>
          <cell r="N58"/>
          <cell r="O58"/>
        </row>
        <row r="59">
          <cell r="B59" t="str">
            <v>MYR</v>
          </cell>
          <cell r="C59">
            <v>4.9635954898980588</v>
          </cell>
          <cell r="D59">
            <v>4.9251812820421472</v>
          </cell>
          <cell r="E59">
            <v>4.6874469099624543</v>
          </cell>
          <cell r="F59">
            <v>4.7020313698691956</v>
          </cell>
          <cell r="G59"/>
          <cell r="H59"/>
          <cell r="I59"/>
          <cell r="J59"/>
          <cell r="K59"/>
          <cell r="L59"/>
          <cell r="M59"/>
          <cell r="N59"/>
          <cell r="O59"/>
        </row>
        <row r="60">
          <cell r="B60" t="str">
            <v>MRO</v>
          </cell>
          <cell r="C60">
            <v>490.720961513475</v>
          </cell>
          <cell r="D60">
            <v>478.07701980509279</v>
          </cell>
          <cell r="E60">
            <v>448.19323671497585</v>
          </cell>
          <cell r="F60">
            <v>424.79033197437394</v>
          </cell>
          <cell r="G60"/>
          <cell r="H60"/>
          <cell r="I60"/>
          <cell r="J60"/>
          <cell r="K60"/>
          <cell r="L60"/>
          <cell r="M60"/>
          <cell r="N60"/>
          <cell r="O60"/>
        </row>
        <row r="61">
          <cell r="B61" t="str">
            <v>MUR</v>
          </cell>
          <cell r="C61">
            <v>49.587706480304952</v>
          </cell>
          <cell r="D61">
            <v>48.284321818643633</v>
          </cell>
          <cell r="E61">
            <v>46.946962269521485</v>
          </cell>
          <cell r="F61">
            <v>47.571419253848163</v>
          </cell>
          <cell r="G61"/>
          <cell r="H61"/>
          <cell r="I61"/>
          <cell r="J61"/>
          <cell r="K61"/>
          <cell r="L61"/>
          <cell r="M61"/>
          <cell r="N61"/>
          <cell r="O61"/>
        </row>
        <row r="62">
          <cell r="B62" t="str">
            <v>MXN</v>
          </cell>
          <cell r="C62">
            <v>20.857274561415228</v>
          </cell>
          <cell r="D62">
            <v>20.144957677074089</v>
          </cell>
          <cell r="E62">
            <v>19.381835274455526</v>
          </cell>
          <cell r="F62">
            <v>18.741552534881929</v>
          </cell>
          <cell r="G62"/>
          <cell r="H62"/>
          <cell r="I62"/>
          <cell r="J62"/>
          <cell r="K62"/>
          <cell r="L62"/>
          <cell r="M62"/>
          <cell r="N62"/>
          <cell r="O62"/>
        </row>
        <row r="63">
          <cell r="B63" t="str">
            <v>MXV</v>
          </cell>
          <cell r="C63">
            <v>4.3439872764052962</v>
          </cell>
          <cell r="D63">
            <v>4.1191991093992515</v>
          </cell>
          <cell r="E63">
            <v>3.9414157506239711</v>
          </cell>
          <cell r="F63">
            <v>3.7951291597397292</v>
          </cell>
          <cell r="G63"/>
          <cell r="H63"/>
          <cell r="I63"/>
          <cell r="J63"/>
          <cell r="K63"/>
          <cell r="L63"/>
          <cell r="M63"/>
          <cell r="N63"/>
          <cell r="O63"/>
        </row>
        <row r="64">
          <cell r="B64" t="str">
            <v>MDL</v>
          </cell>
          <cell r="C64">
            <v>19.670619219234357</v>
          </cell>
          <cell r="D64">
            <v>19.061718955641066</v>
          </cell>
          <cell r="E64">
            <v>18.619437057849581</v>
          </cell>
          <cell r="F64">
            <v>18.846153846153847</v>
          </cell>
          <cell r="G64"/>
          <cell r="H64"/>
          <cell r="I64"/>
          <cell r="J64"/>
          <cell r="K64"/>
          <cell r="L64"/>
          <cell r="M64"/>
          <cell r="N64"/>
          <cell r="O64"/>
        </row>
        <row r="65">
          <cell r="B65" t="str">
            <v>MAD</v>
          </cell>
          <cell r="C65">
            <v>13.765984359325856</v>
          </cell>
          <cell r="D65">
            <v>13.100200711535315</v>
          </cell>
          <cell r="E65">
            <v>12.920886103494798</v>
          </cell>
          <cell r="F65">
            <v>13.16032586631542</v>
          </cell>
          <cell r="G65"/>
          <cell r="H65"/>
          <cell r="I65"/>
          <cell r="J65"/>
          <cell r="K65"/>
          <cell r="L65"/>
          <cell r="M65"/>
          <cell r="N65"/>
          <cell r="O65"/>
        </row>
        <row r="66">
          <cell r="B66" t="str">
            <v>MMK</v>
          </cell>
          <cell r="C66">
            <v>1391.2843137254902</v>
          </cell>
          <cell r="D66">
            <v>1363.9130044843048</v>
          </cell>
          <cell r="E66">
            <v>1310.1641659311563</v>
          </cell>
          <cell r="F66">
            <v>1341.9779208831646</v>
          </cell>
          <cell r="G66"/>
          <cell r="H66"/>
          <cell r="I66"/>
          <cell r="J66"/>
          <cell r="K66"/>
          <cell r="L66"/>
          <cell r="M66"/>
          <cell r="N66"/>
          <cell r="O66"/>
        </row>
        <row r="67">
          <cell r="B67" t="str">
            <v>NAD</v>
          </cell>
          <cell r="C67">
            <v>13.725433475187282</v>
          </cell>
          <cell r="D67">
            <v>14.198804911068578</v>
          </cell>
          <cell r="E67">
            <v>13.669788472341171</v>
          </cell>
          <cell r="F67">
            <v>14.037723139104077</v>
          </cell>
          <cell r="G67"/>
          <cell r="H67"/>
          <cell r="I67"/>
          <cell r="J67"/>
          <cell r="K67"/>
          <cell r="L67"/>
          <cell r="M67"/>
          <cell r="N67"/>
          <cell r="O67"/>
        </row>
        <row r="68">
          <cell r="B68" t="str">
            <v>NPR</v>
          </cell>
          <cell r="C68">
            <v>142.48092369477911</v>
          </cell>
          <cell r="D68">
            <v>135.58871255349501</v>
          </cell>
          <cell r="E68">
            <v>130.46370188082264</v>
          </cell>
          <cell r="F68">
            <v>132.19120978704123</v>
          </cell>
          <cell r="G68"/>
          <cell r="H68"/>
          <cell r="I68"/>
          <cell r="J68"/>
          <cell r="K68"/>
          <cell r="L68"/>
          <cell r="M68"/>
          <cell r="N68"/>
          <cell r="O68"/>
        </row>
        <row r="69">
          <cell r="B69" t="str">
            <v>ANG</v>
          </cell>
          <cell r="C69">
            <v>2.9134013967135002</v>
          </cell>
          <cell r="D69">
            <v>2.8384041240730826</v>
          </cell>
          <cell r="E69">
            <v>2.7151600288267721</v>
          </cell>
          <cell r="F69">
            <v>2.7205315996292381</v>
          </cell>
          <cell r="G69"/>
          <cell r="H69"/>
          <cell r="I69"/>
          <cell r="J69"/>
          <cell r="K69"/>
          <cell r="L69"/>
          <cell r="M69"/>
          <cell r="N69"/>
          <cell r="O69"/>
        </row>
        <row r="70">
          <cell r="B70" t="str">
            <v>NZD</v>
          </cell>
          <cell r="C70">
            <v>1.9587882027575754</v>
          </cell>
          <cell r="D70">
            <v>1.8902126168050057</v>
          </cell>
          <cell r="E70">
            <v>1.8331622943673227</v>
          </cell>
          <cell r="F70">
            <v>1.8155059714941431</v>
          </cell>
          <cell r="G70"/>
          <cell r="H70"/>
          <cell r="I70"/>
          <cell r="J70"/>
          <cell r="K70"/>
          <cell r="L70"/>
          <cell r="M70"/>
          <cell r="N70"/>
          <cell r="O70"/>
        </row>
        <row r="71">
          <cell r="B71" t="str">
            <v>AUD</v>
          </cell>
          <cell r="C71">
            <v>1.561021</v>
          </cell>
          <cell r="D71">
            <v>1.5207630000000001</v>
          </cell>
          <cell r="E71">
            <v>1.484416</v>
          </cell>
          <cell r="F71">
            <v>1.4587300000000001</v>
          </cell>
          <cell r="G71"/>
          <cell r="H71"/>
          <cell r="I71"/>
          <cell r="J71"/>
          <cell r="K71"/>
          <cell r="L71"/>
          <cell r="M71"/>
          <cell r="N71"/>
          <cell r="O71"/>
        </row>
        <row r="72">
          <cell r="B72" t="str">
            <v>NOK</v>
          </cell>
          <cell r="C72">
            <v>9.0319092308226399</v>
          </cell>
          <cell r="D72">
            <v>8.6666989605179179</v>
          </cell>
          <cell r="E72">
            <v>8.6992111956305145</v>
          </cell>
          <cell r="F72">
            <v>8.8867837169349251</v>
          </cell>
          <cell r="G72"/>
          <cell r="H72"/>
          <cell r="I72"/>
          <cell r="J72"/>
          <cell r="K72"/>
          <cell r="L72"/>
          <cell r="M72"/>
          <cell r="N72"/>
          <cell r="O72"/>
        </row>
        <row r="73">
          <cell r="B73" t="str">
            <v>OMR</v>
          </cell>
          <cell r="C73">
            <v>0.62662544007525001</v>
          </cell>
          <cell r="D73">
            <v>0.61058144763679001</v>
          </cell>
          <cell r="E73">
            <v>0.58396466981017026</v>
          </cell>
          <cell r="F73">
            <v>0.58514233544288319</v>
          </cell>
          <cell r="G73"/>
          <cell r="H73"/>
          <cell r="I73"/>
          <cell r="J73"/>
          <cell r="K73"/>
          <cell r="L73"/>
          <cell r="M73"/>
          <cell r="N73"/>
          <cell r="O73"/>
        </row>
        <row r="74">
          <cell r="B74" t="str">
            <v>PKR</v>
          </cell>
          <cell r="C74">
            <v>157.88621422069383</v>
          </cell>
          <cell r="D74">
            <v>154.92695599022005</v>
          </cell>
          <cell r="E74">
            <v>148.97792051384985</v>
          </cell>
          <cell r="F74">
            <v>149.62867986460151</v>
          </cell>
          <cell r="G74"/>
          <cell r="H74"/>
          <cell r="I74"/>
          <cell r="J74"/>
          <cell r="K74"/>
          <cell r="L74"/>
          <cell r="M74"/>
          <cell r="N74"/>
          <cell r="O74"/>
        </row>
        <row r="75">
          <cell r="B75" t="str">
            <v>PGK</v>
          </cell>
          <cell r="C75">
            <v>3.3575181800388445</v>
          </cell>
          <cell r="D75">
            <v>3.3214657787659521</v>
          </cell>
          <cell r="E75">
            <v>3.1987794602818189</v>
          </cell>
          <cell r="F75">
            <v>3.2688261195952988</v>
          </cell>
          <cell r="G75"/>
          <cell r="H75"/>
          <cell r="I75"/>
          <cell r="J75"/>
          <cell r="K75"/>
          <cell r="L75"/>
          <cell r="M75"/>
          <cell r="N75"/>
          <cell r="O75"/>
        </row>
        <row r="76">
          <cell r="B76" t="str">
            <v>PYG</v>
          </cell>
          <cell r="C76">
            <v>6846.583333333333</v>
          </cell>
          <cell r="D76">
            <v>6583.3896103896104</v>
          </cell>
          <cell r="E76">
            <v>6009.7813765182191</v>
          </cell>
          <cell r="F76">
            <v>6103.4728033472802</v>
          </cell>
          <cell r="G76"/>
          <cell r="H76"/>
          <cell r="I76"/>
          <cell r="J76"/>
          <cell r="K76"/>
          <cell r="L76"/>
          <cell r="M76"/>
          <cell r="N76"/>
          <cell r="O76"/>
        </row>
        <row r="77">
          <cell r="B77" t="str">
            <v>PEN</v>
          </cell>
          <cell r="C77">
            <v>4.1528176892259747</v>
          </cell>
          <cell r="D77">
            <v>4.0839666571779984</v>
          </cell>
          <cell r="E77">
            <v>3.9267459731712284</v>
          </cell>
          <cell r="F77">
            <v>3.9364173860480935</v>
          </cell>
          <cell r="G77"/>
          <cell r="H77"/>
          <cell r="I77"/>
          <cell r="J77"/>
          <cell r="K77"/>
          <cell r="L77"/>
          <cell r="M77"/>
          <cell r="N77"/>
          <cell r="O77"/>
        </row>
        <row r="78">
          <cell r="B78" t="str">
            <v>PHP</v>
          </cell>
          <cell r="C78">
            <v>66.556706745118106</v>
          </cell>
          <cell r="D78">
            <v>64.482827340569884</v>
          </cell>
          <cell r="E78">
            <v>61.675918231676917</v>
          </cell>
          <cell r="F78">
            <v>62.026107662216177</v>
          </cell>
          <cell r="G78"/>
          <cell r="H78"/>
          <cell r="I78"/>
          <cell r="J78"/>
          <cell r="K78"/>
          <cell r="L78"/>
          <cell r="M78"/>
          <cell r="N78"/>
          <cell r="O78"/>
        </row>
        <row r="79">
          <cell r="B79" t="str">
            <v>PLN</v>
          </cell>
          <cell r="C79">
            <v>5.0378243984231634</v>
          </cell>
          <cell r="D79">
            <v>4.9008494840576722</v>
          </cell>
          <cell r="E79">
            <v>4.8216145283515282</v>
          </cell>
          <cell r="F79">
            <v>4.9543362711634149</v>
          </cell>
          <cell r="G79"/>
          <cell r="H79"/>
          <cell r="I79"/>
          <cell r="J79"/>
          <cell r="K79"/>
          <cell r="L79"/>
          <cell r="M79"/>
          <cell r="N79"/>
          <cell r="O79"/>
        </row>
        <row r="80">
          <cell r="B80" t="str">
            <v>QAR</v>
          </cell>
          <cell r="C80">
            <v>5.926574584275345</v>
          </cell>
          <cell r="D80">
            <v>5.7723385599927131</v>
          </cell>
          <cell r="E80">
            <v>5.5224014970293789</v>
          </cell>
          <cell r="F80">
            <v>5.5337721211661393</v>
          </cell>
          <cell r="G80"/>
          <cell r="H80"/>
          <cell r="I80"/>
          <cell r="J80"/>
          <cell r="K80"/>
          <cell r="L80"/>
          <cell r="M80"/>
          <cell r="N80"/>
          <cell r="O80"/>
        </row>
        <row r="81">
          <cell r="B81" t="str">
            <v>RON</v>
          </cell>
          <cell r="C81">
            <v>5.4707401696222053</v>
          </cell>
          <cell r="D81">
            <v>5.1178466022096663</v>
          </cell>
          <cell r="E81">
            <v>5.0587040533264274</v>
          </cell>
          <cell r="F81">
            <v>5.2368695027822652</v>
          </cell>
          <cell r="G81"/>
          <cell r="H81"/>
          <cell r="I81"/>
          <cell r="J81"/>
          <cell r="K81"/>
          <cell r="L81"/>
          <cell r="M81"/>
          <cell r="N81"/>
          <cell r="O81"/>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cell r="G4"/>
          <cell r="H4"/>
          <cell r="I4"/>
          <cell r="J4"/>
          <cell r="K4"/>
          <cell r="L4"/>
          <cell r="M4"/>
          <cell r="N4"/>
          <cell r="O4">
            <v>123.07081599999999</v>
          </cell>
        </row>
        <row r="5">
          <cell r="B5" t="str">
            <v>ARS</v>
          </cell>
          <cell r="C5">
            <v>7.9368101161502995</v>
          </cell>
          <cell r="D5">
            <v>7.8422701393719247</v>
          </cell>
          <cell r="E5">
            <v>7.8280028687843002</v>
          </cell>
          <cell r="F5"/>
          <cell r="G5"/>
          <cell r="H5"/>
          <cell r="I5"/>
          <cell r="J5"/>
          <cell r="K5"/>
          <cell r="L5"/>
          <cell r="M5"/>
          <cell r="N5"/>
          <cell r="O5">
            <v>7.2275600000000004</v>
          </cell>
        </row>
        <row r="6">
          <cell r="B6" t="str">
            <v>AWG</v>
          </cell>
          <cell r="C6">
            <v>2.8759037988480647</v>
          </cell>
          <cell r="D6">
            <v>2.8216000474571499</v>
          </cell>
          <cell r="E6">
            <v>2.7964461293963878</v>
          </cell>
          <cell r="F6"/>
          <cell r="G6"/>
          <cell r="H6"/>
          <cell r="I6"/>
          <cell r="J6"/>
          <cell r="K6"/>
          <cell r="L6"/>
          <cell r="M6"/>
          <cell r="N6"/>
          <cell r="O6">
            <v>2.8267129999999998</v>
          </cell>
        </row>
        <row r="7">
          <cell r="B7" t="str">
            <v>AUD</v>
          </cell>
          <cell r="C7">
            <v>1.5408919999999999</v>
          </cell>
          <cell r="D7">
            <v>1.5220670000000001</v>
          </cell>
          <cell r="E7">
            <v>1.5062329999999999</v>
          </cell>
          <cell r="F7"/>
          <cell r="G7"/>
          <cell r="H7"/>
          <cell r="I7"/>
          <cell r="J7"/>
          <cell r="K7"/>
          <cell r="L7"/>
          <cell r="M7"/>
          <cell r="N7"/>
          <cell r="O7">
            <v>1.53457</v>
          </cell>
        </row>
        <row r="8">
          <cell r="B8" t="str">
            <v>BSD</v>
          </cell>
          <cell r="C8">
            <v>1.6044507104435091</v>
          </cell>
          <cell r="D8">
            <v>1.5748838807072802</v>
          </cell>
          <cell r="E8">
            <v>1.5611964833943826</v>
          </cell>
          <cell r="F8"/>
          <cell r="G8"/>
          <cell r="H8"/>
          <cell r="I8"/>
          <cell r="J8"/>
          <cell r="K8"/>
          <cell r="L8"/>
          <cell r="M8"/>
          <cell r="N8"/>
          <cell r="O8">
            <v>1.579169</v>
          </cell>
        </row>
        <row r="9">
          <cell r="B9" t="str">
            <v>BHD</v>
          </cell>
          <cell r="C9">
            <v>0.6039405078864637</v>
          </cell>
          <cell r="D9">
            <v>0.59311864578502937</v>
          </cell>
          <cell r="E9">
            <v>0.58811312827785256</v>
          </cell>
          <cell r="F9"/>
          <cell r="G9"/>
          <cell r="H9"/>
          <cell r="I9"/>
          <cell r="J9"/>
          <cell r="K9"/>
          <cell r="L9"/>
          <cell r="M9"/>
          <cell r="N9"/>
          <cell r="O9">
            <v>0.59919800000000001</v>
          </cell>
        </row>
        <row r="10">
          <cell r="B10" t="str">
            <v>BDT</v>
          </cell>
          <cell r="C10">
            <v>127.57840702102996</v>
          </cell>
          <cell r="D10">
            <v>124.87217983427681</v>
          </cell>
          <cell r="E10">
            <v>123.31011051985263</v>
          </cell>
          <cell r="F10"/>
          <cell r="G10"/>
          <cell r="H10"/>
          <cell r="I10"/>
          <cell r="J10"/>
          <cell r="K10"/>
          <cell r="L10"/>
          <cell r="M10"/>
          <cell r="N10"/>
          <cell r="O10">
            <v>129.91618700000001</v>
          </cell>
        </row>
        <row r="11">
          <cell r="B11" t="str">
            <v>BBD</v>
          </cell>
          <cell r="C11">
            <v>3.2132978545927728</v>
          </cell>
          <cell r="D11">
            <v>3.1526285592376029</v>
          </cell>
          <cell r="E11">
            <v>3.1245239260851165</v>
          </cell>
          <cell r="F11"/>
          <cell r="G11"/>
          <cell r="H11"/>
          <cell r="I11"/>
          <cell r="J11"/>
          <cell r="K11"/>
          <cell r="L11"/>
          <cell r="M11"/>
          <cell r="N11"/>
          <cell r="O11">
            <v>3.1583380000000001</v>
          </cell>
        </row>
        <row r="12">
          <cell r="B12" t="str">
            <v>BZD</v>
          </cell>
          <cell r="C12">
            <v>3.2092756858979832</v>
          </cell>
          <cell r="D12">
            <v>3.1605759387348704</v>
          </cell>
          <cell r="E12">
            <v>3.1381815530137298</v>
          </cell>
          <cell r="F12"/>
          <cell r="G12"/>
          <cell r="H12"/>
          <cell r="I12"/>
          <cell r="J12"/>
          <cell r="K12"/>
          <cell r="L12"/>
          <cell r="M12"/>
          <cell r="N12"/>
          <cell r="O12">
            <v>3.0606580000000001</v>
          </cell>
        </row>
        <row r="13">
          <cell r="B13" t="str">
            <v>BMD</v>
          </cell>
          <cell r="C13">
            <v>1.6044507104435091</v>
          </cell>
          <cell r="D13">
            <v>1.5748838807072802</v>
          </cell>
          <cell r="E13">
            <v>1.5611964833943826</v>
          </cell>
          <cell r="F13"/>
          <cell r="G13"/>
          <cell r="H13"/>
          <cell r="I13"/>
          <cell r="J13"/>
          <cell r="K13"/>
          <cell r="L13"/>
          <cell r="M13"/>
          <cell r="N13"/>
          <cell r="O13">
            <v>1.579169</v>
          </cell>
        </row>
        <row r="14">
          <cell r="B14" t="str">
            <v>BWP</v>
          </cell>
          <cell r="C14">
            <v>11.668562341448638</v>
          </cell>
          <cell r="D14">
            <v>11.473270416547315</v>
          </cell>
          <cell r="E14">
            <v>11.32804121385327</v>
          </cell>
          <cell r="F14"/>
          <cell r="G14"/>
          <cell r="H14"/>
          <cell r="I14"/>
          <cell r="J14"/>
          <cell r="K14"/>
          <cell r="L14"/>
          <cell r="M14"/>
          <cell r="N14"/>
          <cell r="O14">
            <v>12.345153848015489</v>
          </cell>
        </row>
        <row r="15">
          <cell r="B15" t="str">
            <v>BRL</v>
          </cell>
          <cell r="C15">
            <v>3.2428225687648631</v>
          </cell>
          <cell r="D15">
            <v>3.1601034774141445</v>
          </cell>
          <cell r="E15">
            <v>3.1384823430376474</v>
          </cell>
          <cell r="F15"/>
          <cell r="G15"/>
          <cell r="H15"/>
          <cell r="I15"/>
          <cell r="J15"/>
          <cell r="K15"/>
          <cell r="L15"/>
          <cell r="M15"/>
          <cell r="N15"/>
          <cell r="O15">
            <v>3.0978509999999999</v>
          </cell>
        </row>
        <row r="16">
          <cell r="B16" t="str">
            <v>BND</v>
          </cell>
          <cell r="C16">
            <v>1.9727280990709219</v>
          </cell>
          <cell r="D16">
            <v>1.9410653709796721</v>
          </cell>
          <cell r="E16">
            <v>1.9277438263507158</v>
          </cell>
          <cell r="F16"/>
          <cell r="G16"/>
          <cell r="H16"/>
          <cell r="I16"/>
          <cell r="J16"/>
          <cell r="K16"/>
          <cell r="L16"/>
          <cell r="M16"/>
          <cell r="N16"/>
          <cell r="O16">
            <v>1.9845919999999999</v>
          </cell>
        </row>
        <row r="17">
          <cell r="B17" t="str">
            <v>BGN</v>
          </cell>
          <cell r="C17">
            <v>2.3436760420279006</v>
          </cell>
          <cell r="D17">
            <v>2.3192977804596335</v>
          </cell>
          <cell r="E17">
            <v>2.3191868396498045</v>
          </cell>
          <cell r="F17"/>
          <cell r="G17"/>
          <cell r="H17"/>
          <cell r="I17"/>
          <cell r="J17"/>
          <cell r="K17"/>
          <cell r="L17"/>
          <cell r="M17"/>
          <cell r="N17"/>
          <cell r="O17">
            <v>2.4085589999999999</v>
          </cell>
        </row>
        <row r="18">
          <cell r="B18" t="str">
            <v>KHR</v>
          </cell>
          <cell r="C18">
            <v>6393.7427385892115</v>
          </cell>
          <cell r="D18">
            <v>6289.5330578512403</v>
          </cell>
          <cell r="E18">
            <v>6224.1033057851237</v>
          </cell>
          <cell r="F18"/>
          <cell r="G18"/>
          <cell r="H18"/>
          <cell r="I18"/>
          <cell r="J18"/>
          <cell r="K18"/>
          <cell r="L18"/>
          <cell r="M18"/>
          <cell r="N18"/>
          <cell r="O18">
            <v>6420.7949790000002</v>
          </cell>
        </row>
        <row r="19">
          <cell r="B19" t="str">
            <v>CAD</v>
          </cell>
          <cell r="C19">
            <v>1.5968570489961686</v>
          </cell>
          <cell r="D19">
            <v>1.5857044927010797</v>
          </cell>
          <cell r="E19">
            <v>1.5759614127051387</v>
          </cell>
          <cell r="F19"/>
          <cell r="G19"/>
          <cell r="H19"/>
          <cell r="I19"/>
          <cell r="J19"/>
          <cell r="K19"/>
          <cell r="L19"/>
          <cell r="M19"/>
          <cell r="N19"/>
          <cell r="O19">
            <v>1.590282</v>
          </cell>
        </row>
        <row r="20">
          <cell r="B20" t="str">
            <v>KYD</v>
          </cell>
          <cell r="C20">
            <v>1.315662432515277</v>
          </cell>
          <cell r="D20">
            <v>1.2724440216155484</v>
          </cell>
          <cell r="E20">
            <v>1.2399214343984635</v>
          </cell>
          <cell r="F20"/>
          <cell r="G20"/>
          <cell r="H20"/>
          <cell r="I20"/>
          <cell r="J20"/>
          <cell r="K20"/>
          <cell r="L20"/>
          <cell r="M20"/>
          <cell r="N20"/>
          <cell r="O20">
            <v>1.3309962516940947</v>
          </cell>
        </row>
        <row r="21">
          <cell r="B21" t="str">
            <v>CLF</v>
          </cell>
          <cell r="C21">
            <v>3.3455533112313036E-2</v>
          </cell>
          <cell r="D21">
            <v>3.2763699849071903E-2</v>
          </cell>
          <cell r="E21">
            <v>3.24176365899847E-2</v>
          </cell>
          <cell r="F21"/>
          <cell r="G21"/>
          <cell r="H21"/>
          <cell r="I21"/>
          <cell r="J21"/>
          <cell r="K21"/>
          <cell r="L21"/>
          <cell r="M21"/>
          <cell r="N21"/>
          <cell r="O21">
            <v>3.4195999999999997E-2</v>
          </cell>
        </row>
        <row r="22">
          <cell r="B22" t="str">
            <v>CLP</v>
          </cell>
          <cell r="C22">
            <v>763.57383548067401</v>
          </cell>
          <cell r="D22">
            <v>747.9444717444718</v>
          </cell>
          <cell r="E22">
            <v>740.16363636363633</v>
          </cell>
          <cell r="F22"/>
          <cell r="G22"/>
          <cell r="H22"/>
          <cell r="I22"/>
          <cell r="J22"/>
          <cell r="K22"/>
          <cell r="L22"/>
          <cell r="M22"/>
          <cell r="N22"/>
          <cell r="O22">
            <v>772.62920699999995</v>
          </cell>
        </row>
        <row r="23">
          <cell r="B23" t="str">
            <v>CNY</v>
          </cell>
          <cell r="C23">
            <v>9.9873739337844487</v>
          </cell>
          <cell r="D23">
            <v>9.8017013768143944</v>
          </cell>
          <cell r="E23">
            <v>9.7112416345372718</v>
          </cell>
          <cell r="F23"/>
          <cell r="G23"/>
          <cell r="H23"/>
          <cell r="I23"/>
          <cell r="J23"/>
          <cell r="K23"/>
          <cell r="L23"/>
          <cell r="M23"/>
          <cell r="N23"/>
          <cell r="O23">
            <v>10.011613000000001</v>
          </cell>
        </row>
        <row r="24">
          <cell r="B24" t="str">
            <v>COP</v>
          </cell>
          <cell r="C24">
            <v>2842.9741697416976</v>
          </cell>
          <cell r="D24">
            <v>2813.4325323475045</v>
          </cell>
          <cell r="E24">
            <v>2799.6895910780672</v>
          </cell>
          <cell r="F24"/>
          <cell r="G24"/>
          <cell r="H24"/>
          <cell r="I24"/>
          <cell r="J24"/>
          <cell r="K24"/>
          <cell r="L24"/>
          <cell r="M24"/>
          <cell r="N24"/>
          <cell r="O24">
            <v>2873.726592</v>
          </cell>
        </row>
        <row r="25">
          <cell r="B25" t="str">
            <v>CRC</v>
          </cell>
          <cell r="C25">
            <v>810.99578947368423</v>
          </cell>
          <cell r="D25">
            <v>793.15633142261606</v>
          </cell>
          <cell r="E25">
            <v>784.90515893694635</v>
          </cell>
          <cell r="F25"/>
          <cell r="G25"/>
          <cell r="H25"/>
          <cell r="I25"/>
          <cell r="J25"/>
          <cell r="K25"/>
          <cell r="L25"/>
          <cell r="M25"/>
          <cell r="N25"/>
          <cell r="O25">
            <v>794.13779799999998</v>
          </cell>
        </row>
        <row r="26">
          <cell r="B26" t="str">
            <v>HRK</v>
          </cell>
          <cell r="C26">
            <v>9.0809504726432664</v>
          </cell>
          <cell r="D26">
            <v>8.9909385725002817</v>
          </cell>
          <cell r="E26">
            <v>8.9949597797590961</v>
          </cell>
          <cell r="F26"/>
          <cell r="G26"/>
          <cell r="H26"/>
          <cell r="I26"/>
          <cell r="J26"/>
          <cell r="K26"/>
          <cell r="L26"/>
          <cell r="M26"/>
          <cell r="N26"/>
          <cell r="O26">
            <v>0</v>
          </cell>
        </row>
        <row r="27">
          <cell r="B27" t="str">
            <v>CZK</v>
          </cell>
          <cell r="C27">
            <v>30.413942839096794</v>
          </cell>
          <cell r="D27">
            <v>30.204536434354662</v>
          </cell>
          <cell r="E27">
            <v>30.27847465122824</v>
          </cell>
          <cell r="F27"/>
          <cell r="G27"/>
          <cell r="H27"/>
          <cell r="I27"/>
          <cell r="J27"/>
          <cell r="K27"/>
          <cell r="L27"/>
          <cell r="M27"/>
          <cell r="N27"/>
          <cell r="O27">
            <v>31.020213999999999</v>
          </cell>
        </row>
        <row r="28">
          <cell r="B28" t="str">
            <v>DKK</v>
          </cell>
          <cell r="C28">
            <v>8.9435951012827211</v>
          </cell>
          <cell r="D28">
            <v>8.8478892725518232</v>
          </cell>
          <cell r="E28">
            <v>8.8459365493263782</v>
          </cell>
          <cell r="F28"/>
          <cell r="G28"/>
          <cell r="H28"/>
          <cell r="I28"/>
          <cell r="J28"/>
          <cell r="K28"/>
          <cell r="L28"/>
          <cell r="M28"/>
          <cell r="N28"/>
          <cell r="O28">
            <v>9.1667020000000008</v>
          </cell>
        </row>
        <row r="29">
          <cell r="B29" t="str">
            <v>DOP</v>
          </cell>
          <cell r="C29">
            <v>64.756965749106953</v>
          </cell>
          <cell r="D29">
            <v>63.847770460170317</v>
          </cell>
          <cell r="E29">
            <v>63.414996631862579</v>
          </cell>
          <cell r="F29"/>
          <cell r="G29"/>
          <cell r="H29"/>
          <cell r="I29"/>
          <cell r="J29"/>
          <cell r="K29"/>
          <cell r="L29"/>
          <cell r="M29"/>
          <cell r="N29"/>
          <cell r="O29">
            <v>61.908209999999997</v>
          </cell>
        </row>
        <row r="30">
          <cell r="B30" t="str">
            <v>XCD</v>
          </cell>
          <cell r="C30">
            <v>4.3379502944720327</v>
          </cell>
          <cell r="D30">
            <v>4.2560419433764416</v>
          </cell>
          <cell r="E30">
            <v>4.2181003002061113</v>
          </cell>
          <cell r="F30"/>
          <cell r="G30"/>
          <cell r="H30"/>
          <cell r="I30"/>
          <cell r="J30"/>
          <cell r="K30"/>
          <cell r="L30"/>
          <cell r="M30"/>
          <cell r="N30"/>
          <cell r="O30">
            <v>4.263757</v>
          </cell>
        </row>
        <row r="31">
          <cell r="B31" t="str">
            <v>EGP</v>
          </cell>
          <cell r="C31">
            <v>10.484041503657085</v>
          </cell>
          <cell r="D31">
            <v>10.398550279081524</v>
          </cell>
          <cell r="E31">
            <v>10.383374005597606</v>
          </cell>
          <cell r="F31"/>
          <cell r="G31"/>
          <cell r="H31"/>
          <cell r="I31"/>
          <cell r="J31"/>
          <cell r="K31"/>
          <cell r="L31"/>
          <cell r="M31"/>
          <cell r="N31"/>
          <cell r="O31">
            <v>9.6751760000000004</v>
          </cell>
        </row>
        <row r="32">
          <cell r="B32" t="str">
            <v>EEK</v>
          </cell>
          <cell r="C32">
            <v>18.751119548286603</v>
          </cell>
          <cell r="D32">
            <v>18.555682884903753</v>
          </cell>
          <cell r="E32">
            <v>18.554466056492441</v>
          </cell>
          <cell r="F32"/>
          <cell r="G32"/>
          <cell r="H32"/>
          <cell r="I32"/>
          <cell r="J32"/>
          <cell r="K32"/>
          <cell r="L32"/>
          <cell r="M32"/>
          <cell r="N32"/>
          <cell r="O32">
            <v>19.269076999999999</v>
          </cell>
        </row>
        <row r="33">
          <cell r="B33" t="str">
            <v>EUR</v>
          </cell>
          <cell r="C33">
            <v>1.198761789104273</v>
          </cell>
          <cell r="D33">
            <v>1.1861457726129283</v>
          </cell>
          <cell r="E33">
            <v>1.1860074346281071</v>
          </cell>
          <cell r="F33"/>
          <cell r="G33"/>
          <cell r="H33"/>
          <cell r="I33"/>
          <cell r="J33"/>
          <cell r="K33"/>
          <cell r="L33"/>
          <cell r="M33"/>
          <cell r="N33"/>
          <cell r="O33">
            <v>1.2313780000000001</v>
          </cell>
        </row>
        <row r="34">
          <cell r="B34" t="str">
            <v>FJD</v>
          </cell>
          <cell r="C34">
            <v>2.8498991090897992</v>
          </cell>
          <cell r="D34">
            <v>2.8099940553334002</v>
          </cell>
          <cell r="E34">
            <v>2.7824466964942163</v>
          </cell>
          <cell r="F34"/>
          <cell r="G34"/>
          <cell r="H34"/>
          <cell r="I34"/>
          <cell r="J34"/>
          <cell r="K34"/>
          <cell r="L34"/>
          <cell r="M34"/>
          <cell r="N34"/>
          <cell r="O34">
            <v>2.8458540000000001</v>
          </cell>
        </row>
        <row r="35">
          <cell r="B35" t="str">
            <v>XPF</v>
          </cell>
          <cell r="C35">
            <v>143.0062180974478</v>
          </cell>
          <cell r="D35">
            <v>141.56129092261907</v>
          </cell>
          <cell r="E35">
            <v>141.53664724675812</v>
          </cell>
          <cell r="F35"/>
          <cell r="G35"/>
          <cell r="H35"/>
          <cell r="I35"/>
          <cell r="J35"/>
          <cell r="K35"/>
          <cell r="L35"/>
          <cell r="M35"/>
          <cell r="N35"/>
          <cell r="O35">
            <v>146.91909999999999</v>
          </cell>
        </row>
        <row r="36">
          <cell r="B36" t="str">
            <v>GTQ</v>
          </cell>
          <cell r="C36">
            <v>12.113264207158412</v>
          </cell>
          <cell r="D36">
            <v>12.037955061333925</v>
          </cell>
          <cell r="E36">
            <v>11.984953491887934</v>
          </cell>
          <cell r="F36"/>
          <cell r="G36"/>
          <cell r="H36"/>
          <cell r="I36"/>
          <cell r="J36"/>
          <cell r="K36"/>
          <cell r="L36"/>
          <cell r="M36"/>
          <cell r="N36"/>
          <cell r="O36">
            <v>12.714712714009128</v>
          </cell>
        </row>
        <row r="37">
          <cell r="B37" t="str">
            <v>GYD</v>
          </cell>
          <cell r="C37">
            <v>331.94571305471777</v>
          </cell>
          <cell r="D37">
            <v>325.0890645023494</v>
          </cell>
          <cell r="E37">
            <v>321.91344304338531</v>
          </cell>
          <cell r="F37"/>
          <cell r="G37"/>
          <cell r="H37"/>
          <cell r="I37"/>
          <cell r="J37"/>
          <cell r="K37"/>
          <cell r="L37"/>
          <cell r="M37"/>
          <cell r="N37"/>
          <cell r="O37">
            <v>322.82664999999997</v>
          </cell>
        </row>
        <row r="38">
          <cell r="B38" t="str">
            <v>HNL</v>
          </cell>
          <cell r="C38">
            <v>31.996594542962747</v>
          </cell>
          <cell r="D38">
            <v>31.357609345062734</v>
          </cell>
          <cell r="E38">
            <v>30.965051497646115</v>
          </cell>
          <cell r="F38"/>
          <cell r="G38"/>
          <cell r="H38"/>
          <cell r="I38"/>
          <cell r="J38"/>
          <cell r="K38"/>
          <cell r="L38"/>
          <cell r="M38"/>
          <cell r="N38"/>
          <cell r="O38">
            <v>30.480461999999999</v>
          </cell>
        </row>
        <row r="39">
          <cell r="B39" t="str">
            <v>HKD</v>
          </cell>
          <cell r="C39">
            <v>12.439087790110998</v>
          </cell>
          <cell r="D39">
            <v>12.211509763963994</v>
          </cell>
          <cell r="E39">
            <v>12.109150400360162</v>
          </cell>
          <cell r="F39"/>
          <cell r="G39"/>
          <cell r="H39"/>
          <cell r="I39"/>
          <cell r="J39"/>
          <cell r="K39"/>
          <cell r="L39"/>
          <cell r="M39"/>
          <cell r="N39"/>
          <cell r="O39">
            <v>12.328735</v>
          </cell>
        </row>
        <row r="40">
          <cell r="B40" t="str">
            <v>HUF</v>
          </cell>
          <cell r="C40">
            <v>349.88465031789281</v>
          </cell>
          <cell r="D40">
            <v>347.66263133851078</v>
          </cell>
          <cell r="E40">
            <v>350.69452852153665</v>
          </cell>
          <cell r="F40"/>
          <cell r="G40"/>
          <cell r="H40"/>
          <cell r="I40"/>
          <cell r="J40"/>
          <cell r="K40"/>
          <cell r="L40"/>
          <cell r="M40"/>
          <cell r="N40"/>
          <cell r="O40">
            <v>357.29219999999998</v>
          </cell>
        </row>
        <row r="41">
          <cell r="B41" t="str">
            <v>ISK</v>
          </cell>
          <cell r="C41">
            <v>204.335234053839</v>
          </cell>
          <cell r="D41">
            <v>199.09313276651406</v>
          </cell>
          <cell r="E41">
            <v>196.27743028407608</v>
          </cell>
          <cell r="F41"/>
          <cell r="G41"/>
          <cell r="H41"/>
          <cell r="I41"/>
          <cell r="J41"/>
          <cell r="K41"/>
          <cell r="L41"/>
          <cell r="M41"/>
          <cell r="N41"/>
          <cell r="O41">
            <v>198.83000799999999</v>
          </cell>
        </row>
        <row r="42">
          <cell r="B42" t="str">
            <v>INR</v>
          </cell>
          <cell r="C42">
            <v>86.796147130062508</v>
          </cell>
          <cell r="D42">
            <v>85.336790760260143</v>
          </cell>
          <cell r="E42">
            <v>84.629340375323054</v>
          </cell>
          <cell r="F42"/>
          <cell r="G42"/>
          <cell r="H42"/>
          <cell r="I42"/>
          <cell r="J42"/>
          <cell r="K42"/>
          <cell r="L42"/>
          <cell r="M42"/>
          <cell r="N42"/>
          <cell r="O42">
            <v>84.745416000000006</v>
          </cell>
        </row>
        <row r="43">
          <cell r="B43" t="str">
            <v>IDR</v>
          </cell>
          <cell r="C43">
            <v>15723.387755102041</v>
          </cell>
          <cell r="D43">
            <v>15374.414141414143</v>
          </cell>
          <cell r="E43">
            <v>15214.474747474747</v>
          </cell>
          <cell r="F43"/>
          <cell r="G43"/>
          <cell r="H43"/>
          <cell r="I43"/>
          <cell r="J43"/>
          <cell r="K43"/>
          <cell r="L43"/>
          <cell r="M43"/>
          <cell r="N43"/>
          <cell r="O43">
            <v>14898.737864000001</v>
          </cell>
        </row>
        <row r="44">
          <cell r="B44" t="str">
            <v>IQD</v>
          </cell>
          <cell r="C44">
            <v>1872.2867557715674</v>
          </cell>
          <cell r="D44">
            <v>1838.2451690821258</v>
          </cell>
          <cell r="E44">
            <v>1821.3216444981861</v>
          </cell>
          <cell r="F44"/>
          <cell r="G44"/>
          <cell r="H44"/>
          <cell r="I44"/>
          <cell r="J44"/>
          <cell r="K44"/>
          <cell r="L44"/>
          <cell r="M44"/>
          <cell r="N44"/>
          <cell r="O44">
            <v>1851.1097709999999</v>
          </cell>
        </row>
        <row r="45">
          <cell r="B45" t="str">
            <v>ILS</v>
          </cell>
          <cell r="C45">
            <v>5.9708527564333567</v>
          </cell>
          <cell r="D45">
            <v>5.8566041656245558</v>
          </cell>
          <cell r="E45">
            <v>5.7770281672854464</v>
          </cell>
          <cell r="F45"/>
          <cell r="G45"/>
          <cell r="H45"/>
          <cell r="I45"/>
          <cell r="J45"/>
          <cell r="K45"/>
          <cell r="L45"/>
          <cell r="M45"/>
          <cell r="N45"/>
          <cell r="O45">
            <v>6.1071090000000003</v>
          </cell>
        </row>
        <row r="46">
          <cell r="B46" t="str">
            <v>JMD</v>
          </cell>
          <cell r="C46">
            <v>149.47055970511204</v>
          </cell>
          <cell r="D46">
            <v>147.83090520590522</v>
          </cell>
          <cell r="E46">
            <v>148.0909448431816</v>
          </cell>
          <cell r="F46"/>
          <cell r="G46"/>
          <cell r="H46"/>
          <cell r="I46"/>
          <cell r="J46"/>
          <cell r="K46"/>
          <cell r="L46"/>
          <cell r="M46"/>
          <cell r="N46"/>
          <cell r="O46">
            <v>139.669183</v>
          </cell>
        </row>
        <row r="47">
          <cell r="B47" t="str">
            <v>JPY</v>
          </cell>
          <cell r="C47">
            <v>142.91337414208866</v>
          </cell>
          <cell r="D47">
            <v>142.12970398730042</v>
          </cell>
          <cell r="E47">
            <v>142.37952547499762</v>
          </cell>
          <cell r="F47"/>
          <cell r="G47"/>
          <cell r="H47"/>
          <cell r="I47"/>
          <cell r="J47"/>
          <cell r="K47"/>
          <cell r="L47"/>
          <cell r="M47"/>
          <cell r="N47"/>
          <cell r="O47">
            <v>126.823967</v>
          </cell>
        </row>
        <row r="48">
          <cell r="B48" t="str">
            <v>JOD</v>
          </cell>
          <cell r="C48">
            <v>1.1375557005796697</v>
          </cell>
          <cell r="D48">
            <v>1.1161672123814308</v>
          </cell>
          <cell r="E48">
            <v>1.1062805125707935</v>
          </cell>
          <cell r="F48"/>
          <cell r="G48"/>
          <cell r="H48"/>
          <cell r="I48"/>
          <cell r="J48"/>
          <cell r="K48"/>
          <cell r="L48"/>
          <cell r="M48"/>
          <cell r="N48"/>
          <cell r="O48">
            <v>1.125683</v>
          </cell>
        </row>
        <row r="49">
          <cell r="B49" t="str">
            <v>KZT</v>
          </cell>
          <cell r="C49">
            <v>242.05026704366946</v>
          </cell>
          <cell r="D49">
            <v>237.37788521522145</v>
          </cell>
          <cell r="E49">
            <v>235.38568526332239</v>
          </cell>
          <cell r="F49"/>
          <cell r="G49"/>
          <cell r="H49"/>
          <cell r="I49"/>
          <cell r="J49"/>
          <cell r="K49"/>
          <cell r="L49"/>
          <cell r="M49"/>
          <cell r="N49"/>
          <cell r="O49">
            <v>236.25161399999999</v>
          </cell>
        </row>
        <row r="50">
          <cell r="B50" t="str">
            <v>KES</v>
          </cell>
          <cell r="C50">
            <v>139.13246049661399</v>
          </cell>
          <cell r="D50">
            <v>136.22724424953012</v>
          </cell>
          <cell r="E50">
            <v>134.65340604326838</v>
          </cell>
          <cell r="F50"/>
          <cell r="G50"/>
          <cell r="H50"/>
          <cell r="I50"/>
          <cell r="J50"/>
          <cell r="K50"/>
          <cell r="L50"/>
          <cell r="M50"/>
          <cell r="N50"/>
          <cell r="O50">
            <v>133.47475900000001</v>
          </cell>
        </row>
        <row r="51">
          <cell r="B51" t="str">
            <v>KRW</v>
          </cell>
          <cell r="C51">
            <v>1725.5229563269875</v>
          </cell>
          <cell r="D51">
            <v>1698.7354910714287</v>
          </cell>
          <cell r="E51">
            <v>1696.2083333333333</v>
          </cell>
          <cell r="F51"/>
          <cell r="G51"/>
          <cell r="H51"/>
          <cell r="I51"/>
          <cell r="J51"/>
          <cell r="K51"/>
          <cell r="L51"/>
          <cell r="M51"/>
          <cell r="N51"/>
          <cell r="O51">
            <v>1784.3837209999999</v>
          </cell>
        </row>
        <row r="52">
          <cell r="B52" t="str">
            <v>KWD</v>
          </cell>
          <cell r="C52">
            <v>0.45115541651356267</v>
          </cell>
          <cell r="D52">
            <v>0.44393134358569325</v>
          </cell>
          <cell r="E52">
            <v>0.4414931768199763</v>
          </cell>
          <cell r="F52"/>
          <cell r="G52"/>
          <cell r="H52"/>
          <cell r="I52"/>
          <cell r="J52"/>
          <cell r="K52"/>
          <cell r="L52"/>
          <cell r="M52"/>
          <cell r="N52"/>
          <cell r="O52">
            <v>0.44478499999999999</v>
          </cell>
        </row>
        <row r="53">
          <cell r="B53" t="str">
            <v>LVL</v>
          </cell>
          <cell r="C53">
            <v>0.83762658370628718</v>
          </cell>
          <cell r="D53">
            <v>0.82959812591022863</v>
          </cell>
          <cell r="E53">
            <v>0.83006017280876787</v>
          </cell>
          <cell r="F53"/>
          <cell r="G53"/>
          <cell r="H53"/>
          <cell r="I53"/>
          <cell r="J53"/>
          <cell r="K53"/>
          <cell r="L53"/>
          <cell r="M53"/>
          <cell r="N53"/>
          <cell r="O53">
            <v>0.85926499999999995</v>
          </cell>
        </row>
        <row r="54">
          <cell r="B54" t="str">
            <v>LSL</v>
          </cell>
          <cell r="C54">
            <v>13.95507978771577</v>
          </cell>
          <cell r="D54">
            <v>13.861040534018159</v>
          </cell>
          <cell r="E54">
            <v>13.903475331148751</v>
          </cell>
          <cell r="F54"/>
          <cell r="G54"/>
          <cell r="H54"/>
          <cell r="I54"/>
          <cell r="J54"/>
          <cell r="K54"/>
          <cell r="L54"/>
          <cell r="M54"/>
          <cell r="N54"/>
          <cell r="O54">
            <v>13.000424000000001</v>
          </cell>
        </row>
        <row r="55">
          <cell r="B55" t="str">
            <v>LTL</v>
          </cell>
          <cell r="C55">
            <v>4.1391229601772874</v>
          </cell>
          <cell r="D55">
            <v>4.0955634246228856</v>
          </cell>
          <cell r="E55">
            <v>4.0950051927290918</v>
          </cell>
          <cell r="F55"/>
          <cell r="G55"/>
          <cell r="H55"/>
          <cell r="I55"/>
          <cell r="J55"/>
          <cell r="K55"/>
          <cell r="L55"/>
          <cell r="M55"/>
          <cell r="N55"/>
          <cell r="O55">
            <v>4.2515219999999996</v>
          </cell>
        </row>
        <row r="56">
          <cell r="B56" t="str">
            <v>LYD</v>
          </cell>
          <cell r="C56">
            <v>2.0228422597558766</v>
          </cell>
          <cell r="D56">
            <v>1.992182141828748</v>
          </cell>
          <cell r="E56">
            <v>1.984028799532126</v>
          </cell>
          <cell r="F56"/>
          <cell r="G56"/>
          <cell r="H56"/>
          <cell r="I56"/>
          <cell r="J56"/>
          <cell r="K56"/>
          <cell r="L56"/>
          <cell r="M56"/>
          <cell r="N56"/>
          <cell r="O56">
            <v>1.9833730000000001</v>
          </cell>
        </row>
        <row r="57">
          <cell r="B57" t="str">
            <v>MOP</v>
          </cell>
          <cell r="C57">
            <v>12.812685530878159</v>
          </cell>
          <cell r="D57">
            <v>12.57792266818719</v>
          </cell>
          <cell r="E57">
            <v>12.472533205259845</v>
          </cell>
          <cell r="F57"/>
          <cell r="G57"/>
          <cell r="H57"/>
          <cell r="I57"/>
          <cell r="J57"/>
          <cell r="K57"/>
          <cell r="L57"/>
          <cell r="M57"/>
          <cell r="N57"/>
          <cell r="O57">
            <v>12.698347999999999</v>
          </cell>
        </row>
        <row r="58">
          <cell r="B58" t="str">
            <v>MKD</v>
          </cell>
          <cell r="C58">
            <v>75.641451082421085</v>
          </cell>
          <cell r="D58">
            <v>74.05570962876466</v>
          </cell>
          <cell r="E58">
            <v>73.75902257480044</v>
          </cell>
          <cell r="F58"/>
          <cell r="G58"/>
          <cell r="H58"/>
          <cell r="I58"/>
          <cell r="J58"/>
          <cell r="K58"/>
          <cell r="L58"/>
          <cell r="M58"/>
          <cell r="N58"/>
          <cell r="O58">
            <v>75.736354000000006</v>
          </cell>
        </row>
        <row r="59">
          <cell r="B59" t="str">
            <v>MYR</v>
          </cell>
          <cell r="C59">
            <v>4.9445567556813437</v>
          </cell>
          <cell r="D59">
            <v>4.8579448797536022</v>
          </cell>
          <cell r="E59">
            <v>4.8192516277656017</v>
          </cell>
          <cell r="F59"/>
          <cell r="G59"/>
          <cell r="H59"/>
          <cell r="I59"/>
          <cell r="J59"/>
          <cell r="K59"/>
          <cell r="L59"/>
          <cell r="M59"/>
          <cell r="N59"/>
          <cell r="O59">
            <v>4.9025129999999999</v>
          </cell>
        </row>
        <row r="60">
          <cell r="B60" t="str">
            <v>MRO</v>
          </cell>
          <cell r="C60">
            <v>484.40490411820184</v>
          </cell>
          <cell r="D60">
            <v>471.95875968992249</v>
          </cell>
          <cell r="E60">
            <v>459.63777845590477</v>
          </cell>
          <cell r="F60"/>
          <cell r="G60"/>
          <cell r="H60"/>
          <cell r="I60"/>
          <cell r="J60"/>
          <cell r="K60"/>
          <cell r="L60"/>
          <cell r="M60"/>
          <cell r="N60"/>
          <cell r="O60">
            <v>467.323555</v>
          </cell>
        </row>
        <row r="61">
          <cell r="B61" t="str">
            <v>MUR</v>
          </cell>
          <cell r="C61">
            <v>48.935848577235767</v>
          </cell>
          <cell r="D61">
            <v>48.270550551820378</v>
          </cell>
          <cell r="E61">
            <v>48.099409228804085</v>
          </cell>
          <cell r="F61"/>
          <cell r="G61"/>
          <cell r="H61"/>
          <cell r="I61"/>
          <cell r="J61"/>
          <cell r="K61"/>
          <cell r="L61"/>
          <cell r="M61"/>
          <cell r="N61"/>
          <cell r="O61">
            <v>47.703378999999998</v>
          </cell>
        </row>
        <row r="62">
          <cell r="B62" t="str">
            <v>MXN</v>
          </cell>
          <cell r="C62">
            <v>20.499580933122246</v>
          </cell>
          <cell r="D62">
            <v>20.122248516016448</v>
          </cell>
          <cell r="E62">
            <v>19.769691162766275</v>
          </cell>
          <cell r="F62"/>
          <cell r="G62"/>
          <cell r="H62"/>
          <cell r="I62"/>
          <cell r="J62"/>
          <cell r="K62"/>
          <cell r="L62"/>
          <cell r="M62"/>
          <cell r="N62"/>
          <cell r="O62">
            <v>20.980695000000001</v>
          </cell>
        </row>
        <row r="63">
          <cell r="B63" t="str">
            <v>MXV</v>
          </cell>
          <cell r="C63">
            <v>4.2300704695130822</v>
          </cell>
          <cell r="D63">
            <v>4.1317066020245017</v>
          </cell>
          <cell r="E63">
            <v>4.0448489861245003</v>
          </cell>
          <cell r="F63"/>
          <cell r="G63"/>
          <cell r="H63"/>
          <cell r="I63"/>
          <cell r="J63"/>
          <cell r="K63"/>
          <cell r="L63"/>
          <cell r="M63"/>
          <cell r="N63"/>
          <cell r="O63">
            <v>4.264615</v>
          </cell>
        </row>
        <row r="64">
          <cell r="B64" t="str">
            <v>MDL</v>
          </cell>
          <cell r="C64">
            <v>19.365238155083574</v>
          </cell>
          <cell r="D64">
            <v>19.116401451878275</v>
          </cell>
          <cell r="E64">
            <v>19.050325044899196</v>
          </cell>
          <cell r="F64"/>
          <cell r="G64"/>
          <cell r="H64"/>
          <cell r="I64"/>
          <cell r="J64"/>
          <cell r="K64"/>
          <cell r="L64"/>
          <cell r="M64"/>
          <cell r="N64"/>
          <cell r="O64">
            <v>19.191481</v>
          </cell>
        </row>
        <row r="65">
          <cell r="B65" t="str">
            <v>MAD</v>
          </cell>
          <cell r="C65">
            <v>13.429188963064963</v>
          </cell>
          <cell r="D65">
            <v>13.259578360484364</v>
          </cell>
          <cell r="E65">
            <v>13.235441947927558</v>
          </cell>
          <cell r="F65"/>
          <cell r="G65"/>
          <cell r="H65"/>
          <cell r="I65"/>
          <cell r="J65"/>
          <cell r="K65"/>
          <cell r="L65"/>
          <cell r="M65"/>
          <cell r="N65"/>
          <cell r="O65">
            <v>13.613768</v>
          </cell>
        </row>
        <row r="66">
          <cell r="B66" t="str">
            <v>MMK</v>
          </cell>
          <cell r="C66">
            <v>1377.0259159964253</v>
          </cell>
          <cell r="D66">
            <v>1355.3579697239536</v>
          </cell>
          <cell r="E66">
            <v>1352.0942549371634</v>
          </cell>
          <cell r="F66"/>
          <cell r="G66"/>
          <cell r="H66"/>
          <cell r="I66"/>
          <cell r="J66"/>
          <cell r="K66"/>
          <cell r="L66"/>
          <cell r="M66"/>
          <cell r="N66"/>
          <cell r="O66">
            <v>1390.9701950000001</v>
          </cell>
        </row>
        <row r="67">
          <cell r="B67" t="str">
            <v>NAD</v>
          </cell>
          <cell r="C67">
            <v>13.954953404758237</v>
          </cell>
          <cell r="D67">
            <v>13.861040534018159</v>
          </cell>
          <cell r="E67">
            <v>13.903346994535518</v>
          </cell>
          <cell r="F67"/>
          <cell r="G67"/>
          <cell r="H67"/>
          <cell r="I67"/>
          <cell r="J67"/>
          <cell r="K67"/>
          <cell r="L67"/>
          <cell r="M67"/>
          <cell r="N67"/>
          <cell r="O67">
            <v>13.000313</v>
          </cell>
        </row>
        <row r="68">
          <cell r="B68" t="str">
            <v>NPR</v>
          </cell>
          <cell r="C68">
            <v>138.99440736063502</v>
          </cell>
          <cell r="D68">
            <v>136.105427881606</v>
          </cell>
          <cell r="E68">
            <v>135.13664094742509</v>
          </cell>
          <cell r="F68"/>
          <cell r="G68"/>
          <cell r="H68"/>
          <cell r="I68"/>
          <cell r="J68"/>
          <cell r="K68"/>
          <cell r="L68"/>
          <cell r="M68"/>
          <cell r="N68"/>
          <cell r="O68">
            <v>135.971115</v>
          </cell>
        </row>
        <row r="69">
          <cell r="B69" t="str">
            <v>ANG</v>
          </cell>
          <cell r="C69">
            <v>2.8759037988480647</v>
          </cell>
          <cell r="D69">
            <v>2.8216000474571499</v>
          </cell>
          <cell r="E69">
            <v>2.7964461293963878</v>
          </cell>
          <cell r="F69"/>
          <cell r="G69"/>
          <cell r="H69"/>
          <cell r="I69"/>
          <cell r="J69"/>
          <cell r="K69"/>
          <cell r="L69"/>
          <cell r="M69"/>
          <cell r="N69"/>
          <cell r="O69">
            <v>2.8267129999999998</v>
          </cell>
        </row>
        <row r="70">
          <cell r="B70" t="str">
            <v>NZD</v>
          </cell>
          <cell r="C70">
            <v>1.9243373933329087</v>
          </cell>
          <cell r="D70">
            <v>1.8937187789659655</v>
          </cell>
          <cell r="E70">
            <v>1.8741700676886324</v>
          </cell>
          <cell r="F70"/>
          <cell r="G70"/>
          <cell r="H70"/>
          <cell r="I70"/>
          <cell r="J70"/>
          <cell r="K70"/>
          <cell r="L70"/>
          <cell r="M70"/>
          <cell r="N70"/>
          <cell r="O70">
            <v>1.9608890000000001</v>
          </cell>
        </row>
        <row r="71">
          <cell r="B71" t="str">
            <v>AUD</v>
          </cell>
          <cell r="C71">
            <v>1.5408919999999999</v>
          </cell>
          <cell r="D71">
            <v>1.5220670000000001</v>
          </cell>
          <cell r="E71">
            <v>1.5062329999999999</v>
          </cell>
          <cell r="F71"/>
          <cell r="G71"/>
          <cell r="H71"/>
          <cell r="I71"/>
          <cell r="J71"/>
          <cell r="K71"/>
          <cell r="L71"/>
          <cell r="M71"/>
          <cell r="N71"/>
          <cell r="O71">
            <v>1.53457</v>
          </cell>
        </row>
        <row r="72">
          <cell r="B72" t="str">
            <v>NOK</v>
          </cell>
          <cell r="C72">
            <v>8.8479210808886428</v>
          </cell>
          <cell r="D72">
            <v>8.7990415132297777</v>
          </cell>
          <cell r="E72">
            <v>8.8200886557008413</v>
          </cell>
          <cell r="F72"/>
          <cell r="G72"/>
          <cell r="H72"/>
          <cell r="I72"/>
          <cell r="J72"/>
          <cell r="K72"/>
          <cell r="L72"/>
          <cell r="M72"/>
          <cell r="N72"/>
          <cell r="O72">
            <v>9.2169690000000006</v>
          </cell>
        </row>
        <row r="73">
          <cell r="B73" t="str">
            <v>OMR</v>
          </cell>
          <cell r="C73">
            <v>0.61860431319068432</v>
          </cell>
          <cell r="D73">
            <v>0.60690122379713651</v>
          </cell>
          <cell r="E73">
            <v>0.60148607172150947</v>
          </cell>
          <cell r="F73"/>
          <cell r="G73"/>
          <cell r="H73"/>
          <cell r="I73"/>
          <cell r="J73"/>
          <cell r="K73"/>
          <cell r="L73"/>
          <cell r="M73"/>
          <cell r="N73"/>
          <cell r="O73">
            <v>0.60781099999999999</v>
          </cell>
        </row>
        <row r="74">
          <cell r="B74" t="str">
            <v>PKR</v>
          </cell>
          <cell r="C74">
            <v>156.40397888753552</v>
          </cell>
          <cell r="D74">
            <v>153.91515825664879</v>
          </cell>
          <cell r="E74">
            <v>152.85498274812258</v>
          </cell>
          <cell r="F74"/>
          <cell r="G74"/>
          <cell r="H74"/>
          <cell r="I74"/>
          <cell r="J74"/>
          <cell r="K74"/>
          <cell r="L74"/>
          <cell r="M74"/>
          <cell r="N74"/>
          <cell r="O74">
            <v>148.46845999999999</v>
          </cell>
        </row>
        <row r="75">
          <cell r="B75" t="str">
            <v>PGK</v>
          </cell>
          <cell r="C75">
            <v>3.339630165844524</v>
          </cell>
          <cell r="D75">
            <v>3.2925004813069054</v>
          </cell>
          <cell r="E75">
            <v>3.2867376864596878</v>
          </cell>
          <cell r="F75"/>
          <cell r="G75"/>
          <cell r="H75"/>
          <cell r="I75"/>
          <cell r="J75"/>
          <cell r="K75"/>
          <cell r="L75"/>
          <cell r="M75"/>
          <cell r="N75"/>
          <cell r="O75">
            <v>3.2812950000000001</v>
          </cell>
        </row>
        <row r="76">
          <cell r="B76" t="str">
            <v>PYG</v>
          </cell>
          <cell r="C76">
            <v>6699.5304347826086</v>
          </cell>
          <cell r="D76">
            <v>6476.8808510638301</v>
          </cell>
          <cell r="E76">
            <v>6382.343220338983</v>
          </cell>
          <cell r="F76"/>
          <cell r="G76"/>
          <cell r="H76"/>
          <cell r="I76"/>
          <cell r="J76"/>
          <cell r="K76"/>
          <cell r="L76"/>
          <cell r="M76"/>
          <cell r="N76"/>
          <cell r="O76">
            <v>7039.3119269999997</v>
          </cell>
        </row>
        <row r="77">
          <cell r="B77" t="str">
            <v>PEN</v>
          </cell>
          <cell r="C77">
            <v>4.1185564530355432</v>
          </cell>
          <cell r="D77">
            <v>4.0541749238210913</v>
          </cell>
          <cell r="E77">
            <v>4.0250255867584848</v>
          </cell>
          <cell r="F77"/>
          <cell r="G77"/>
          <cell r="H77"/>
          <cell r="I77"/>
          <cell r="J77"/>
          <cell r="K77"/>
          <cell r="L77"/>
          <cell r="M77"/>
          <cell r="N77"/>
          <cell r="O77">
            <v>4.1404430000000003</v>
          </cell>
        </row>
        <row r="78">
          <cell r="B78" t="str">
            <v>PHP</v>
          </cell>
          <cell r="C78">
            <v>65.516901228793728</v>
          </cell>
          <cell r="D78">
            <v>64.216817146232387</v>
          </cell>
          <cell r="E78">
            <v>63.672345282380789</v>
          </cell>
          <cell r="F78"/>
          <cell r="G78"/>
          <cell r="H78"/>
          <cell r="I78"/>
          <cell r="J78"/>
          <cell r="K78"/>
          <cell r="L78"/>
          <cell r="M78"/>
          <cell r="N78"/>
          <cell r="O78">
            <v>67.041066000000001</v>
          </cell>
        </row>
        <row r="79">
          <cell r="B79" t="str">
            <v>PLN</v>
          </cell>
          <cell r="C79">
            <v>4.9692888678192615</v>
          </cell>
          <cell r="D79">
            <v>4.920305549808627</v>
          </cell>
          <cell r="E79">
            <v>4.9284987418893573</v>
          </cell>
          <cell r="F79"/>
          <cell r="G79"/>
          <cell r="H79"/>
          <cell r="I79"/>
          <cell r="J79"/>
          <cell r="K79"/>
          <cell r="L79"/>
          <cell r="M79"/>
          <cell r="N79"/>
          <cell r="O79">
            <v>5.1336620000000002</v>
          </cell>
        </row>
        <row r="80">
          <cell r="B80" t="str">
            <v>QAR</v>
          </cell>
          <cell r="C80">
            <v>5.8494524058081039</v>
          </cell>
          <cell r="D80">
            <v>5.7389712536196908</v>
          </cell>
          <cell r="E80">
            <v>5.6878903683340001</v>
          </cell>
          <cell r="F80"/>
          <cell r="G80"/>
          <cell r="H80"/>
          <cell r="I80"/>
          <cell r="J80"/>
          <cell r="K80"/>
          <cell r="L80"/>
          <cell r="M80"/>
          <cell r="N80"/>
          <cell r="O80">
            <v>5.7497639999999999</v>
          </cell>
        </row>
        <row r="81">
          <cell r="B81" t="str">
            <v>RON</v>
          </cell>
          <cell r="C81">
            <v>5.2907071366032037</v>
          </cell>
          <cell r="D81">
            <v>5.2129866838370278</v>
          </cell>
          <cell r="E81">
            <v>5.2187589867610926</v>
          </cell>
          <cell r="F81"/>
          <cell r="G81"/>
          <cell r="H81"/>
          <cell r="I81"/>
          <cell r="J81"/>
          <cell r="K81"/>
          <cell r="L81"/>
          <cell r="M81"/>
          <cell r="N81"/>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cell r="H4"/>
          <cell r="I4"/>
          <cell r="J4"/>
          <cell r="K4"/>
          <cell r="L4"/>
          <cell r="M4"/>
          <cell r="N4"/>
          <cell r="O4"/>
        </row>
        <row r="5">
          <cell r="B5" t="str">
            <v>ARS</v>
          </cell>
          <cell r="C5">
            <v>6.4833044553822878</v>
          </cell>
          <cell r="D5">
            <v>6.7605560688960642</v>
          </cell>
          <cell r="E5">
            <v>6.5929492797706812</v>
          </cell>
          <cell r="F5">
            <v>6.5652686622912331</v>
          </cell>
          <cell r="G5"/>
          <cell r="H5"/>
          <cell r="I5"/>
          <cell r="J5"/>
          <cell r="K5"/>
          <cell r="L5"/>
          <cell r="M5"/>
          <cell r="N5"/>
          <cell r="O5"/>
        </row>
        <row r="6">
          <cell r="B6" t="str">
            <v>AWG</v>
          </cell>
          <cell r="C6">
            <v>2.3673914077274998</v>
          </cell>
          <cell r="D6">
            <v>2.430731959513309</v>
          </cell>
          <cell r="E6">
            <v>2.339080396697359</v>
          </cell>
          <cell r="F6">
            <v>2.2946905312079791</v>
          </cell>
          <cell r="G6"/>
          <cell r="H6"/>
          <cell r="I6"/>
          <cell r="J6"/>
          <cell r="K6"/>
          <cell r="L6"/>
          <cell r="M6"/>
          <cell r="N6"/>
          <cell r="O6"/>
        </row>
        <row r="7">
          <cell r="B7" t="str">
            <v>AUD</v>
          </cell>
          <cell r="C7">
            <v>1.268465</v>
          </cell>
          <cell r="D7">
            <v>1.3023400000000001</v>
          </cell>
          <cell r="E7">
            <v>1.2788079999999999</v>
          </cell>
          <cell r="F7">
            <v>1.230397</v>
          </cell>
          <cell r="G7"/>
          <cell r="H7"/>
          <cell r="I7"/>
          <cell r="J7"/>
          <cell r="K7"/>
          <cell r="L7"/>
          <cell r="M7"/>
          <cell r="N7"/>
          <cell r="O7"/>
        </row>
        <row r="8">
          <cell r="B8" t="str">
            <v>BSD</v>
          </cell>
          <cell r="C8">
            <v>1.32256503225</v>
          </cell>
          <cell r="D8">
            <v>1.3579493852764561</v>
          </cell>
          <cell r="E8">
            <v>1.3067502403902651</v>
          </cell>
          <cell r="F8">
            <v>1.2819506451965805</v>
          </cell>
          <cell r="G8"/>
          <cell r="H8"/>
          <cell r="I8"/>
          <cell r="J8"/>
          <cell r="K8"/>
          <cell r="L8"/>
          <cell r="M8"/>
          <cell r="N8"/>
          <cell r="O8"/>
        </row>
        <row r="9">
          <cell r="B9" t="str">
            <v>BHD</v>
          </cell>
          <cell r="C9">
            <v>0.49570094086126554</v>
          </cell>
          <cell r="D9">
            <v>0.51195387171159445</v>
          </cell>
          <cell r="E9">
            <v>0.49263820980986472</v>
          </cell>
          <cell r="F9">
            <v>0.48328890212158221</v>
          </cell>
          <cell r="G9"/>
          <cell r="H9"/>
          <cell r="I9"/>
          <cell r="J9"/>
          <cell r="K9"/>
          <cell r="L9"/>
          <cell r="M9"/>
          <cell r="N9"/>
          <cell r="O9"/>
        </row>
        <row r="10">
          <cell r="B10" t="str">
            <v>BDT</v>
          </cell>
          <cell r="C10">
            <v>105.22314392368311</v>
          </cell>
          <cell r="D10">
            <v>107.62251053631931</v>
          </cell>
          <cell r="E10">
            <v>103.03827250020143</v>
          </cell>
          <cell r="F10">
            <v>100.08923777759701</v>
          </cell>
          <cell r="G10"/>
          <cell r="H10"/>
          <cell r="I10"/>
          <cell r="J10"/>
          <cell r="K10"/>
          <cell r="L10"/>
          <cell r="M10"/>
          <cell r="N10"/>
          <cell r="O10"/>
        </row>
        <row r="11">
          <cell r="B11" t="str">
            <v>BBD</v>
          </cell>
          <cell r="C11">
            <v>2.6451300645</v>
          </cell>
          <cell r="D11">
            <v>2.7159016024224023</v>
          </cell>
          <cell r="E11">
            <v>2.6134978101772091</v>
          </cell>
          <cell r="F11">
            <v>2.5638986190671669</v>
          </cell>
          <cell r="G11"/>
          <cell r="H11"/>
          <cell r="I11"/>
          <cell r="J11"/>
          <cell r="K11"/>
          <cell r="L11"/>
          <cell r="M11"/>
          <cell r="N11"/>
          <cell r="O11"/>
        </row>
        <row r="12">
          <cell r="B12" t="str">
            <v>BZD</v>
          </cell>
          <cell r="C12">
            <v>2.6451300645</v>
          </cell>
          <cell r="D12">
            <v>2.7091108032434277</v>
          </cell>
          <cell r="E12">
            <v>2.6396347303411605</v>
          </cell>
          <cell r="F12">
            <v>2.5895407889447553</v>
          </cell>
          <cell r="G12"/>
          <cell r="H12"/>
          <cell r="I12"/>
          <cell r="J12"/>
          <cell r="K12"/>
          <cell r="L12"/>
          <cell r="M12"/>
          <cell r="N12"/>
          <cell r="O12"/>
        </row>
        <row r="13">
          <cell r="B13" t="str">
            <v>BMD</v>
          </cell>
          <cell r="C13">
            <v>1.32256503225</v>
          </cell>
          <cell r="D13">
            <v>1.3579493852764561</v>
          </cell>
          <cell r="E13">
            <v>1.3067502403902651</v>
          </cell>
          <cell r="F13">
            <v>1.2819506451965805</v>
          </cell>
          <cell r="G13"/>
          <cell r="H13"/>
          <cell r="I13"/>
          <cell r="J13"/>
          <cell r="K13"/>
          <cell r="L13"/>
          <cell r="M13"/>
          <cell r="N13"/>
          <cell r="O13"/>
        </row>
        <row r="14">
          <cell r="B14" t="str">
            <v>BWP</v>
          </cell>
          <cell r="C14">
            <v>10.244126015543626</v>
          </cell>
          <cell r="D14">
            <v>10.000076785453764</v>
          </cell>
          <cell r="E14">
            <v>9.5521826167498283</v>
          </cell>
          <cell r="F14">
            <v>9.1905718724790102</v>
          </cell>
          <cell r="G14"/>
          <cell r="H14"/>
          <cell r="I14"/>
          <cell r="J14"/>
          <cell r="K14"/>
          <cell r="L14"/>
          <cell r="M14"/>
          <cell r="N14"/>
          <cell r="O14"/>
        </row>
        <row r="15">
          <cell r="B15" t="str">
            <v>BRL</v>
          </cell>
          <cell r="C15">
            <v>2.7059547580039589</v>
          </cell>
          <cell r="D15">
            <v>2.7043571975887253</v>
          </cell>
          <cell r="E15">
            <v>2.5854718739701541</v>
          </cell>
          <cell r="F15">
            <v>2.5917171853343501</v>
          </cell>
          <cell r="G15"/>
          <cell r="H15"/>
          <cell r="I15"/>
          <cell r="J15"/>
          <cell r="K15"/>
          <cell r="L15"/>
          <cell r="M15"/>
          <cell r="N15"/>
          <cell r="O15"/>
        </row>
        <row r="16">
          <cell r="B16" t="str">
            <v>BND</v>
          </cell>
          <cell r="C16">
            <v>1.6111624823129234</v>
          </cell>
          <cell r="D16">
            <v>1.6806664128688404</v>
          </cell>
          <cell r="E16">
            <v>1.6182793045542609</v>
          </cell>
          <cell r="F16">
            <v>1.5917969988136529</v>
          </cell>
          <cell r="G16"/>
          <cell r="H16"/>
          <cell r="I16"/>
          <cell r="J16"/>
          <cell r="K16"/>
          <cell r="L16"/>
          <cell r="M16"/>
          <cell r="N16"/>
          <cell r="O16"/>
        </row>
        <row r="17">
          <cell r="B17" t="str">
            <v>BGN</v>
          </cell>
          <cell r="C17">
            <v>1.9542867619417379</v>
          </cell>
          <cell r="D17">
            <v>1.955856049331173</v>
          </cell>
          <cell r="E17">
            <v>1.9558124952206162</v>
          </cell>
          <cell r="F17">
            <v>1.9558704073733186</v>
          </cell>
          <cell r="G17"/>
          <cell r="H17"/>
          <cell r="I17"/>
          <cell r="J17"/>
          <cell r="K17"/>
          <cell r="L17"/>
          <cell r="M17"/>
          <cell r="N17"/>
          <cell r="O17"/>
        </row>
        <row r="18">
          <cell r="B18" t="str">
            <v>KHR</v>
          </cell>
          <cell r="C18">
            <v>5263.3402489626551</v>
          </cell>
          <cell r="D18">
            <v>5426.416666666667</v>
          </cell>
          <cell r="E18">
            <v>5219.6244897959186</v>
          </cell>
          <cell r="F18">
            <v>5126.6541666666662</v>
          </cell>
          <cell r="G18"/>
          <cell r="H18"/>
          <cell r="I18"/>
          <cell r="J18"/>
          <cell r="K18"/>
          <cell r="L18"/>
          <cell r="M18"/>
          <cell r="N18"/>
          <cell r="O18"/>
        </row>
        <row r="19">
          <cell r="B19" t="str">
            <v>CAD</v>
          </cell>
          <cell r="C19">
            <v>1.3098497013129837</v>
          </cell>
          <cell r="D19">
            <v>1.3544877795111805</v>
          </cell>
          <cell r="E19">
            <v>1.3465403248818837</v>
          </cell>
          <cell r="F19">
            <v>1.3041921016899207</v>
          </cell>
          <cell r="G19"/>
          <cell r="H19"/>
          <cell r="I19"/>
          <cell r="J19"/>
          <cell r="K19"/>
          <cell r="L19"/>
          <cell r="M19"/>
          <cell r="N19"/>
          <cell r="O19"/>
        </row>
        <row r="20">
          <cell r="B20" t="str">
            <v>KYD</v>
          </cell>
          <cell r="C20">
            <v>1.0815499345653581</v>
          </cell>
          <cell r="D20">
            <v>1.1135298744827116</v>
          </cell>
          <cell r="E20">
            <v>1.0262104119420998</v>
          </cell>
          <cell r="F20">
            <v>0.96836132935934838</v>
          </cell>
          <cell r="G20"/>
          <cell r="H20"/>
          <cell r="I20"/>
          <cell r="J20"/>
          <cell r="K20"/>
          <cell r="L20"/>
          <cell r="M20"/>
          <cell r="N20"/>
          <cell r="O20"/>
        </row>
        <row r="21">
          <cell r="B21" t="str">
            <v>CLF</v>
          </cell>
          <cell r="C21">
            <v>0.03</v>
          </cell>
          <cell r="D21">
            <v>2.8066936866482123E-2</v>
          </cell>
          <cell r="E21">
            <v>2.7063654213823538E-2</v>
          </cell>
          <cell r="F21">
            <v>2.6468210534648828E-2</v>
          </cell>
          <cell r="G21"/>
          <cell r="H21"/>
          <cell r="I21"/>
          <cell r="J21"/>
          <cell r="K21"/>
          <cell r="L21"/>
          <cell r="M21"/>
          <cell r="N21"/>
          <cell r="O21"/>
        </row>
        <row r="22">
          <cell r="B22" t="str">
            <v>CLP</v>
          </cell>
          <cell r="C22">
            <v>633.77316345420002</v>
          </cell>
          <cell r="D22">
            <v>639.97051597051598</v>
          </cell>
          <cell r="E22">
            <v>618.08023199613331</v>
          </cell>
          <cell r="F22">
            <v>605.21249385145097</v>
          </cell>
          <cell r="G22"/>
          <cell r="H22"/>
          <cell r="I22"/>
          <cell r="J22"/>
          <cell r="K22"/>
          <cell r="L22"/>
          <cell r="M22"/>
          <cell r="N22"/>
          <cell r="O22"/>
        </row>
        <row r="23">
          <cell r="B23" t="str">
            <v>CNY</v>
          </cell>
          <cell r="C23">
            <v>8.2178419876259277</v>
          </cell>
          <cell r="D23">
            <v>8.4450727240894103</v>
          </cell>
          <cell r="E23">
            <v>8.1302562146353861</v>
          </cell>
          <cell r="F23">
            <v>7.9611582012293756</v>
          </cell>
          <cell r="G23"/>
          <cell r="H23"/>
          <cell r="I23"/>
          <cell r="J23"/>
          <cell r="K23"/>
          <cell r="L23"/>
          <cell r="M23"/>
          <cell r="N23"/>
          <cell r="O23"/>
        </row>
        <row r="24">
          <cell r="B24" t="str">
            <v>COP</v>
          </cell>
          <cell r="C24">
            <v>2331.737132352941</v>
          </cell>
          <cell r="D24">
            <v>2411.7407407407409</v>
          </cell>
          <cell r="E24">
            <v>2368.1629629629629</v>
          </cell>
          <cell r="F24">
            <v>2339.1577946768061</v>
          </cell>
          <cell r="G24"/>
          <cell r="H24"/>
          <cell r="I24"/>
          <cell r="J24"/>
          <cell r="K24"/>
          <cell r="L24"/>
          <cell r="M24"/>
          <cell r="N24"/>
          <cell r="O24"/>
        </row>
        <row r="25">
          <cell r="B25" t="str">
            <v>CRC</v>
          </cell>
          <cell r="C25">
            <v>672.12093656428885</v>
          </cell>
          <cell r="D25">
            <v>681.14016736401675</v>
          </cell>
          <cell r="E25">
            <v>653.45324476239136</v>
          </cell>
          <cell r="F25">
            <v>640.83177083333328</v>
          </cell>
          <cell r="G25"/>
          <cell r="H25"/>
          <cell r="I25"/>
          <cell r="J25"/>
          <cell r="K25"/>
          <cell r="L25"/>
          <cell r="M25"/>
          <cell r="N25"/>
          <cell r="O25"/>
        </row>
        <row r="26">
          <cell r="B26" t="str">
            <v>HRK</v>
          </cell>
          <cell r="C26">
            <v>0</v>
          </cell>
          <cell r="D26">
            <v>7.585238855172574</v>
          </cell>
          <cell r="E26">
            <v>7.5894100261722617</v>
          </cell>
          <cell r="F26">
            <v>7.5975288211575389</v>
          </cell>
          <cell r="G26"/>
          <cell r="H26"/>
          <cell r="I26"/>
          <cell r="J26"/>
          <cell r="K26"/>
          <cell r="L26"/>
          <cell r="M26"/>
          <cell r="N26"/>
          <cell r="O26"/>
        </row>
        <row r="27">
          <cell r="B27" t="str">
            <v>CZK</v>
          </cell>
          <cell r="C27">
            <v>25.081365919247041</v>
          </cell>
          <cell r="D27">
            <v>25.660355052903277</v>
          </cell>
          <cell r="E27">
            <v>25.654148611779807</v>
          </cell>
          <cell r="F27">
            <v>25.736215696117803</v>
          </cell>
          <cell r="G27"/>
          <cell r="H27"/>
          <cell r="I27"/>
          <cell r="J27"/>
          <cell r="K27"/>
          <cell r="L27"/>
          <cell r="M27"/>
          <cell r="N27"/>
          <cell r="O27"/>
        </row>
        <row r="28">
          <cell r="B28" t="str">
            <v>DKK</v>
          </cell>
          <cell r="C28">
            <v>7.4605933349801781</v>
          </cell>
          <cell r="D28">
            <v>7.4607866726245726</v>
          </cell>
          <cell r="E28">
            <v>7.4566933725174627</v>
          </cell>
          <cell r="F28">
            <v>7.4560929347529674</v>
          </cell>
          <cell r="G28"/>
          <cell r="H28"/>
          <cell r="I28"/>
          <cell r="J28"/>
          <cell r="K28"/>
          <cell r="L28"/>
          <cell r="M28"/>
          <cell r="N28"/>
          <cell r="O28"/>
        </row>
        <row r="29">
          <cell r="B29" t="str">
            <v>DOP</v>
          </cell>
          <cell r="C29">
            <v>52.796796087420006</v>
          </cell>
          <cell r="D29">
            <v>55.268205737565779</v>
          </cell>
          <cell r="E29">
            <v>53.446232289881721</v>
          </cell>
          <cell r="F29">
            <v>52.379608343976159</v>
          </cell>
          <cell r="G29"/>
          <cell r="H29"/>
          <cell r="I29"/>
          <cell r="J29"/>
          <cell r="K29"/>
          <cell r="L29"/>
          <cell r="M29"/>
          <cell r="N29"/>
          <cell r="O29"/>
        </row>
        <row r="30">
          <cell r="B30" t="str">
            <v>XCD</v>
          </cell>
          <cell r="C30">
            <v>3.5709255870750001</v>
          </cell>
          <cell r="D30">
            <v>3.6664667809675033</v>
          </cell>
          <cell r="E30">
            <v>3.5282231253328034</v>
          </cell>
          <cell r="F30">
            <v>3.4612660207721477</v>
          </cell>
          <cell r="G30"/>
          <cell r="H30"/>
          <cell r="I30"/>
          <cell r="J30"/>
          <cell r="K30"/>
          <cell r="L30"/>
          <cell r="M30"/>
          <cell r="N30"/>
          <cell r="O30"/>
        </row>
        <row r="31">
          <cell r="B31" t="str">
            <v>EGP</v>
          </cell>
          <cell r="C31">
            <v>8.3936488400100568</v>
          </cell>
          <cell r="D31">
            <v>9.1182401209846802</v>
          </cell>
          <cell r="E31">
            <v>8.8090983612203715</v>
          </cell>
          <cell r="F31">
            <v>8.71836714448688</v>
          </cell>
          <cell r="G31"/>
          <cell r="H31"/>
          <cell r="I31"/>
          <cell r="J31"/>
          <cell r="K31"/>
          <cell r="L31"/>
          <cell r="M31"/>
          <cell r="N31"/>
          <cell r="O31"/>
        </row>
        <row r="32">
          <cell r="B32" t="str">
            <v>EEK</v>
          </cell>
          <cell r="C32">
            <v>15.637667044726072</v>
          </cell>
          <cell r="D32">
            <v>15.646354942572925</v>
          </cell>
          <cell r="E32">
            <v>15.646930710029487</v>
          </cell>
          <cell r="F32">
            <v>15.647137370603048</v>
          </cell>
          <cell r="G32"/>
          <cell r="H32"/>
          <cell r="I32"/>
          <cell r="J32"/>
          <cell r="K32"/>
          <cell r="L32"/>
          <cell r="M32"/>
          <cell r="N32"/>
          <cell r="O32"/>
        </row>
        <row r="33">
          <cell r="B33" t="str">
            <v>EUR</v>
          </cell>
          <cell r="C33">
            <v>1</v>
          </cell>
          <cell r="D33">
            <v>1</v>
          </cell>
          <cell r="E33">
            <v>1</v>
          </cell>
          <cell r="F33">
            <v>1</v>
          </cell>
          <cell r="G33"/>
          <cell r="H33"/>
          <cell r="I33"/>
          <cell r="J33"/>
          <cell r="K33"/>
          <cell r="L33"/>
          <cell r="M33"/>
          <cell r="N33"/>
          <cell r="O33"/>
        </row>
        <row r="34">
          <cell r="B34" t="str">
            <v>FJD</v>
          </cell>
          <cell r="C34">
            <v>2.3569968597283384</v>
          </cell>
          <cell r="D34">
            <v>2.3975552057732492</v>
          </cell>
          <cell r="E34">
            <v>2.3523888885823028</v>
          </cell>
          <cell r="F34">
            <v>2.2770455336190749</v>
          </cell>
          <cell r="G34"/>
          <cell r="H34"/>
          <cell r="I34"/>
          <cell r="J34"/>
          <cell r="K34"/>
          <cell r="L34"/>
          <cell r="M34"/>
          <cell r="N34"/>
          <cell r="O34"/>
        </row>
        <row r="35">
          <cell r="B35" t="str">
            <v>XPF</v>
          </cell>
          <cell r="C35">
            <v>119.23904869336342</v>
          </cell>
          <cell r="D35">
            <v>119.34934017595309</v>
          </cell>
          <cell r="E35">
            <v>119.43663024189783</v>
          </cell>
          <cell r="F35">
            <v>119.3517314967504</v>
          </cell>
          <cell r="G35"/>
          <cell r="H35"/>
          <cell r="I35"/>
          <cell r="J35"/>
          <cell r="K35"/>
          <cell r="L35"/>
          <cell r="M35"/>
          <cell r="N35"/>
          <cell r="O35"/>
        </row>
        <row r="36">
          <cell r="B36" t="str">
            <v>GTQ</v>
          </cell>
          <cell r="C36">
            <v>10.395967581101834</v>
          </cell>
          <cell r="D36">
            <v>10.632041276164975</v>
          </cell>
          <cell r="E36">
            <v>10.238409005388181</v>
          </cell>
          <cell r="F36">
            <v>9.9716103411945856</v>
          </cell>
          <cell r="G36"/>
          <cell r="H36"/>
          <cell r="I36"/>
          <cell r="J36"/>
          <cell r="K36"/>
          <cell r="L36"/>
          <cell r="M36"/>
          <cell r="N36"/>
          <cell r="O36"/>
        </row>
        <row r="37">
          <cell r="B37" t="str">
            <v>GYD</v>
          </cell>
          <cell r="C37">
            <v>269.80326657900002</v>
          </cell>
          <cell r="D37">
            <v>284.22959406372763</v>
          </cell>
          <cell r="E37">
            <v>268.54430911381775</v>
          </cell>
          <cell r="F37">
            <v>263.46830835117777</v>
          </cell>
          <cell r="G37"/>
          <cell r="H37"/>
          <cell r="I37"/>
          <cell r="J37"/>
          <cell r="K37"/>
          <cell r="L37"/>
          <cell r="M37"/>
          <cell r="N37"/>
          <cell r="O37"/>
        </row>
        <row r="38">
          <cell r="B38" t="str">
            <v>HNL</v>
          </cell>
          <cell r="C38">
            <v>26.319044141775002</v>
          </cell>
          <cell r="D38">
            <v>27.063859853286509</v>
          </cell>
          <cell r="E38">
            <v>25.938784203160179</v>
          </cell>
          <cell r="F38">
            <v>25.132711005801127</v>
          </cell>
          <cell r="G38"/>
          <cell r="H38"/>
          <cell r="I38"/>
          <cell r="J38"/>
          <cell r="K38"/>
          <cell r="L38"/>
          <cell r="M38"/>
          <cell r="N38"/>
          <cell r="O38"/>
        </row>
        <row r="39">
          <cell r="B39" t="str">
            <v>HKD</v>
          </cell>
          <cell r="C39">
            <v>10.222219535978208</v>
          </cell>
          <cell r="D39">
            <v>10.531618955199741</v>
          </cell>
          <cell r="E39">
            <v>10.135032533663027</v>
          </cell>
          <cell r="F39">
            <v>9.9525747011146528</v>
          </cell>
          <cell r="G39"/>
          <cell r="H39"/>
          <cell r="I39"/>
          <cell r="J39"/>
          <cell r="K39"/>
          <cell r="L39"/>
          <cell r="M39"/>
          <cell r="N39"/>
          <cell r="O39"/>
        </row>
        <row r="40">
          <cell r="B40" t="str">
            <v>HUF</v>
          </cell>
          <cell r="C40">
            <v>291.33325677537891</v>
          </cell>
          <cell r="D40">
            <v>292.46350774758588</v>
          </cell>
          <cell r="E40">
            <v>295.54148370695629</v>
          </cell>
          <cell r="F40">
            <v>304.17725587144622</v>
          </cell>
          <cell r="G40"/>
          <cell r="H40"/>
          <cell r="I40"/>
          <cell r="J40"/>
          <cell r="K40"/>
          <cell r="L40"/>
          <cell r="M40"/>
          <cell r="N40"/>
          <cell r="O40"/>
        </row>
        <row r="41">
          <cell r="B41" t="str">
            <v>ISK</v>
          </cell>
          <cell r="C41">
            <v>168.85849307774228</v>
          </cell>
          <cell r="D41">
            <v>172.0623596247853</v>
          </cell>
          <cell r="E41">
            <v>162.84324461989047</v>
          </cell>
          <cell r="F41">
            <v>158.51545993300695</v>
          </cell>
          <cell r="G41"/>
          <cell r="H41"/>
          <cell r="I41"/>
          <cell r="J41"/>
          <cell r="K41"/>
          <cell r="L41"/>
          <cell r="M41"/>
          <cell r="N41"/>
          <cell r="O41"/>
        </row>
        <row r="42">
          <cell r="B42" t="str">
            <v>INR</v>
          </cell>
          <cell r="C42">
            <v>72.537599359524222</v>
          </cell>
          <cell r="D42">
            <v>72.275930961762583</v>
          </cell>
          <cell r="E42">
            <v>71.033050047214346</v>
          </cell>
          <cell r="F42">
            <v>69.584718923198736</v>
          </cell>
          <cell r="G42"/>
          <cell r="H42"/>
          <cell r="I42"/>
          <cell r="J42"/>
          <cell r="K42"/>
          <cell r="L42"/>
          <cell r="M42"/>
          <cell r="N42"/>
          <cell r="O42"/>
        </row>
        <row r="43">
          <cell r="B43" t="str">
            <v>IDR</v>
          </cell>
          <cell r="C43">
            <v>12943.520408163266</v>
          </cell>
          <cell r="D43">
            <v>13289.183673469388</v>
          </cell>
          <cell r="E43">
            <v>12661.465346534653</v>
          </cell>
          <cell r="F43">
            <v>12428.252525252525</v>
          </cell>
          <cell r="G43"/>
          <cell r="H43"/>
          <cell r="I43"/>
          <cell r="J43"/>
          <cell r="K43"/>
          <cell r="L43"/>
          <cell r="M43"/>
          <cell r="N43"/>
          <cell r="O43"/>
        </row>
        <row r="44">
          <cell r="B44" t="str">
            <v>IQD</v>
          </cell>
          <cell r="C44">
            <v>1535.6719128329296</v>
          </cell>
          <cell r="D44">
            <v>1590.1587301587304</v>
          </cell>
          <cell r="E44">
            <v>1522.390476190476</v>
          </cell>
          <cell r="F44">
            <v>1493.2002427184466</v>
          </cell>
          <cell r="G44"/>
          <cell r="H44"/>
          <cell r="I44"/>
          <cell r="J44"/>
          <cell r="K44"/>
          <cell r="L44"/>
          <cell r="M44"/>
          <cell r="N44"/>
          <cell r="O44"/>
        </row>
        <row r="45">
          <cell r="B45" t="str">
            <v>ILS</v>
          </cell>
          <cell r="C45">
            <v>4.9247006662214829</v>
          </cell>
          <cell r="D45">
            <v>5.0367797776969905</v>
          </cell>
          <cell r="E45">
            <v>4.8526088111410468</v>
          </cell>
          <cell r="F45">
            <v>4.6739970293607049</v>
          </cell>
          <cell r="G45"/>
          <cell r="H45"/>
          <cell r="I45"/>
          <cell r="J45"/>
          <cell r="K45"/>
          <cell r="L45"/>
          <cell r="M45"/>
          <cell r="N45"/>
          <cell r="O45"/>
        </row>
        <row r="46">
          <cell r="B46" t="str">
            <v>JMD</v>
          </cell>
          <cell r="C46">
            <v>122.23807310570625</v>
          </cell>
          <cell r="D46">
            <v>127.16922175568793</v>
          </cell>
          <cell r="E46">
            <v>124.5066692629734</v>
          </cell>
          <cell r="F46">
            <v>125.60198040016334</v>
          </cell>
          <cell r="G46"/>
          <cell r="H46"/>
          <cell r="I46"/>
          <cell r="J46"/>
          <cell r="K46"/>
          <cell r="L46"/>
          <cell r="M46"/>
          <cell r="N46"/>
          <cell r="O46"/>
        </row>
        <row r="47">
          <cell r="B47" t="str">
            <v>JPY</v>
          </cell>
          <cell r="C47">
            <v>114.36885763231449</v>
          </cell>
          <cell r="D47">
            <v>124.35214360737135</v>
          </cell>
          <cell r="E47">
            <v>121.05338886785307</v>
          </cell>
          <cell r="F47">
            <v>120.78109355060371</v>
          </cell>
          <cell r="G47"/>
          <cell r="H47"/>
          <cell r="I47"/>
          <cell r="J47"/>
          <cell r="K47"/>
          <cell r="L47"/>
          <cell r="M47"/>
          <cell r="N47"/>
          <cell r="O47"/>
        </row>
        <row r="48">
          <cell r="B48" t="str">
            <v>JOD</v>
          </cell>
          <cell r="C48">
            <v>0.93612478662629328</v>
          </cell>
          <cell r="D48">
            <v>0.9617682463019992</v>
          </cell>
          <cell r="E48">
            <v>0.92544055485560162</v>
          </cell>
          <cell r="F48">
            <v>0.90794155628528195</v>
          </cell>
          <cell r="G48"/>
          <cell r="H48"/>
          <cell r="I48"/>
          <cell r="J48"/>
          <cell r="K48"/>
          <cell r="L48"/>
          <cell r="M48"/>
          <cell r="N48"/>
          <cell r="O48"/>
        </row>
        <row r="49">
          <cell r="B49" t="str">
            <v>KZT</v>
          </cell>
          <cell r="C49">
            <v>198.96668345169002</v>
          </cell>
          <cell r="D49">
            <v>204.89930774071746</v>
          </cell>
          <cell r="E49">
            <v>196.58847040737891</v>
          </cell>
          <cell r="F49">
            <v>193.48907060858625</v>
          </cell>
          <cell r="G49"/>
          <cell r="H49"/>
          <cell r="I49"/>
          <cell r="J49"/>
          <cell r="K49"/>
          <cell r="L49"/>
          <cell r="M49"/>
          <cell r="N49"/>
          <cell r="O49"/>
        </row>
        <row r="50">
          <cell r="B50" t="str">
            <v>KES</v>
          </cell>
          <cell r="C50">
            <v>113.87284927672499</v>
          </cell>
          <cell r="D50">
            <v>118.27626918536009</v>
          </cell>
          <cell r="E50">
            <v>112.48201249010467</v>
          </cell>
          <cell r="F50">
            <v>109.60244076251558</v>
          </cell>
          <cell r="G50"/>
          <cell r="H50"/>
          <cell r="I50"/>
          <cell r="J50"/>
          <cell r="K50"/>
          <cell r="L50"/>
          <cell r="M50"/>
          <cell r="N50"/>
          <cell r="O50"/>
        </row>
        <row r="51">
          <cell r="B51" t="str">
            <v>KRW</v>
          </cell>
          <cell r="C51">
            <v>1403.1692477876106</v>
          </cell>
          <cell r="D51">
            <v>1478.2519863791149</v>
          </cell>
          <cell r="E51">
            <v>1414.6106194690265</v>
          </cell>
          <cell r="F51">
            <v>1424.070601851852</v>
          </cell>
          <cell r="G51"/>
          <cell r="H51"/>
          <cell r="I51"/>
          <cell r="J51"/>
          <cell r="K51"/>
          <cell r="L51"/>
          <cell r="M51"/>
          <cell r="N51"/>
          <cell r="O51"/>
        </row>
        <row r="52">
          <cell r="B52" t="str">
            <v>KWD</v>
          </cell>
          <cell r="C52">
            <v>0.3708887159878938</v>
          </cell>
          <cell r="D52">
            <v>0.38182831007388296</v>
          </cell>
          <cell r="E52">
            <v>0.37013695386833823</v>
          </cell>
          <cell r="F52">
            <v>0.3660929391556455</v>
          </cell>
          <cell r="G52"/>
          <cell r="H52"/>
          <cell r="I52"/>
          <cell r="J52"/>
          <cell r="K52"/>
          <cell r="L52"/>
          <cell r="M52"/>
          <cell r="N52"/>
          <cell r="O52"/>
        </row>
        <row r="53">
          <cell r="B53" t="str">
            <v>LVL</v>
          </cell>
          <cell r="C53">
            <v>0.6979881319484339</v>
          </cell>
          <cell r="D53">
            <v>0.69947993118742513</v>
          </cell>
          <cell r="E53">
            <v>0.70074474211845184</v>
          </cell>
          <cell r="F53">
            <v>0.70135505958454414</v>
          </cell>
          <cell r="G53"/>
          <cell r="H53"/>
          <cell r="I53"/>
          <cell r="J53"/>
          <cell r="K53"/>
          <cell r="L53"/>
          <cell r="M53"/>
          <cell r="N53"/>
          <cell r="O53"/>
        </row>
        <row r="54">
          <cell r="B54" t="str">
            <v>LSL</v>
          </cell>
          <cell r="C54">
            <v>11.153301679416161</v>
          </cell>
          <cell r="D54">
            <v>12.159469679286682</v>
          </cell>
          <cell r="E54">
            <v>11.776371890856517</v>
          </cell>
          <cell r="F54">
            <v>11.840417649040081</v>
          </cell>
          <cell r="G54"/>
          <cell r="H54"/>
          <cell r="I54"/>
          <cell r="J54"/>
          <cell r="K54"/>
          <cell r="L54"/>
          <cell r="M54"/>
          <cell r="N54"/>
          <cell r="O54"/>
        </row>
        <row r="55">
          <cell r="B55" t="str">
            <v>LTL</v>
          </cell>
          <cell r="C55">
            <v>3.452883243867118</v>
          </cell>
          <cell r="D55">
            <v>3.452788419475854</v>
          </cell>
          <cell r="E55">
            <v>3.4528223433036511</v>
          </cell>
          <cell r="F55">
            <v>3.452544237233917</v>
          </cell>
          <cell r="G55"/>
          <cell r="H55"/>
          <cell r="I55"/>
          <cell r="J55"/>
          <cell r="K55"/>
          <cell r="L55"/>
          <cell r="M55"/>
          <cell r="N55"/>
          <cell r="O55"/>
        </row>
        <row r="56">
          <cell r="B56" t="str">
            <v>LYD</v>
          </cell>
          <cell r="C56">
            <v>1.6690770706995002</v>
          </cell>
          <cell r="D56">
            <v>1.7057207932281442</v>
          </cell>
          <cell r="E56">
            <v>1.6638840024565165</v>
          </cell>
          <cell r="F56">
            <v>1.6523047585794763</v>
          </cell>
          <cell r="G56"/>
          <cell r="H56"/>
          <cell r="I56"/>
          <cell r="J56"/>
          <cell r="K56"/>
          <cell r="L56"/>
          <cell r="M56"/>
          <cell r="N56"/>
          <cell r="O56"/>
        </row>
        <row r="57">
          <cell r="B57" t="str">
            <v>MOP</v>
          </cell>
          <cell r="C57">
            <v>10.529651519930933</v>
          </cell>
          <cell r="D57">
            <v>10.847409628519074</v>
          </cell>
          <cell r="E57">
            <v>10.43873769448027</v>
          </cell>
          <cell r="F57">
            <v>10.251258081716989</v>
          </cell>
          <cell r="G57"/>
          <cell r="H57"/>
          <cell r="I57"/>
          <cell r="J57"/>
          <cell r="K57"/>
          <cell r="L57"/>
          <cell r="M57"/>
          <cell r="N57"/>
          <cell r="O57"/>
        </row>
        <row r="58">
          <cell r="B58" t="str">
            <v>MKD</v>
          </cell>
          <cell r="C58">
            <v>62.249840506453353</v>
          </cell>
          <cell r="D58">
            <v>63.949914068254358</v>
          </cell>
          <cell r="E58">
            <v>61.140179766685783</v>
          </cell>
          <cell r="F58">
            <v>61.439978028562869</v>
          </cell>
          <cell r="G58"/>
          <cell r="H58"/>
          <cell r="I58"/>
          <cell r="J58"/>
          <cell r="K58"/>
          <cell r="L58"/>
          <cell r="M58"/>
          <cell r="N58"/>
          <cell r="O58"/>
        </row>
        <row r="59">
          <cell r="B59" t="str">
            <v>MYR</v>
          </cell>
          <cell r="C59">
            <v>4.0333519876372836</v>
          </cell>
          <cell r="D59">
            <v>4.217791063337792</v>
          </cell>
          <cell r="E59">
            <v>4.0381837760003032</v>
          </cell>
          <cell r="F59">
            <v>3.9660288685314953</v>
          </cell>
          <cell r="G59"/>
          <cell r="H59"/>
          <cell r="I59"/>
          <cell r="J59"/>
          <cell r="K59"/>
          <cell r="L59"/>
          <cell r="M59"/>
          <cell r="N59"/>
          <cell r="O59"/>
        </row>
        <row r="60">
          <cell r="B60" t="str">
            <v>MRO</v>
          </cell>
          <cell r="C60">
            <v>398.75335722337502</v>
          </cell>
          <cell r="D60">
            <v>409.41213454888407</v>
          </cell>
          <cell r="E60">
            <v>386.11352657004829</v>
          </cell>
          <cell r="F60">
            <v>358.29848573092602</v>
          </cell>
          <cell r="G60"/>
          <cell r="H60"/>
          <cell r="I60"/>
          <cell r="J60"/>
          <cell r="K60"/>
          <cell r="L60"/>
          <cell r="M60"/>
          <cell r="N60"/>
          <cell r="O60"/>
        </row>
        <row r="61">
          <cell r="B61" t="str">
            <v>MUR</v>
          </cell>
          <cell r="C61">
            <v>40.294313850063531</v>
          </cell>
          <cell r="D61">
            <v>41.349377698755397</v>
          </cell>
          <cell r="E61">
            <v>40.444289825737684</v>
          </cell>
          <cell r="F61">
            <v>40.125130446125752</v>
          </cell>
          <cell r="G61"/>
          <cell r="H61"/>
          <cell r="I61"/>
          <cell r="J61"/>
          <cell r="K61"/>
          <cell r="L61"/>
          <cell r="M61"/>
          <cell r="N61"/>
          <cell r="O61"/>
        </row>
        <row r="62">
          <cell r="B62" t="str">
            <v>MXN</v>
          </cell>
          <cell r="C62">
            <v>16.948345202624157</v>
          </cell>
          <cell r="D62">
            <v>17.251592905114517</v>
          </cell>
          <cell r="E62">
            <v>16.697237165091135</v>
          </cell>
          <cell r="F62">
            <v>15.80796310095845</v>
          </cell>
          <cell r="G62"/>
          <cell r="H62"/>
          <cell r="I62"/>
          <cell r="J62"/>
          <cell r="K62"/>
          <cell r="L62"/>
          <cell r="M62"/>
          <cell r="N62"/>
          <cell r="O62"/>
        </row>
        <row r="63">
          <cell r="B63" t="str">
            <v>MXV</v>
          </cell>
          <cell r="C63">
            <v>3.5298665556487987</v>
          </cell>
          <cell r="D63">
            <v>3.5275698896771033</v>
          </cell>
          <cell r="E63">
            <v>3.3954861664276987</v>
          </cell>
          <cell r="F63">
            <v>3.2010828136504244</v>
          </cell>
          <cell r="G63"/>
          <cell r="H63"/>
          <cell r="I63"/>
          <cell r="J63"/>
          <cell r="K63"/>
          <cell r="L63"/>
          <cell r="M63"/>
          <cell r="N63"/>
          <cell r="O63"/>
        </row>
        <row r="64">
          <cell r="B64" t="str">
            <v>MDL</v>
          </cell>
          <cell r="C64">
            <v>15.984084780362409</v>
          </cell>
          <cell r="D64">
            <v>16.323936776926836</v>
          </cell>
          <cell r="E64">
            <v>16.040439516331343</v>
          </cell>
          <cell r="F64">
            <v>15.896191312885971</v>
          </cell>
          <cell r="G64"/>
          <cell r="H64"/>
          <cell r="I64"/>
          <cell r="J64"/>
          <cell r="K64"/>
          <cell r="L64"/>
          <cell r="M64"/>
          <cell r="N64"/>
          <cell r="O64"/>
        </row>
        <row r="65">
          <cell r="B65" t="str">
            <v>MAD</v>
          </cell>
          <cell r="C65">
            <v>11.186056658015664</v>
          </cell>
          <cell r="D65">
            <v>11.218654974286528</v>
          </cell>
          <cell r="E65">
            <v>11.131200765983374</v>
          </cell>
          <cell r="F65">
            <v>11.100358164250336</v>
          </cell>
          <cell r="G65"/>
          <cell r="H65"/>
          <cell r="I65"/>
          <cell r="J65"/>
          <cell r="K65"/>
          <cell r="L65"/>
          <cell r="M65"/>
          <cell r="N65"/>
          <cell r="O65"/>
        </row>
        <row r="66">
          <cell r="B66" t="str">
            <v>MMK</v>
          </cell>
          <cell r="C66">
            <v>1130.5392156862745</v>
          </cell>
          <cell r="D66">
            <v>1168.0179372197308</v>
          </cell>
          <cell r="E66">
            <v>1128.6919682259488</v>
          </cell>
          <cell r="F66">
            <v>1131.9199632014718</v>
          </cell>
          <cell r="G66"/>
          <cell r="H66"/>
          <cell r="I66"/>
          <cell r="J66"/>
          <cell r="K66"/>
          <cell r="L66"/>
          <cell r="M66"/>
          <cell r="N66"/>
          <cell r="O66"/>
        </row>
        <row r="67">
          <cell r="B67" t="str">
            <v>NAD</v>
          </cell>
          <cell r="C67">
            <v>11.153105546372172</v>
          </cell>
          <cell r="D67">
            <v>12.159469679286682</v>
          </cell>
          <cell r="E67">
            <v>11.776371890856517</v>
          </cell>
          <cell r="F67">
            <v>11.840417649040081</v>
          </cell>
          <cell r="G67"/>
          <cell r="H67"/>
          <cell r="I67"/>
          <cell r="J67"/>
          <cell r="K67"/>
          <cell r="L67"/>
          <cell r="M67"/>
          <cell r="N67"/>
          <cell r="O67"/>
        </row>
        <row r="68">
          <cell r="B68" t="str">
            <v>NPR</v>
          </cell>
          <cell r="C68">
            <v>115.77811244979918</v>
          </cell>
          <cell r="D68">
            <v>116.11447931526391</v>
          </cell>
          <cell r="E68">
            <v>112.39303919845315</v>
          </cell>
          <cell r="F68">
            <v>111.49950158586316</v>
          </cell>
          <cell r="G68"/>
          <cell r="H68"/>
          <cell r="I68"/>
          <cell r="J68"/>
          <cell r="K68"/>
          <cell r="L68"/>
          <cell r="M68"/>
          <cell r="N68"/>
          <cell r="O68"/>
        </row>
        <row r="69">
          <cell r="B69" t="str">
            <v>ANG</v>
          </cell>
          <cell r="C69">
            <v>2.3673914077274998</v>
          </cell>
          <cell r="D69">
            <v>2.430731959513309</v>
          </cell>
          <cell r="E69">
            <v>2.339080396697359</v>
          </cell>
          <cell r="F69">
            <v>2.2946905312079791</v>
          </cell>
          <cell r="G69"/>
          <cell r="H69"/>
          <cell r="I69"/>
          <cell r="J69"/>
          <cell r="K69"/>
          <cell r="L69"/>
          <cell r="M69"/>
          <cell r="N69"/>
          <cell r="O69"/>
        </row>
        <row r="70">
          <cell r="B70" t="str">
            <v>NZD</v>
          </cell>
          <cell r="C70">
            <v>1.5916853633685182</v>
          </cell>
          <cell r="D70">
            <v>1.6187265861740661</v>
          </cell>
          <cell r="E70">
            <v>1.5792490833669854</v>
          </cell>
          <cell r="F70">
            <v>1.5313273195234753</v>
          </cell>
          <cell r="G70"/>
          <cell r="H70"/>
          <cell r="I70"/>
          <cell r="J70"/>
          <cell r="K70"/>
          <cell r="L70"/>
          <cell r="M70"/>
          <cell r="N70"/>
          <cell r="O70"/>
        </row>
        <row r="71">
          <cell r="B71" t="str">
            <v>AUD</v>
          </cell>
          <cell r="C71">
            <v>1.268465</v>
          </cell>
          <cell r="D71">
            <v>1.3023400000000001</v>
          </cell>
          <cell r="E71">
            <v>1.2788079999999999</v>
          </cell>
          <cell r="F71">
            <v>1.230397</v>
          </cell>
          <cell r="G71"/>
          <cell r="H71"/>
          <cell r="I71"/>
          <cell r="J71"/>
          <cell r="K71"/>
          <cell r="L71"/>
          <cell r="M71"/>
          <cell r="N71"/>
          <cell r="O71"/>
        </row>
        <row r="72">
          <cell r="B72" t="str">
            <v>NOK</v>
          </cell>
          <cell r="C72">
            <v>7.3392098776861037</v>
          </cell>
          <cell r="D72">
            <v>7.4219248655056083</v>
          </cell>
          <cell r="E72">
            <v>7.4942744289079801</v>
          </cell>
          <cell r="F72">
            <v>7.4957476880338243</v>
          </cell>
          <cell r="G72"/>
          <cell r="H72"/>
          <cell r="I72"/>
          <cell r="J72"/>
          <cell r="K72"/>
          <cell r="L72"/>
          <cell r="M72"/>
          <cell r="N72"/>
          <cell r="O72"/>
        </row>
        <row r="73">
          <cell r="B73" t="str">
            <v>OMR</v>
          </cell>
          <cell r="C73">
            <v>0.50918753741625</v>
          </cell>
          <cell r="D73">
            <v>0.52288531645976211</v>
          </cell>
          <cell r="E73">
            <v>0.5030791176264634</v>
          </cell>
          <cell r="F73">
            <v>0.49355081070651668</v>
          </cell>
          <cell r="G73"/>
          <cell r="H73"/>
          <cell r="I73"/>
          <cell r="J73"/>
          <cell r="K73"/>
          <cell r="L73"/>
          <cell r="M73"/>
          <cell r="N73"/>
          <cell r="O73"/>
        </row>
        <row r="74">
          <cell r="B74" t="str">
            <v>PKR</v>
          </cell>
          <cell r="C74">
            <v>128.29624759785577</v>
          </cell>
          <cell r="D74">
            <v>132.67522412387939</v>
          </cell>
          <cell r="E74">
            <v>128.34283420313125</v>
          </cell>
          <cell r="F74">
            <v>126.20750846240638</v>
          </cell>
          <cell r="G74"/>
          <cell r="H74"/>
          <cell r="I74"/>
          <cell r="J74"/>
          <cell r="K74"/>
          <cell r="L74"/>
          <cell r="M74"/>
          <cell r="N74"/>
          <cell r="O74"/>
        </row>
        <row r="75">
          <cell r="B75" t="str">
            <v>PGK</v>
          </cell>
          <cell r="C75">
            <v>2.7282748266954595</v>
          </cell>
          <cell r="D75">
            <v>2.8444127995736679</v>
          </cell>
          <cell r="E75">
            <v>2.7557131990251196</v>
          </cell>
          <cell r="F75">
            <v>2.7571612642995595</v>
          </cell>
          <cell r="G75"/>
          <cell r="H75"/>
          <cell r="I75"/>
          <cell r="J75"/>
          <cell r="K75"/>
          <cell r="L75"/>
          <cell r="M75"/>
          <cell r="N75"/>
          <cell r="O75"/>
        </row>
        <row r="76">
          <cell r="B76" t="str">
            <v>PYG</v>
          </cell>
          <cell r="C76">
            <v>5563.4429824561403</v>
          </cell>
          <cell r="D76">
            <v>5637.8354978354982</v>
          </cell>
          <cell r="E76">
            <v>5177.3603238866399</v>
          </cell>
          <cell r="F76">
            <v>5148.1046025104597</v>
          </cell>
          <cell r="G76"/>
          <cell r="H76"/>
          <cell r="I76"/>
          <cell r="J76"/>
          <cell r="K76"/>
          <cell r="L76"/>
          <cell r="M76"/>
          <cell r="N76"/>
          <cell r="O76"/>
        </row>
        <row r="77">
          <cell r="B77" t="str">
            <v>PEN</v>
          </cell>
          <cell r="C77">
            <v>3.3745246797858748</v>
          </cell>
          <cell r="D77">
            <v>3.497397777503263</v>
          </cell>
          <cell r="E77">
            <v>3.382848315067442</v>
          </cell>
          <cell r="F77">
            <v>3.3202553882770736</v>
          </cell>
          <cell r="G77"/>
          <cell r="H77"/>
          <cell r="I77"/>
          <cell r="J77"/>
          <cell r="K77"/>
          <cell r="L77"/>
          <cell r="M77"/>
          <cell r="N77"/>
          <cell r="O77"/>
        </row>
        <row r="78">
          <cell r="B78" t="str">
            <v>PHP</v>
          </cell>
          <cell r="C78">
            <v>54.083098831755777</v>
          </cell>
          <cell r="D78">
            <v>55.221336499321573</v>
          </cell>
          <cell r="E78">
            <v>53.133122818680405</v>
          </cell>
          <cell r="F78">
            <v>52.31724636448677</v>
          </cell>
          <cell r="G78"/>
          <cell r="H78"/>
          <cell r="I78"/>
          <cell r="J78"/>
          <cell r="K78"/>
          <cell r="L78"/>
          <cell r="M78"/>
          <cell r="N78"/>
          <cell r="O78"/>
        </row>
        <row r="79">
          <cell r="B79" t="str">
            <v>PLN</v>
          </cell>
          <cell r="C79">
            <v>4.0936694160718128</v>
          </cell>
          <cell r="D79">
            <v>4.1969539744639164</v>
          </cell>
          <cell r="E79">
            <v>4.1537676983892391</v>
          </cell>
          <cell r="F79">
            <v>4.1788408307436278</v>
          </cell>
          <cell r="G79"/>
          <cell r="H79"/>
          <cell r="I79"/>
          <cell r="J79"/>
          <cell r="K79"/>
          <cell r="L79"/>
          <cell r="M79"/>
          <cell r="N79"/>
          <cell r="O79"/>
        </row>
        <row r="80">
          <cell r="B80" t="str">
            <v>QAR</v>
          </cell>
          <cell r="C80">
            <v>4.8158560519319256</v>
          </cell>
          <cell r="D80">
            <v>4.9432734753678975</v>
          </cell>
          <cell r="E80">
            <v>4.7574879370830985</v>
          </cell>
          <cell r="F80">
            <v>4.667578384325032</v>
          </cell>
          <cell r="G80"/>
          <cell r="H80"/>
          <cell r="I80"/>
          <cell r="J80"/>
          <cell r="K80"/>
          <cell r="L80"/>
          <cell r="M80"/>
          <cell r="N80"/>
          <cell r="O80"/>
        </row>
        <row r="81">
          <cell r="B81" t="str">
            <v>RON</v>
          </cell>
          <cell r="C81">
            <v>4.4454510408635315</v>
          </cell>
          <cell r="D81">
            <v>4.382784394361078</v>
          </cell>
          <cell r="E81">
            <v>4.358017707318071</v>
          </cell>
          <cell r="F81">
            <v>4.4171495243223831</v>
          </cell>
          <cell r="G81"/>
          <cell r="H81"/>
          <cell r="I81"/>
          <cell r="J81"/>
          <cell r="K81"/>
          <cell r="L81"/>
          <cell r="M81"/>
          <cell r="N81"/>
          <cell r="O81"/>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cell r="G4"/>
          <cell r="H4"/>
          <cell r="I4"/>
          <cell r="J4"/>
          <cell r="K4"/>
          <cell r="L4"/>
          <cell r="M4"/>
          <cell r="N4"/>
          <cell r="O4">
            <v>99.945625000000007</v>
          </cell>
        </row>
        <row r="5">
          <cell r="B5" t="str">
            <v>ARS</v>
          </cell>
          <cell r="C5">
            <v>6.6208400937443663</v>
          </cell>
          <cell r="D5">
            <v>6.6115567921271605</v>
          </cell>
          <cell r="E5">
            <v>6.6002983119906871</v>
          </cell>
          <cell r="F5"/>
          <cell r="G5"/>
          <cell r="H5"/>
          <cell r="I5"/>
          <cell r="J5"/>
          <cell r="K5"/>
          <cell r="L5"/>
          <cell r="M5"/>
          <cell r="N5"/>
          <cell r="O5">
            <v>5.869491</v>
          </cell>
        </row>
        <row r="6">
          <cell r="B6" t="str">
            <v>AWG</v>
          </cell>
          <cell r="C6">
            <v>2.3990619529147397</v>
          </cell>
          <cell r="D6">
            <v>2.3787970354111905</v>
          </cell>
          <cell r="E6">
            <v>2.3578655982652093</v>
          </cell>
          <cell r="F6"/>
          <cell r="G6"/>
          <cell r="H6"/>
          <cell r="I6"/>
          <cell r="J6"/>
          <cell r="K6"/>
          <cell r="L6"/>
          <cell r="M6"/>
          <cell r="N6"/>
          <cell r="O6">
            <v>0</v>
          </cell>
        </row>
        <row r="7">
          <cell r="B7" t="str">
            <v>AUD</v>
          </cell>
          <cell r="C7">
            <v>1.2854030000000001</v>
          </cell>
          <cell r="D7">
            <v>1.283204</v>
          </cell>
          <cell r="E7">
            <v>1.270003</v>
          </cell>
          <cell r="F7"/>
          <cell r="G7"/>
          <cell r="H7"/>
          <cell r="I7"/>
          <cell r="J7"/>
          <cell r="K7"/>
          <cell r="L7"/>
          <cell r="M7"/>
          <cell r="N7"/>
          <cell r="O7">
            <v>1.2462219999999999</v>
          </cell>
        </row>
        <row r="8">
          <cell r="B8" t="str">
            <v>BSD</v>
          </cell>
          <cell r="C8">
            <v>1.3384233006312047</v>
          </cell>
          <cell r="D8">
            <v>1.3277321532226274</v>
          </cell>
          <cell r="E8">
            <v>1.3163462873939928</v>
          </cell>
          <cell r="F8"/>
          <cell r="G8"/>
          <cell r="H8"/>
          <cell r="I8"/>
          <cell r="J8"/>
          <cell r="K8"/>
          <cell r="L8"/>
          <cell r="M8"/>
          <cell r="N8"/>
          <cell r="O8">
            <v>0</v>
          </cell>
        </row>
        <row r="9">
          <cell r="B9" t="str">
            <v>BHD</v>
          </cell>
          <cell r="C9">
            <v>0.50380360249698497</v>
          </cell>
          <cell r="D9">
            <v>0.50003857829250142</v>
          </cell>
          <cell r="E9">
            <v>0.49587642632465068</v>
          </cell>
          <cell r="F9"/>
          <cell r="G9"/>
          <cell r="H9"/>
          <cell r="I9"/>
          <cell r="J9"/>
          <cell r="K9"/>
          <cell r="L9"/>
          <cell r="M9"/>
          <cell r="N9"/>
          <cell r="O9">
            <v>0.48660799999999998</v>
          </cell>
        </row>
        <row r="10">
          <cell r="B10" t="str">
            <v>BDT</v>
          </cell>
          <cell r="C10">
            <v>106.42515317105482</v>
          </cell>
          <cell r="D10">
            <v>105.27557633932234</v>
          </cell>
          <cell r="E10">
            <v>103.97077363896848</v>
          </cell>
          <cell r="F10"/>
          <cell r="G10"/>
          <cell r="H10"/>
          <cell r="I10"/>
          <cell r="J10"/>
          <cell r="K10"/>
          <cell r="L10"/>
          <cell r="M10"/>
          <cell r="N10"/>
          <cell r="O10">
            <v>105.504741</v>
          </cell>
        </row>
        <row r="11">
          <cell r="B11" t="str">
            <v>BBD</v>
          </cell>
          <cell r="C11">
            <v>2.6805140802776015</v>
          </cell>
          <cell r="D11">
            <v>2.6578761498199022</v>
          </cell>
          <cell r="E11">
            <v>2.6344893251574466</v>
          </cell>
          <cell r="F11"/>
          <cell r="G11"/>
          <cell r="H11"/>
          <cell r="I11"/>
          <cell r="J11"/>
          <cell r="K11"/>
          <cell r="L11"/>
          <cell r="M11"/>
          <cell r="N11"/>
          <cell r="O11">
            <v>0</v>
          </cell>
        </row>
        <row r="12">
          <cell r="B12" t="str">
            <v>BZD</v>
          </cell>
          <cell r="C12">
            <v>2.677158810922716</v>
          </cell>
          <cell r="D12">
            <v>2.6645763208113311</v>
          </cell>
          <cell r="E12">
            <v>2.6460049586432484</v>
          </cell>
          <cell r="F12"/>
          <cell r="G12"/>
          <cell r="H12"/>
          <cell r="I12"/>
          <cell r="J12"/>
          <cell r="K12"/>
          <cell r="L12"/>
          <cell r="M12"/>
          <cell r="N12"/>
          <cell r="O12">
            <v>0</v>
          </cell>
        </row>
        <row r="13">
          <cell r="B13" t="str">
            <v>BMD</v>
          </cell>
          <cell r="C13">
            <v>1.3384233006312047</v>
          </cell>
          <cell r="D13">
            <v>1.3277321532226274</v>
          </cell>
          <cell r="E13">
            <v>1.3163462873939928</v>
          </cell>
          <cell r="F13"/>
          <cell r="G13"/>
          <cell r="H13"/>
          <cell r="I13"/>
          <cell r="J13"/>
          <cell r="K13"/>
          <cell r="L13"/>
          <cell r="M13"/>
          <cell r="N13"/>
          <cell r="O13">
            <v>0</v>
          </cell>
        </row>
        <row r="14">
          <cell r="B14" t="str">
            <v>BWP</v>
          </cell>
          <cell r="C14">
            <v>9.733845746090644</v>
          </cell>
          <cell r="D14">
            <v>9.6727322066605357</v>
          </cell>
          <cell r="E14">
            <v>9.5514082653329826</v>
          </cell>
          <cell r="F14"/>
          <cell r="G14"/>
          <cell r="H14"/>
          <cell r="I14"/>
          <cell r="J14"/>
          <cell r="K14"/>
          <cell r="L14"/>
          <cell r="M14"/>
          <cell r="N14"/>
          <cell r="O14">
            <v>0</v>
          </cell>
        </row>
        <row r="15">
          <cell r="B15" t="str">
            <v>BRL</v>
          </cell>
          <cell r="C15">
            <v>2.7051434223541051</v>
          </cell>
          <cell r="D15">
            <v>2.6641780044056795</v>
          </cell>
          <cell r="E15">
            <v>2.6462585742742601</v>
          </cell>
          <cell r="F15"/>
          <cell r="G15"/>
          <cell r="H15"/>
          <cell r="I15"/>
          <cell r="J15"/>
          <cell r="K15"/>
          <cell r="L15"/>
          <cell r="M15"/>
          <cell r="N15"/>
          <cell r="O15">
            <v>2.5157600000000002</v>
          </cell>
        </row>
        <row r="16">
          <cell r="B16" t="str">
            <v>BND</v>
          </cell>
          <cell r="C16">
            <v>1.6456381217697673</v>
          </cell>
          <cell r="D16">
            <v>1.6364475731374502</v>
          </cell>
          <cell r="E16">
            <v>1.6254061906072221</v>
          </cell>
          <cell r="F16"/>
          <cell r="G16"/>
          <cell r="H16"/>
          <cell r="I16"/>
          <cell r="J16"/>
          <cell r="K16"/>
          <cell r="L16"/>
          <cell r="M16"/>
          <cell r="N16"/>
          <cell r="O16">
            <v>1.6116839999999999</v>
          </cell>
        </row>
        <row r="17">
          <cell r="B17" t="str">
            <v>BGN</v>
          </cell>
          <cell r="C17">
            <v>1.955080703547549</v>
          </cell>
          <cell r="D17">
            <v>1.9553227217178504</v>
          </cell>
          <cell r="E17">
            <v>1.9554572525736529</v>
          </cell>
          <cell r="F17"/>
          <cell r="G17"/>
          <cell r="H17"/>
          <cell r="I17"/>
          <cell r="J17"/>
          <cell r="K17"/>
          <cell r="L17"/>
          <cell r="M17"/>
          <cell r="N17"/>
          <cell r="O17">
            <v>1.9559869999999999</v>
          </cell>
        </row>
        <row r="18">
          <cell r="B18" t="str">
            <v>KHR</v>
          </cell>
          <cell r="C18">
            <v>5333.6224066390041</v>
          </cell>
          <cell r="D18">
            <v>5302.4958677685954</v>
          </cell>
          <cell r="E18">
            <v>5247.9462809917359</v>
          </cell>
          <cell r="F18"/>
          <cell r="G18"/>
          <cell r="H18"/>
          <cell r="I18"/>
          <cell r="J18"/>
          <cell r="K18"/>
          <cell r="L18"/>
          <cell r="M18"/>
          <cell r="N18"/>
          <cell r="O18">
            <v>5214.3179920000002</v>
          </cell>
        </row>
        <row r="19">
          <cell r="B19" t="str">
            <v>CAD</v>
          </cell>
          <cell r="C19">
            <v>1.3320887131290333</v>
          </cell>
          <cell r="D19">
            <v>1.336854650847825</v>
          </cell>
          <cell r="E19">
            <v>1.3287955595314698</v>
          </cell>
          <cell r="F19"/>
          <cell r="G19"/>
          <cell r="H19"/>
          <cell r="I19"/>
          <cell r="J19"/>
          <cell r="K19"/>
          <cell r="L19"/>
          <cell r="M19"/>
          <cell r="N19"/>
          <cell r="O19">
            <v>1.291466</v>
          </cell>
        </row>
        <row r="20">
          <cell r="B20" t="str">
            <v>KYD</v>
          </cell>
          <cell r="C20">
            <v>1.0975178258712712</v>
          </cell>
          <cell r="D20">
            <v>1.0727551798397561</v>
          </cell>
          <cell r="E20">
            <v>1.0454583994975224</v>
          </cell>
          <cell r="F20"/>
          <cell r="G20"/>
          <cell r="H20"/>
          <cell r="I20"/>
          <cell r="J20"/>
          <cell r="K20"/>
          <cell r="L20"/>
          <cell r="M20"/>
          <cell r="N20"/>
          <cell r="O20">
            <v>0</v>
          </cell>
        </row>
        <row r="21">
          <cell r="B21" t="str">
            <v>CLF</v>
          </cell>
          <cell r="C21">
            <v>2.7908408005990371E-2</v>
          </cell>
          <cell r="D21">
            <v>2.7621984249792196E-2</v>
          </cell>
          <cell r="E21">
            <v>2.7333417686500258E-2</v>
          </cell>
          <cell r="F21"/>
          <cell r="G21"/>
          <cell r="H21"/>
          <cell r="I21"/>
          <cell r="J21"/>
          <cell r="K21"/>
          <cell r="L21"/>
          <cell r="M21"/>
          <cell r="N21"/>
          <cell r="O21">
            <v>0</v>
          </cell>
        </row>
        <row r="22">
          <cell r="B22" t="str">
            <v>CLP</v>
          </cell>
          <cell r="C22">
            <v>636.96878097125875</v>
          </cell>
          <cell r="D22">
            <v>630.56707616707615</v>
          </cell>
          <cell r="E22">
            <v>624.08009828009835</v>
          </cell>
          <cell r="F22"/>
          <cell r="G22"/>
          <cell r="H22"/>
          <cell r="I22"/>
          <cell r="J22"/>
          <cell r="K22"/>
          <cell r="L22"/>
          <cell r="M22"/>
          <cell r="N22"/>
          <cell r="O22">
            <v>0</v>
          </cell>
        </row>
        <row r="23">
          <cell r="B23" t="str">
            <v>CNY</v>
          </cell>
          <cell r="C23">
            <v>8.3314083119442071</v>
          </cell>
          <cell r="D23">
            <v>8.2634880156614248</v>
          </cell>
          <cell r="E23">
            <v>8.1881793916261554</v>
          </cell>
          <cell r="F23"/>
          <cell r="G23"/>
          <cell r="H23"/>
          <cell r="I23"/>
          <cell r="J23"/>
          <cell r="K23"/>
          <cell r="L23"/>
          <cell r="M23"/>
          <cell r="N23"/>
          <cell r="O23">
            <v>8.1304160000000003</v>
          </cell>
        </row>
        <row r="24">
          <cell r="B24" t="str">
            <v>COP</v>
          </cell>
          <cell r="C24">
            <v>2371.5922509225097</v>
          </cell>
          <cell r="D24">
            <v>2371.9112754158964</v>
          </cell>
          <cell r="E24">
            <v>2360.6003717472122</v>
          </cell>
          <cell r="F24"/>
          <cell r="G24"/>
          <cell r="H24"/>
          <cell r="I24"/>
          <cell r="J24"/>
          <cell r="K24"/>
          <cell r="L24"/>
          <cell r="M24"/>
          <cell r="N24"/>
          <cell r="O24">
            <v>2333.7490640000001</v>
          </cell>
        </row>
        <row r="25">
          <cell r="B25" t="str">
            <v>CRC</v>
          </cell>
          <cell r="C25">
            <v>676.5278947368422</v>
          </cell>
          <cell r="D25">
            <v>668.68368942157372</v>
          </cell>
          <cell r="E25">
            <v>661.80458572173006</v>
          </cell>
          <cell r="F25"/>
          <cell r="G25"/>
          <cell r="H25"/>
          <cell r="I25"/>
          <cell r="J25"/>
          <cell r="K25"/>
          <cell r="L25"/>
          <cell r="M25"/>
          <cell r="N25"/>
          <cell r="O25">
            <v>0</v>
          </cell>
        </row>
        <row r="26">
          <cell r="B26" t="str">
            <v>HRK</v>
          </cell>
          <cell r="C26">
            <v>7.5752752174630498</v>
          </cell>
          <cell r="D26">
            <v>7.5799608952737625</v>
          </cell>
          <cell r="E26">
            <v>7.5842355765498386</v>
          </cell>
          <cell r="F26"/>
          <cell r="G26"/>
          <cell r="H26"/>
          <cell r="I26"/>
          <cell r="J26"/>
          <cell r="K26"/>
          <cell r="L26"/>
          <cell r="M26"/>
          <cell r="N26"/>
          <cell r="O26">
            <v>0</v>
          </cell>
        </row>
        <row r="27">
          <cell r="B27" t="str">
            <v>CZK</v>
          </cell>
          <cell r="C27">
            <v>25.371131375335544</v>
          </cell>
          <cell r="D27">
            <v>25.464438799809493</v>
          </cell>
          <cell r="E27">
            <v>25.529751135769711</v>
          </cell>
          <cell r="F27"/>
          <cell r="G27"/>
          <cell r="H27"/>
          <cell r="I27"/>
          <cell r="J27"/>
          <cell r="K27"/>
          <cell r="L27"/>
          <cell r="M27"/>
          <cell r="N27"/>
          <cell r="O27">
            <v>25.191469999999999</v>
          </cell>
        </row>
        <row r="28">
          <cell r="B28" t="str">
            <v>DKK</v>
          </cell>
          <cell r="C28">
            <v>7.4606941784201064</v>
          </cell>
          <cell r="D28">
            <v>7.4593607942985356</v>
          </cell>
          <cell r="E28">
            <v>7.4585843992623646</v>
          </cell>
          <cell r="F28"/>
          <cell r="G28"/>
          <cell r="H28"/>
          <cell r="I28"/>
          <cell r="J28"/>
          <cell r="K28"/>
          <cell r="L28"/>
          <cell r="M28"/>
          <cell r="N28"/>
          <cell r="O28">
            <v>7.4442649999999997</v>
          </cell>
        </row>
        <row r="29">
          <cell r="B29" t="str">
            <v>DOP</v>
          </cell>
          <cell r="C29">
            <v>54.019878125656653</v>
          </cell>
          <cell r="D29">
            <v>53.827929023868457</v>
          </cell>
          <cell r="E29">
            <v>53.469307847760192</v>
          </cell>
          <cell r="F29"/>
          <cell r="G29"/>
          <cell r="H29"/>
          <cell r="I29"/>
          <cell r="J29"/>
          <cell r="K29"/>
          <cell r="L29"/>
          <cell r="M29"/>
          <cell r="N29"/>
          <cell r="O29">
            <v>0</v>
          </cell>
        </row>
        <row r="30">
          <cell r="B30" t="str">
            <v>XCD</v>
          </cell>
          <cell r="C30">
            <v>3.6186924991272815</v>
          </cell>
          <cell r="D30">
            <v>3.588127228241873</v>
          </cell>
          <cell r="E30">
            <v>3.5565546867998923</v>
          </cell>
          <cell r="F30"/>
          <cell r="G30"/>
          <cell r="H30"/>
          <cell r="I30"/>
          <cell r="J30"/>
          <cell r="K30"/>
          <cell r="L30"/>
          <cell r="M30"/>
          <cell r="N30"/>
          <cell r="O30">
            <v>0</v>
          </cell>
        </row>
        <row r="31">
          <cell r="B31" t="str">
            <v>EGP</v>
          </cell>
          <cell r="C31">
            <v>8.7457254635142032</v>
          </cell>
          <cell r="D31">
            <v>8.7666714489694133</v>
          </cell>
          <cell r="E31">
            <v>8.7548979057230696</v>
          </cell>
          <cell r="F31"/>
          <cell r="G31"/>
          <cell r="H31"/>
          <cell r="I31"/>
          <cell r="J31"/>
          <cell r="K31"/>
          <cell r="L31"/>
          <cell r="M31"/>
          <cell r="N31"/>
          <cell r="O31">
            <v>7.8571960000000001</v>
          </cell>
        </row>
        <row r="32">
          <cell r="B32" t="str">
            <v>EEK</v>
          </cell>
          <cell r="C32">
            <v>15.642073111370717</v>
          </cell>
          <cell r="D32">
            <v>15.643678301047215</v>
          </cell>
          <cell r="E32">
            <v>15.644477019918945</v>
          </cell>
          <cell r="F32"/>
          <cell r="G32"/>
          <cell r="H32"/>
          <cell r="I32"/>
          <cell r="J32"/>
          <cell r="K32"/>
          <cell r="L32"/>
          <cell r="M32"/>
          <cell r="N32"/>
          <cell r="O32">
            <v>15.648388000000001</v>
          </cell>
        </row>
        <row r="33">
          <cell r="B33" t="str">
            <v>EUR</v>
          </cell>
          <cell r="C33">
            <v>1</v>
          </cell>
          <cell r="D33">
            <v>1</v>
          </cell>
          <cell r="E33">
            <v>1</v>
          </cell>
          <cell r="F33"/>
          <cell r="G33"/>
          <cell r="H33"/>
          <cell r="I33"/>
          <cell r="J33"/>
          <cell r="K33"/>
          <cell r="L33"/>
          <cell r="M33"/>
          <cell r="N33"/>
          <cell r="O33">
            <v>1</v>
          </cell>
        </row>
        <row r="34">
          <cell r="B34" t="str">
            <v>FJD</v>
          </cell>
          <cell r="C34">
            <v>2.3773689944015257</v>
          </cell>
          <cell r="D34">
            <v>2.3690124099530703</v>
          </cell>
          <cell r="E34">
            <v>2.3460617659337859</v>
          </cell>
          <cell r="F34"/>
          <cell r="G34"/>
          <cell r="H34"/>
          <cell r="I34"/>
          <cell r="J34"/>
          <cell r="K34"/>
          <cell r="L34"/>
          <cell r="M34"/>
          <cell r="N34"/>
          <cell r="O34">
            <v>2.3111139999999999</v>
          </cell>
        </row>
        <row r="35">
          <cell r="B35" t="str">
            <v>XPF</v>
          </cell>
          <cell r="C35">
            <v>119.29494199535964</v>
          </cell>
          <cell r="D35">
            <v>119.34561011904762</v>
          </cell>
          <cell r="E35">
            <v>119.33875211426422</v>
          </cell>
          <cell r="F35"/>
          <cell r="G35"/>
          <cell r="H35"/>
          <cell r="I35"/>
          <cell r="J35"/>
          <cell r="K35"/>
          <cell r="L35"/>
          <cell r="M35"/>
          <cell r="N35"/>
          <cell r="O35">
            <v>119.312781</v>
          </cell>
        </row>
        <row r="36">
          <cell r="B36" t="str">
            <v>GTQ</v>
          </cell>
          <cell r="C36">
            <v>10.10481341435613</v>
          </cell>
          <cell r="D36">
            <v>10.148799025617096</v>
          </cell>
          <cell r="E36">
            <v>10.105293729162852</v>
          </cell>
          <cell r="F36"/>
          <cell r="G36"/>
          <cell r="H36"/>
          <cell r="I36"/>
          <cell r="J36"/>
          <cell r="K36"/>
          <cell r="L36"/>
          <cell r="M36"/>
          <cell r="N36"/>
          <cell r="O36">
            <v>0</v>
          </cell>
        </row>
        <row r="37">
          <cell r="B37" t="str">
            <v>GYD</v>
          </cell>
          <cell r="C37">
            <v>276.90715208961655</v>
          </cell>
          <cell r="D37">
            <v>274.0717642033319</v>
          </cell>
          <cell r="E37">
            <v>271.42615943577687</v>
          </cell>
          <cell r="F37"/>
          <cell r="G37"/>
          <cell r="H37"/>
          <cell r="I37"/>
          <cell r="J37"/>
          <cell r="K37"/>
          <cell r="L37"/>
          <cell r="M37"/>
          <cell r="N37"/>
          <cell r="O37">
            <v>0</v>
          </cell>
        </row>
        <row r="38">
          <cell r="B38" t="str">
            <v>HNL</v>
          </cell>
          <cell r="C38">
            <v>26.691370073508036</v>
          </cell>
          <cell r="D38">
            <v>26.436556171326149</v>
          </cell>
          <cell r="E38">
            <v>26.108648726435458</v>
          </cell>
          <cell r="F38"/>
          <cell r="G38"/>
          <cell r="H38"/>
          <cell r="I38"/>
          <cell r="J38"/>
          <cell r="K38"/>
          <cell r="L38"/>
          <cell r="M38"/>
          <cell r="N38"/>
          <cell r="O38">
            <v>0</v>
          </cell>
        </row>
        <row r="39">
          <cell r="B39" t="str">
            <v>HKD</v>
          </cell>
          <cell r="C39">
            <v>10.376613521695258</v>
          </cell>
          <cell r="D39">
            <v>10.295117215705782</v>
          </cell>
          <cell r="E39">
            <v>10.210012219828279</v>
          </cell>
          <cell r="F39"/>
          <cell r="G39"/>
          <cell r="H39"/>
          <cell r="I39"/>
          <cell r="J39"/>
          <cell r="K39"/>
          <cell r="L39"/>
          <cell r="M39"/>
          <cell r="N39"/>
          <cell r="O39">
            <v>10.012147000000001</v>
          </cell>
        </row>
        <row r="40">
          <cell r="B40" t="str">
            <v>HUF</v>
          </cell>
          <cell r="C40">
            <v>291.8717075386013</v>
          </cell>
          <cell r="D40">
            <v>293.10278666057559</v>
          </cell>
          <cell r="E40">
            <v>295.69336437718277</v>
          </cell>
          <cell r="F40"/>
          <cell r="G40"/>
          <cell r="H40"/>
          <cell r="I40"/>
          <cell r="J40"/>
          <cell r="K40"/>
          <cell r="L40"/>
          <cell r="M40"/>
          <cell r="N40"/>
          <cell r="O40">
            <v>290.15646099999998</v>
          </cell>
        </row>
        <row r="41">
          <cell r="B41" t="str">
            <v>ISK</v>
          </cell>
          <cell r="C41">
            <v>170.4552446625116</v>
          </cell>
          <cell r="D41">
            <v>167.84879005886199</v>
          </cell>
          <cell r="E41">
            <v>165.49426635392234</v>
          </cell>
          <cell r="F41"/>
          <cell r="G41"/>
          <cell r="H41"/>
          <cell r="I41"/>
          <cell r="J41"/>
          <cell r="K41"/>
          <cell r="L41"/>
          <cell r="M41"/>
          <cell r="N41"/>
          <cell r="O41">
            <v>161.46955199999999</v>
          </cell>
        </row>
        <row r="42">
          <cell r="B42" t="str">
            <v>INR</v>
          </cell>
          <cell r="C42">
            <v>72.404832985974195</v>
          </cell>
          <cell r="D42">
            <v>71.944606413994165</v>
          </cell>
          <cell r="E42">
            <v>71.356500730419143</v>
          </cell>
          <cell r="F42"/>
          <cell r="G42"/>
          <cell r="H42"/>
          <cell r="I42"/>
          <cell r="J42"/>
          <cell r="K42"/>
          <cell r="L42"/>
          <cell r="M42"/>
          <cell r="N42"/>
          <cell r="O42">
            <v>68.821625999999995</v>
          </cell>
        </row>
        <row r="43">
          <cell r="B43" t="str">
            <v>IDR</v>
          </cell>
          <cell r="C43">
            <v>13116.357142857145</v>
          </cell>
          <cell r="D43">
            <v>12961.656565656567</v>
          </cell>
          <cell r="E43">
            <v>12828.313131313133</v>
          </cell>
          <cell r="F43"/>
          <cell r="G43"/>
          <cell r="H43"/>
          <cell r="I43"/>
          <cell r="J43"/>
          <cell r="K43"/>
          <cell r="L43"/>
          <cell r="M43"/>
          <cell r="N43"/>
          <cell r="O43">
            <v>12099.242718</v>
          </cell>
        </row>
        <row r="44">
          <cell r="B44" t="str">
            <v>IQD</v>
          </cell>
          <cell r="C44">
            <v>1561.850546780073</v>
          </cell>
          <cell r="D44">
            <v>1549.7632850241546</v>
          </cell>
          <cell r="E44">
            <v>1535.6747279322854</v>
          </cell>
          <cell r="F44"/>
          <cell r="G44"/>
          <cell r="H44"/>
          <cell r="I44"/>
          <cell r="J44"/>
          <cell r="K44"/>
          <cell r="L44"/>
          <cell r="M44"/>
          <cell r="N44"/>
          <cell r="O44">
            <v>1503.2834740000001</v>
          </cell>
        </row>
        <row r="45">
          <cell r="B45" t="str">
            <v>ILS</v>
          </cell>
          <cell r="C45">
            <v>4.9808500827298126</v>
          </cell>
          <cell r="D45">
            <v>4.9375079360804044</v>
          </cell>
          <cell r="E45">
            <v>4.8709881562394521</v>
          </cell>
          <cell r="F45"/>
          <cell r="G45"/>
          <cell r="H45"/>
          <cell r="I45"/>
          <cell r="J45"/>
          <cell r="K45"/>
          <cell r="L45"/>
          <cell r="M45"/>
          <cell r="N45"/>
          <cell r="O45">
            <v>4.9595739999999999</v>
          </cell>
        </row>
        <row r="46">
          <cell r="B46" t="str">
            <v>JMD</v>
          </cell>
          <cell r="C46">
            <v>124.68745756135417</v>
          </cell>
          <cell r="D46">
            <v>124.63131313131314</v>
          </cell>
          <cell r="E46">
            <v>124.86510667584309</v>
          </cell>
          <cell r="F46"/>
          <cell r="G46"/>
          <cell r="H46"/>
          <cell r="I46"/>
          <cell r="J46"/>
          <cell r="K46"/>
          <cell r="L46"/>
          <cell r="M46"/>
          <cell r="N46"/>
          <cell r="O46">
            <v>0</v>
          </cell>
        </row>
        <row r="47">
          <cell r="B47" t="str">
            <v>JPY</v>
          </cell>
          <cell r="C47">
            <v>119.21749211649046</v>
          </cell>
          <cell r="D47">
            <v>119.82482024465403</v>
          </cell>
          <cell r="E47">
            <v>120.04943756498724</v>
          </cell>
          <cell r="F47"/>
          <cell r="G47"/>
          <cell r="H47"/>
          <cell r="I47"/>
          <cell r="J47"/>
          <cell r="K47"/>
          <cell r="L47"/>
          <cell r="M47"/>
          <cell r="N47"/>
          <cell r="O47">
            <v>102.993554</v>
          </cell>
        </row>
        <row r="48">
          <cell r="B48" t="str">
            <v>JOD</v>
          </cell>
          <cell r="C48">
            <v>0.94894224266996607</v>
          </cell>
          <cell r="D48">
            <v>0.9410034062867807</v>
          </cell>
          <cell r="E48">
            <v>0.93277704698173891</v>
          </cell>
          <cell r="F48"/>
          <cell r="G48"/>
          <cell r="H48"/>
          <cell r="I48"/>
          <cell r="J48"/>
          <cell r="K48"/>
          <cell r="L48"/>
          <cell r="M48"/>
          <cell r="N48"/>
          <cell r="O48">
            <v>0.91416600000000003</v>
          </cell>
        </row>
        <row r="49">
          <cell r="B49" t="str">
            <v>KZT</v>
          </cell>
          <cell r="C49">
            <v>201.91690229343388</v>
          </cell>
          <cell r="D49">
            <v>200.12538989394884</v>
          </cell>
          <cell r="E49">
            <v>198.46897952805125</v>
          </cell>
          <cell r="F49"/>
          <cell r="G49"/>
          <cell r="H49"/>
          <cell r="I49"/>
          <cell r="J49"/>
          <cell r="K49"/>
          <cell r="L49"/>
          <cell r="M49"/>
          <cell r="N49"/>
          <cell r="O49">
            <v>0</v>
          </cell>
        </row>
        <row r="50">
          <cell r="B50" t="str">
            <v>KES</v>
          </cell>
          <cell r="C50">
            <v>116.06347629796841</v>
          </cell>
          <cell r="D50">
            <v>114.84865300277454</v>
          </cell>
          <cell r="E50">
            <v>113.53504380475594</v>
          </cell>
          <cell r="F50"/>
          <cell r="G50"/>
          <cell r="H50"/>
          <cell r="I50"/>
          <cell r="J50"/>
          <cell r="K50"/>
          <cell r="L50"/>
          <cell r="M50"/>
          <cell r="N50"/>
          <cell r="O50">
            <v>0</v>
          </cell>
        </row>
        <row r="51">
          <cell r="B51" t="str">
            <v>KRW</v>
          </cell>
          <cell r="C51">
            <v>1439.421052631579</v>
          </cell>
          <cell r="D51">
            <v>1432.1473214285716</v>
          </cell>
          <cell r="E51">
            <v>1430.1835585585586</v>
          </cell>
          <cell r="F51"/>
          <cell r="G51"/>
          <cell r="H51"/>
          <cell r="I51"/>
          <cell r="J51"/>
          <cell r="K51"/>
          <cell r="L51"/>
          <cell r="M51"/>
          <cell r="N51"/>
          <cell r="O51">
            <v>1449.0953489999999</v>
          </cell>
        </row>
        <row r="52">
          <cell r="B52" t="str">
            <v>KWD</v>
          </cell>
          <cell r="C52">
            <v>0.37635118220665892</v>
          </cell>
          <cell r="D52">
            <v>0.37426373202660324</v>
          </cell>
          <cell r="E52">
            <v>0.37225160983785405</v>
          </cell>
          <cell r="F52"/>
          <cell r="G52"/>
          <cell r="H52"/>
          <cell r="I52"/>
          <cell r="J52"/>
          <cell r="K52"/>
          <cell r="L52"/>
          <cell r="M52"/>
          <cell r="N52"/>
          <cell r="O52">
            <v>0.361209</v>
          </cell>
        </row>
        <row r="53">
          <cell r="B53" t="str">
            <v>LVL</v>
          </cell>
          <cell r="C53">
            <v>0.69874314590238173</v>
          </cell>
          <cell r="D53">
            <v>0.6994065527736355</v>
          </cell>
          <cell r="E53">
            <v>0.69987771456849879</v>
          </cell>
          <cell r="F53"/>
          <cell r="G53"/>
          <cell r="H53"/>
          <cell r="I53"/>
          <cell r="J53"/>
          <cell r="K53"/>
          <cell r="L53"/>
          <cell r="M53"/>
          <cell r="N53"/>
          <cell r="O53">
            <v>0.69780799999999998</v>
          </cell>
        </row>
        <row r="54">
          <cell r="B54" t="str">
            <v>LSL</v>
          </cell>
          <cell r="C54">
            <v>11.641245086851782</v>
          </cell>
          <cell r="D54">
            <v>11.685781675454653</v>
          </cell>
          <cell r="E54">
            <v>11.72292426270365</v>
          </cell>
          <cell r="F54"/>
          <cell r="G54"/>
          <cell r="H54"/>
          <cell r="I54"/>
          <cell r="J54"/>
          <cell r="K54"/>
          <cell r="L54"/>
          <cell r="M54"/>
          <cell r="N54"/>
          <cell r="O54">
            <v>10.557625</v>
          </cell>
        </row>
        <row r="55">
          <cell r="B55" t="str">
            <v>LTL</v>
          </cell>
          <cell r="C55">
            <v>3.4528319118930897</v>
          </cell>
          <cell r="D55">
            <v>3.4528331333179061</v>
          </cell>
          <cell r="E55">
            <v>3.452765196209036</v>
          </cell>
          <cell r="F55"/>
          <cell r="G55"/>
          <cell r="H55"/>
          <cell r="I55"/>
          <cell r="J55"/>
          <cell r="K55"/>
          <cell r="L55"/>
          <cell r="M55"/>
          <cell r="N55"/>
          <cell r="O55">
            <v>3.452655</v>
          </cell>
        </row>
        <row r="56">
          <cell r="B56" t="str">
            <v>LYD</v>
          </cell>
          <cell r="C56">
            <v>1.6874430584473039</v>
          </cell>
          <cell r="D56">
            <v>1.6795424203554881</v>
          </cell>
          <cell r="E56">
            <v>1.6728637119836032</v>
          </cell>
          <cell r="F56"/>
          <cell r="G56"/>
          <cell r="H56"/>
          <cell r="I56"/>
          <cell r="J56"/>
          <cell r="K56"/>
          <cell r="L56"/>
          <cell r="M56"/>
          <cell r="N56"/>
          <cell r="O56">
            <v>0</v>
          </cell>
        </row>
        <row r="57">
          <cell r="B57" t="str">
            <v>MOP</v>
          </cell>
          <cell r="C57">
            <v>10.688266549146455</v>
          </cell>
          <cell r="D57">
            <v>10.604027733016007</v>
          </cell>
          <cell r="E57">
            <v>10.516403895200556</v>
          </cell>
          <cell r="F57"/>
          <cell r="G57"/>
          <cell r="H57"/>
          <cell r="I57"/>
          <cell r="J57"/>
          <cell r="K57"/>
          <cell r="L57"/>
          <cell r="M57"/>
          <cell r="N57"/>
          <cell r="O57">
            <v>10.31231</v>
          </cell>
        </row>
        <row r="58">
          <cell r="B58" t="str">
            <v>MKD</v>
          </cell>
          <cell r="C58">
            <v>63.099651465318345</v>
          </cell>
          <cell r="D58">
            <v>62.433902593295386</v>
          </cell>
          <cell r="E58">
            <v>62.19102884285784</v>
          </cell>
          <cell r="F58"/>
          <cell r="G58"/>
          <cell r="H58"/>
          <cell r="I58"/>
          <cell r="J58"/>
          <cell r="K58"/>
          <cell r="L58"/>
          <cell r="M58"/>
          <cell r="N58"/>
          <cell r="O58">
            <v>61.505380000000002</v>
          </cell>
        </row>
        <row r="59">
          <cell r="B59" t="str">
            <v>MYR</v>
          </cell>
          <cell r="C59">
            <v>4.1247200241308715</v>
          </cell>
          <cell r="D59">
            <v>4.0955715493991667</v>
          </cell>
          <cell r="E59">
            <v>4.0634244668767696</v>
          </cell>
          <cell r="F59"/>
          <cell r="G59"/>
          <cell r="H59"/>
          <cell r="I59"/>
          <cell r="J59"/>
          <cell r="K59"/>
          <cell r="L59"/>
          <cell r="M59"/>
          <cell r="N59"/>
          <cell r="O59">
            <v>3.9813239999999999</v>
          </cell>
        </row>
        <row r="60">
          <cell r="B60" t="str">
            <v>MRO</v>
          </cell>
          <cell r="C60">
            <v>404.08770826784036</v>
          </cell>
          <cell r="D60">
            <v>397.89271317829457</v>
          </cell>
          <cell r="E60">
            <v>387.5505035093073</v>
          </cell>
          <cell r="F60"/>
          <cell r="G60"/>
          <cell r="H60"/>
          <cell r="I60"/>
          <cell r="J60"/>
          <cell r="K60"/>
          <cell r="L60"/>
          <cell r="M60"/>
          <cell r="N60"/>
          <cell r="O60">
            <v>0</v>
          </cell>
        </row>
        <row r="61">
          <cell r="B61" t="str">
            <v>MUR</v>
          </cell>
          <cell r="C61">
            <v>40.821995680894311</v>
          </cell>
          <cell r="D61">
            <v>40.69529366992262</v>
          </cell>
          <cell r="E61">
            <v>40.555740060673791</v>
          </cell>
          <cell r="F61"/>
          <cell r="G61"/>
          <cell r="H61"/>
          <cell r="I61"/>
          <cell r="J61"/>
          <cell r="K61"/>
          <cell r="L61"/>
          <cell r="M61"/>
          <cell r="N61"/>
          <cell r="O61">
            <v>38.739843</v>
          </cell>
        </row>
        <row r="62">
          <cell r="B62" t="str">
            <v>MXN</v>
          </cell>
          <cell r="C62">
            <v>17.10062926550215</v>
          </cell>
          <cell r="D62">
            <v>16.964397615050039</v>
          </cell>
          <cell r="E62">
            <v>16.669112339051569</v>
          </cell>
          <cell r="F62"/>
          <cell r="G62"/>
          <cell r="H62"/>
          <cell r="I62"/>
          <cell r="J62"/>
          <cell r="K62"/>
          <cell r="L62"/>
          <cell r="M62"/>
          <cell r="N62"/>
          <cell r="O62">
            <v>17.038391000000001</v>
          </cell>
        </row>
        <row r="63">
          <cell r="B63" t="str">
            <v>MXV</v>
          </cell>
          <cell r="C63">
            <v>3.5286997866972665</v>
          </cell>
          <cell r="D63">
            <v>3.4833042425492753</v>
          </cell>
          <cell r="E63">
            <v>3.4104752365172413</v>
          </cell>
          <cell r="F63"/>
          <cell r="G63"/>
          <cell r="H63"/>
          <cell r="I63"/>
          <cell r="J63"/>
          <cell r="K63"/>
          <cell r="L63"/>
          <cell r="M63"/>
          <cell r="N63"/>
          <cell r="O63">
            <v>0</v>
          </cell>
        </row>
        <row r="64">
          <cell r="B64" t="str">
            <v>MDL</v>
          </cell>
          <cell r="C64">
            <v>16.154367223828075</v>
          </cell>
          <cell r="D64">
            <v>16.116401451878275</v>
          </cell>
          <cell r="E64">
            <v>16.06256798118028</v>
          </cell>
          <cell r="F64"/>
          <cell r="G64"/>
          <cell r="H64"/>
          <cell r="I64"/>
          <cell r="J64"/>
          <cell r="K64"/>
          <cell r="L64"/>
          <cell r="M64"/>
          <cell r="N64"/>
          <cell r="O64">
            <v>15.585373000000001</v>
          </cell>
        </row>
        <row r="65">
          <cell r="B65" t="str">
            <v>MAD</v>
          </cell>
          <cell r="C65">
            <v>11.202550068850117</v>
          </cell>
          <cell r="D65">
            <v>11.178708946772367</v>
          </cell>
          <cell r="E65">
            <v>11.159661871831146</v>
          </cell>
          <cell r="F65"/>
          <cell r="G65"/>
          <cell r="H65"/>
          <cell r="I65"/>
          <cell r="J65"/>
          <cell r="K65"/>
          <cell r="L65"/>
          <cell r="M65"/>
          <cell r="N65"/>
          <cell r="O65">
            <v>0</v>
          </cell>
        </row>
        <row r="66">
          <cell r="B66" t="str">
            <v>MMK</v>
          </cell>
          <cell r="C66">
            <v>1148.7068811438785</v>
          </cell>
          <cell r="D66">
            <v>1142.6571682991985</v>
          </cell>
          <cell r="E66">
            <v>1140.0385996409336</v>
          </cell>
          <cell r="F66"/>
          <cell r="G66"/>
          <cell r="H66"/>
          <cell r="I66"/>
          <cell r="J66"/>
          <cell r="K66"/>
          <cell r="L66"/>
          <cell r="M66"/>
          <cell r="N66"/>
          <cell r="O66">
            <v>1130.2839670000001</v>
          </cell>
        </row>
        <row r="67">
          <cell r="B67" t="str">
            <v>NAD</v>
          </cell>
          <cell r="C67">
            <v>11.64113965893551</v>
          </cell>
          <cell r="D67">
            <v>11.685781675454653</v>
          </cell>
          <cell r="E67">
            <v>11.722816053758676</v>
          </cell>
          <cell r="F67"/>
          <cell r="G67"/>
          <cell r="H67"/>
          <cell r="I67"/>
          <cell r="J67"/>
          <cell r="K67"/>
          <cell r="L67"/>
          <cell r="M67"/>
          <cell r="N67"/>
          <cell r="O67">
            <v>10.557535</v>
          </cell>
        </row>
        <row r="68">
          <cell r="B68" t="str">
            <v>NPR</v>
          </cell>
          <cell r="C68">
            <v>115.94831318780444</v>
          </cell>
          <cell r="D68">
            <v>114.74595367969239</v>
          </cell>
          <cell r="E68">
            <v>113.94249057958012</v>
          </cell>
          <cell r="F68"/>
          <cell r="G68"/>
          <cell r="H68"/>
          <cell r="I68"/>
          <cell r="J68"/>
          <cell r="K68"/>
          <cell r="L68"/>
          <cell r="M68"/>
          <cell r="N68"/>
          <cell r="O68">
            <v>110.42193899999999</v>
          </cell>
        </row>
        <row r="69">
          <cell r="B69" t="str">
            <v>ANG</v>
          </cell>
          <cell r="C69">
            <v>2.3990619529147397</v>
          </cell>
          <cell r="D69">
            <v>2.3787970354111905</v>
          </cell>
          <cell r="E69">
            <v>2.3578655982652093</v>
          </cell>
          <cell r="F69"/>
          <cell r="G69"/>
          <cell r="H69"/>
          <cell r="I69"/>
          <cell r="J69"/>
          <cell r="K69"/>
          <cell r="L69"/>
          <cell r="M69"/>
          <cell r="N69"/>
          <cell r="O69">
            <v>0</v>
          </cell>
        </row>
        <row r="70">
          <cell r="B70" t="str">
            <v>NZD</v>
          </cell>
          <cell r="C70">
            <v>1.6052708810236545</v>
          </cell>
          <cell r="D70">
            <v>1.5965312381414503</v>
          </cell>
          <cell r="E70">
            <v>1.5802346705156283</v>
          </cell>
          <cell r="F70"/>
          <cell r="G70"/>
          <cell r="H70"/>
          <cell r="I70"/>
          <cell r="J70"/>
          <cell r="K70"/>
          <cell r="L70"/>
          <cell r="M70"/>
          <cell r="N70"/>
          <cell r="O70">
            <v>1.592435</v>
          </cell>
        </row>
        <row r="71">
          <cell r="B71" t="str">
            <v>AUD</v>
          </cell>
          <cell r="C71">
            <v>1.2854030000000001</v>
          </cell>
          <cell r="D71">
            <v>1.283204</v>
          </cell>
          <cell r="E71">
            <v>1.270003</v>
          </cell>
          <cell r="F71"/>
          <cell r="G71"/>
          <cell r="H71"/>
          <cell r="I71"/>
          <cell r="J71"/>
          <cell r="K71"/>
          <cell r="L71"/>
          <cell r="M71"/>
          <cell r="N71"/>
          <cell r="O71">
            <v>1.2462219999999999</v>
          </cell>
        </row>
        <row r="72">
          <cell r="B72" t="str">
            <v>NOK</v>
          </cell>
          <cell r="C72">
            <v>7.3808834760239561</v>
          </cell>
          <cell r="D72">
            <v>7.4181788751365758</v>
          </cell>
          <cell r="E72">
            <v>7.4367903591317122</v>
          </cell>
          <cell r="F72"/>
          <cell r="G72"/>
          <cell r="H72"/>
          <cell r="I72"/>
          <cell r="J72"/>
          <cell r="K72"/>
          <cell r="L72"/>
          <cell r="M72"/>
          <cell r="N72"/>
          <cell r="O72">
            <v>7.485087</v>
          </cell>
        </row>
        <row r="73">
          <cell r="B73" t="str">
            <v>OMR</v>
          </cell>
          <cell r="C73">
            <v>0.5160360622212623</v>
          </cell>
          <cell r="D73">
            <v>0.51165821082868279</v>
          </cell>
          <cell r="E73">
            <v>0.50715202464992615</v>
          </cell>
          <cell r="F73"/>
          <cell r="G73"/>
          <cell r="H73"/>
          <cell r="I73"/>
          <cell r="J73"/>
          <cell r="K73"/>
          <cell r="L73"/>
          <cell r="M73"/>
          <cell r="N73"/>
          <cell r="O73">
            <v>0</v>
          </cell>
        </row>
        <row r="74">
          <cell r="B74" t="str">
            <v>PKR</v>
          </cell>
          <cell r="C74">
            <v>130.47127486804712</v>
          </cell>
          <cell r="D74">
            <v>129.76074426130043</v>
          </cell>
          <cell r="E74">
            <v>128.88197686218794</v>
          </cell>
          <cell r="F74"/>
          <cell r="G74"/>
          <cell r="H74"/>
          <cell r="I74"/>
          <cell r="J74"/>
          <cell r="K74"/>
          <cell r="L74"/>
          <cell r="M74"/>
          <cell r="N74"/>
          <cell r="O74">
            <v>120.57101400000001</v>
          </cell>
        </row>
        <row r="75">
          <cell r="B75" t="str">
            <v>PGK</v>
          </cell>
          <cell r="C75">
            <v>2.7858997477221306</v>
          </cell>
          <cell r="D75">
            <v>2.7757975093178855</v>
          </cell>
          <cell r="E75">
            <v>2.7712622960835827</v>
          </cell>
          <cell r="F75"/>
          <cell r="G75"/>
          <cell r="H75"/>
          <cell r="I75"/>
          <cell r="J75"/>
          <cell r="K75"/>
          <cell r="L75"/>
          <cell r="M75"/>
          <cell r="N75"/>
          <cell r="O75">
            <v>2.6647349999999999</v>
          </cell>
        </row>
        <row r="76">
          <cell r="B76" t="str">
            <v>PYG</v>
          </cell>
          <cell r="C76">
            <v>5588.7086956521744</v>
          </cell>
          <cell r="D76">
            <v>5460.4425531914894</v>
          </cell>
          <cell r="E76">
            <v>5381.3686440677966</v>
          </cell>
          <cell r="F76"/>
          <cell r="G76"/>
          <cell r="H76"/>
          <cell r="I76"/>
          <cell r="J76"/>
          <cell r="K76"/>
          <cell r="L76"/>
          <cell r="M76"/>
          <cell r="N76"/>
          <cell r="O76">
            <v>5716.6146790000003</v>
          </cell>
        </row>
        <row r="77">
          <cell r="B77" t="str">
            <v>PEN</v>
          </cell>
          <cell r="C77">
            <v>3.4356754531798765</v>
          </cell>
          <cell r="D77">
            <v>3.4179398666070022</v>
          </cell>
          <cell r="E77">
            <v>3.393760839299123</v>
          </cell>
          <cell r="F77"/>
          <cell r="G77"/>
          <cell r="H77"/>
          <cell r="I77"/>
          <cell r="J77"/>
          <cell r="K77"/>
          <cell r="L77"/>
          <cell r="M77"/>
          <cell r="N77"/>
          <cell r="O77">
            <v>0</v>
          </cell>
        </row>
        <row r="78">
          <cell r="B78" t="str">
            <v>PHP</v>
          </cell>
          <cell r="C78">
            <v>54.65381181172669</v>
          </cell>
          <cell r="D78">
            <v>54.139059994937135</v>
          </cell>
          <cell r="E78">
            <v>53.686295231653702</v>
          </cell>
          <cell r="F78"/>
          <cell r="G78"/>
          <cell r="H78"/>
          <cell r="I78"/>
          <cell r="J78"/>
          <cell r="K78"/>
          <cell r="L78"/>
          <cell r="M78"/>
          <cell r="N78"/>
          <cell r="O78">
            <v>54.443949000000003</v>
          </cell>
        </row>
        <row r="79">
          <cell r="B79" t="str">
            <v>PLN</v>
          </cell>
          <cell r="C79">
            <v>4.1453514059139005</v>
          </cell>
          <cell r="D79">
            <v>4.1481457535947035</v>
          </cell>
          <cell r="E79">
            <v>4.155537813668742</v>
          </cell>
          <cell r="F79"/>
          <cell r="G79"/>
          <cell r="H79"/>
          <cell r="I79"/>
          <cell r="J79"/>
          <cell r="K79"/>
          <cell r="L79"/>
          <cell r="M79"/>
          <cell r="N79"/>
          <cell r="O79">
            <v>0</v>
          </cell>
        </row>
        <row r="80">
          <cell r="B80" t="str">
            <v>QAR</v>
          </cell>
          <cell r="C80">
            <v>4.8795786276928919</v>
          </cell>
          <cell r="D80">
            <v>4.8383355453667951</v>
          </cell>
          <cell r="E80">
            <v>4.7958302808763884</v>
          </cell>
          <cell r="F80"/>
          <cell r="G80"/>
          <cell r="H80"/>
          <cell r="I80"/>
          <cell r="J80"/>
          <cell r="K80"/>
          <cell r="L80"/>
          <cell r="M80"/>
          <cell r="N80"/>
          <cell r="O80">
            <v>0</v>
          </cell>
        </row>
        <row r="81">
          <cell r="B81" t="str">
            <v>RON</v>
          </cell>
          <cell r="C81">
            <v>4.4134766262081762</v>
          </cell>
          <cell r="D81">
            <v>4.3948954708606189</v>
          </cell>
          <cell r="E81">
            <v>4.4002751031636862</v>
          </cell>
          <cell r="F81"/>
          <cell r="G81"/>
          <cell r="H81"/>
          <cell r="I81"/>
          <cell r="J81"/>
          <cell r="K81"/>
          <cell r="L81"/>
          <cell r="M81"/>
          <cell r="N81"/>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cell r="G4"/>
          <cell r="H4"/>
          <cell r="I4"/>
          <cell r="J4"/>
          <cell r="K4"/>
          <cell r="L4"/>
          <cell r="M4"/>
          <cell r="N4"/>
          <cell r="O4">
            <v>1.2468999999999999E-2</v>
          </cell>
        </row>
        <row r="5">
          <cell r="B5" t="str">
            <v>ARS</v>
          </cell>
          <cell r="C5">
            <v>0.19414500000000001</v>
          </cell>
          <cell r="D5">
            <v>0.19408500000000001</v>
          </cell>
          <cell r="E5">
            <v>0.192416</v>
          </cell>
          <cell r="F5"/>
          <cell r="G5"/>
          <cell r="H5"/>
          <cell r="I5"/>
          <cell r="J5"/>
          <cell r="K5"/>
          <cell r="L5"/>
          <cell r="M5"/>
          <cell r="N5"/>
          <cell r="O5">
            <v>0.21232200000000001</v>
          </cell>
        </row>
        <row r="6">
          <cell r="B6" t="str">
            <v>AWG</v>
          </cell>
          <cell r="C6">
            <v>0.53579399999999999</v>
          </cell>
          <cell r="D6">
            <v>0.53943399999999997</v>
          </cell>
          <cell r="E6">
            <v>0.53862399999999999</v>
          </cell>
          <cell r="F6"/>
          <cell r="G6"/>
          <cell r="H6"/>
          <cell r="I6"/>
          <cell r="J6"/>
          <cell r="K6"/>
          <cell r="L6"/>
          <cell r="M6"/>
          <cell r="N6"/>
          <cell r="O6">
            <v>0.53337100000000004</v>
          </cell>
        </row>
        <row r="7">
          <cell r="B7" t="str">
            <v>AUD</v>
          </cell>
          <cell r="C7">
            <v>1</v>
          </cell>
          <cell r="D7">
            <v>1</v>
          </cell>
          <cell r="E7">
            <v>1</v>
          </cell>
          <cell r="F7"/>
          <cell r="G7"/>
          <cell r="H7"/>
          <cell r="I7"/>
          <cell r="J7"/>
          <cell r="K7"/>
          <cell r="L7"/>
          <cell r="M7"/>
          <cell r="N7"/>
          <cell r="O7">
            <v>1</v>
          </cell>
        </row>
        <row r="8">
          <cell r="B8" t="str">
            <v>BSD</v>
          </cell>
          <cell r="C8">
            <v>0.96038599999999996</v>
          </cell>
          <cell r="D8">
            <v>0.96646299999999996</v>
          </cell>
          <cell r="E8">
            <v>0.96479400000000004</v>
          </cell>
          <cell r="F8"/>
          <cell r="G8"/>
          <cell r="H8"/>
          <cell r="I8"/>
          <cell r="J8"/>
          <cell r="K8"/>
          <cell r="L8"/>
          <cell r="M8"/>
          <cell r="N8"/>
          <cell r="O8">
            <v>0.95473300000000005</v>
          </cell>
        </row>
        <row r="9">
          <cell r="B9" t="str">
            <v>BHD</v>
          </cell>
          <cell r="C9">
            <v>2.5513970000000001</v>
          </cell>
          <cell r="D9">
            <v>2.5662099999999999</v>
          </cell>
          <cell r="E9">
            <v>2.5611280000000001</v>
          </cell>
          <cell r="F9"/>
          <cell r="G9"/>
          <cell r="H9"/>
          <cell r="I9"/>
          <cell r="J9"/>
          <cell r="K9"/>
          <cell r="L9"/>
          <cell r="M9"/>
          <cell r="N9"/>
          <cell r="O9">
            <v>2.5610400000000002</v>
          </cell>
        </row>
        <row r="10">
          <cell r="B10" t="str">
            <v>BDT</v>
          </cell>
          <cell r="C10">
            <v>1.2078E-2</v>
          </cell>
          <cell r="D10">
            <v>1.2189E-2</v>
          </cell>
          <cell r="E10">
            <v>1.2215E-2</v>
          </cell>
          <cell r="F10"/>
          <cell r="G10"/>
          <cell r="H10"/>
          <cell r="I10"/>
          <cell r="J10"/>
          <cell r="K10"/>
          <cell r="L10"/>
          <cell r="M10"/>
          <cell r="N10"/>
          <cell r="O10">
            <v>1.1812E-2</v>
          </cell>
        </row>
        <row r="11">
          <cell r="B11" t="str">
            <v>BBD</v>
          </cell>
          <cell r="C11">
            <v>0.47953600000000002</v>
          </cell>
          <cell r="D11">
            <v>0.48279300000000003</v>
          </cell>
          <cell r="E11">
            <v>0.482068</v>
          </cell>
          <cell r="F11"/>
          <cell r="G11"/>
          <cell r="H11"/>
          <cell r="I11"/>
          <cell r="J11"/>
          <cell r="K11"/>
          <cell r="L11"/>
          <cell r="M11"/>
          <cell r="N11"/>
          <cell r="O11">
            <v>0.47736699999999999</v>
          </cell>
        </row>
        <row r="12">
          <cell r="B12" t="str">
            <v>BZD</v>
          </cell>
          <cell r="C12">
            <v>0.48013699999999998</v>
          </cell>
          <cell r="D12">
            <v>0.48157899999999998</v>
          </cell>
          <cell r="E12">
            <v>0.47997000000000001</v>
          </cell>
          <cell r="F12"/>
          <cell r="G12"/>
          <cell r="H12"/>
          <cell r="I12"/>
          <cell r="J12"/>
          <cell r="K12"/>
          <cell r="L12"/>
          <cell r="M12"/>
          <cell r="N12"/>
          <cell r="O12">
            <v>0.49373299999999998</v>
          </cell>
        </row>
        <row r="13">
          <cell r="B13" t="str">
            <v>BMD</v>
          </cell>
          <cell r="C13">
            <v>0.96038599999999996</v>
          </cell>
          <cell r="D13">
            <v>0.96646299999999996</v>
          </cell>
          <cell r="E13">
            <v>0.96479400000000004</v>
          </cell>
          <cell r="F13"/>
          <cell r="G13"/>
          <cell r="H13"/>
          <cell r="I13"/>
          <cell r="J13"/>
          <cell r="K13"/>
          <cell r="L13"/>
          <cell r="M13"/>
          <cell r="N13"/>
          <cell r="O13">
            <v>0.95473300000000005</v>
          </cell>
        </row>
        <row r="14">
          <cell r="B14" t="str">
            <v>BWP</v>
          </cell>
          <cell r="C14">
            <v>0.13205500000000001</v>
          </cell>
          <cell r="D14">
            <v>0.132662</v>
          </cell>
          <cell r="E14">
            <v>0.132965</v>
          </cell>
          <cell r="F14"/>
          <cell r="G14"/>
          <cell r="H14"/>
          <cell r="I14"/>
          <cell r="J14"/>
          <cell r="K14"/>
          <cell r="L14"/>
          <cell r="M14"/>
          <cell r="N14"/>
          <cell r="O14">
            <v>0.13726747404649553</v>
          </cell>
        </row>
        <row r="15">
          <cell r="B15" t="str">
            <v>BRL</v>
          </cell>
          <cell r="C15">
            <v>0.47516999999999998</v>
          </cell>
          <cell r="D15">
            <v>0.481651</v>
          </cell>
          <cell r="E15">
            <v>0.47992400000000002</v>
          </cell>
          <cell r="F15"/>
          <cell r="G15"/>
          <cell r="H15"/>
          <cell r="I15"/>
          <cell r="J15"/>
          <cell r="K15"/>
          <cell r="L15"/>
          <cell r="M15"/>
          <cell r="N15"/>
          <cell r="O15">
            <v>0.49536599999999997</v>
          </cell>
        </row>
        <row r="16">
          <cell r="B16" t="str">
            <v>BND</v>
          </cell>
          <cell r="C16">
            <v>0.78109700000000004</v>
          </cell>
          <cell r="D16">
            <v>0.78413999999999995</v>
          </cell>
          <cell r="E16">
            <v>0.78134499999999996</v>
          </cell>
          <cell r="F16"/>
          <cell r="G16"/>
          <cell r="H16"/>
          <cell r="I16"/>
          <cell r="J16"/>
          <cell r="K16"/>
          <cell r="L16"/>
          <cell r="M16"/>
          <cell r="N16"/>
          <cell r="O16">
            <v>0.77324199999999998</v>
          </cell>
        </row>
        <row r="17">
          <cell r="B17" t="str">
            <v>BGN</v>
          </cell>
          <cell r="C17">
            <v>0.65746800000000005</v>
          </cell>
          <cell r="D17">
            <v>0.65626200000000001</v>
          </cell>
          <cell r="E17">
            <v>0.64946599999999999</v>
          </cell>
          <cell r="F17"/>
          <cell r="G17"/>
          <cell r="H17"/>
          <cell r="I17"/>
          <cell r="J17"/>
          <cell r="K17"/>
          <cell r="L17"/>
          <cell r="M17"/>
          <cell r="N17"/>
          <cell r="O17">
            <v>0.63713200000000003</v>
          </cell>
        </row>
        <row r="18">
          <cell r="B18" t="str">
            <v>KHR</v>
          </cell>
          <cell r="C18">
            <v>2.41E-4</v>
          </cell>
          <cell r="D18">
            <v>2.42E-4</v>
          </cell>
          <cell r="E18">
            <v>2.42E-4</v>
          </cell>
          <cell r="F18"/>
          <cell r="G18"/>
          <cell r="H18"/>
          <cell r="I18"/>
          <cell r="J18"/>
          <cell r="K18"/>
          <cell r="L18"/>
          <cell r="M18"/>
          <cell r="N18"/>
          <cell r="O18">
            <v>2.3900000000000001E-4</v>
          </cell>
        </row>
        <row r="19">
          <cell r="B19" t="str">
            <v>CAD</v>
          </cell>
          <cell r="C19">
            <v>0.96495299999999995</v>
          </cell>
          <cell r="D19">
            <v>0.95986800000000005</v>
          </cell>
          <cell r="E19">
            <v>0.95575500000000002</v>
          </cell>
          <cell r="F19"/>
          <cell r="G19"/>
          <cell r="H19"/>
          <cell r="I19"/>
          <cell r="J19"/>
          <cell r="K19"/>
          <cell r="L19"/>
          <cell r="M19"/>
          <cell r="N19"/>
          <cell r="O19">
            <v>0.96496700000000002</v>
          </cell>
        </row>
        <row r="20">
          <cell r="B20" t="str">
            <v>KYD</v>
          </cell>
          <cell r="C20">
            <v>1.1711910000000001</v>
          </cell>
          <cell r="D20">
            <v>1.1961759999999999</v>
          </cell>
          <cell r="E20">
            <v>1.2147810000000001</v>
          </cell>
          <cell r="F20"/>
          <cell r="G20"/>
          <cell r="H20"/>
          <cell r="I20"/>
          <cell r="J20"/>
          <cell r="K20"/>
          <cell r="L20"/>
          <cell r="M20"/>
          <cell r="N20"/>
          <cell r="O20">
            <v>1.2773202842293097</v>
          </cell>
        </row>
        <row r="21">
          <cell r="B21" t="str">
            <v>CLF</v>
          </cell>
          <cell r="C21">
            <v>46.057912000000002</v>
          </cell>
          <cell r="D21">
            <v>46.455894999999998</v>
          </cell>
          <cell r="E21">
            <v>46.463380999999998</v>
          </cell>
          <cell r="F21"/>
          <cell r="G21"/>
          <cell r="H21"/>
          <cell r="I21"/>
          <cell r="J21"/>
          <cell r="K21"/>
          <cell r="L21"/>
          <cell r="M21"/>
          <cell r="N21"/>
          <cell r="O21">
            <v>44.349831470640417</v>
          </cell>
        </row>
        <row r="22">
          <cell r="B22" t="str">
            <v>CLP</v>
          </cell>
          <cell r="C22">
            <v>2.0179999999999998E-3</v>
          </cell>
          <cell r="D22">
            <v>2.0349999999999999E-3</v>
          </cell>
          <cell r="E22">
            <v>2.0349999999999999E-3</v>
          </cell>
          <cell r="F22"/>
          <cell r="G22"/>
          <cell r="H22"/>
          <cell r="I22"/>
          <cell r="J22"/>
          <cell r="K22"/>
          <cell r="L22"/>
          <cell r="M22"/>
          <cell r="N22"/>
          <cell r="O22">
            <v>1.9620000000000002E-3</v>
          </cell>
        </row>
        <row r="23">
          <cell r="B23" t="str">
            <v>CNY</v>
          </cell>
          <cell r="C23">
            <v>0.154284</v>
          </cell>
          <cell r="D23">
            <v>0.15528600000000001</v>
          </cell>
          <cell r="E23">
            <v>0.15510199999999999</v>
          </cell>
          <cell r="F23"/>
          <cell r="G23"/>
          <cell r="H23"/>
          <cell r="I23"/>
          <cell r="J23"/>
          <cell r="K23"/>
          <cell r="L23"/>
          <cell r="M23"/>
          <cell r="N23"/>
          <cell r="O23">
            <v>0.153279</v>
          </cell>
        </row>
        <row r="24">
          <cell r="B24" t="str">
            <v>COP</v>
          </cell>
          <cell r="C24">
            <v>5.4199999999999995E-4</v>
          </cell>
          <cell r="D24">
            <v>5.4100000000000003E-4</v>
          </cell>
          <cell r="E24">
            <v>5.3799999999999996E-4</v>
          </cell>
          <cell r="F24"/>
          <cell r="G24"/>
          <cell r="H24"/>
          <cell r="I24"/>
          <cell r="J24"/>
          <cell r="K24"/>
          <cell r="L24"/>
          <cell r="M24"/>
          <cell r="N24"/>
          <cell r="O24">
            <v>5.3399999999999997E-4</v>
          </cell>
        </row>
        <row r="25">
          <cell r="B25" t="str">
            <v>CRC</v>
          </cell>
          <cell r="C25">
            <v>1.9E-3</v>
          </cell>
          <cell r="D25">
            <v>1.9189999999999999E-3</v>
          </cell>
          <cell r="E25">
            <v>1.9189999999999999E-3</v>
          </cell>
          <cell r="F25"/>
          <cell r="G25"/>
          <cell r="H25"/>
          <cell r="I25"/>
          <cell r="J25"/>
          <cell r="K25"/>
          <cell r="L25"/>
          <cell r="M25"/>
          <cell r="N25"/>
          <cell r="O25">
            <v>1.902E-3</v>
          </cell>
        </row>
        <row r="26">
          <cell r="B26" t="str">
            <v>HRK</v>
          </cell>
          <cell r="C26">
            <v>0.169684</v>
          </cell>
          <cell r="D26">
            <v>0.169289</v>
          </cell>
          <cell r="E26">
            <v>0.16745299999999999</v>
          </cell>
          <cell r="F26"/>
          <cell r="G26"/>
          <cell r="H26"/>
          <cell r="I26"/>
          <cell r="J26"/>
          <cell r="K26"/>
          <cell r="L26"/>
          <cell r="M26"/>
          <cell r="N26"/>
          <cell r="O26">
            <v>0.16767299999999999</v>
          </cell>
        </row>
        <row r="27">
          <cell r="B27" t="str">
            <v>CZK</v>
          </cell>
          <cell r="C27">
            <v>5.0664000000000001E-2</v>
          </cell>
          <cell r="D27">
            <v>5.0391999999999999E-2</v>
          </cell>
          <cell r="E27">
            <v>4.9745999999999999E-2</v>
          </cell>
          <cell r="F27"/>
          <cell r="G27"/>
          <cell r="H27"/>
          <cell r="I27"/>
          <cell r="J27"/>
          <cell r="K27"/>
          <cell r="L27"/>
          <cell r="M27"/>
          <cell r="N27"/>
          <cell r="O27">
            <v>4.947E-2</v>
          </cell>
        </row>
        <row r="28">
          <cell r="B28" t="str">
            <v>DKK</v>
          </cell>
          <cell r="C28">
            <v>0.17229</v>
          </cell>
          <cell r="D28">
            <v>0.17202600000000001</v>
          </cell>
          <cell r="E28">
            <v>0.17027400000000001</v>
          </cell>
          <cell r="F28"/>
          <cell r="G28"/>
          <cell r="H28"/>
          <cell r="I28"/>
          <cell r="J28"/>
          <cell r="K28"/>
          <cell r="L28"/>
          <cell r="M28"/>
          <cell r="N28"/>
          <cell r="O28">
            <v>0.167407</v>
          </cell>
        </row>
        <row r="29">
          <cell r="B29" t="str">
            <v>DOP</v>
          </cell>
          <cell r="C29">
            <v>2.3795E-2</v>
          </cell>
          <cell r="D29">
            <v>2.3838999999999999E-2</v>
          </cell>
          <cell r="E29">
            <v>2.3751999999999999E-2</v>
          </cell>
          <cell r="F29"/>
          <cell r="G29"/>
          <cell r="H29"/>
          <cell r="I29"/>
          <cell r="J29"/>
          <cell r="K29"/>
          <cell r="L29"/>
          <cell r="M29"/>
          <cell r="N29"/>
          <cell r="O29">
            <v>2.4327000000000001E-2</v>
          </cell>
        </row>
        <row r="30">
          <cell r="B30" t="str">
            <v>XCD</v>
          </cell>
          <cell r="C30">
            <v>0.35521200000000003</v>
          </cell>
          <cell r="D30">
            <v>0.35762500000000003</v>
          </cell>
          <cell r="E30">
            <v>0.35708800000000002</v>
          </cell>
          <cell r="F30"/>
          <cell r="G30"/>
          <cell r="H30"/>
          <cell r="I30"/>
          <cell r="J30"/>
          <cell r="K30"/>
          <cell r="L30"/>
          <cell r="M30"/>
          <cell r="N30"/>
          <cell r="O30">
            <v>0.353605</v>
          </cell>
        </row>
        <row r="31">
          <cell r="B31" t="str">
            <v>EGP</v>
          </cell>
          <cell r="C31">
            <v>0.14697499999999999</v>
          </cell>
          <cell r="D31">
            <v>0.146373</v>
          </cell>
          <cell r="E31">
            <v>0.145062</v>
          </cell>
          <cell r="F31"/>
          <cell r="G31"/>
          <cell r="H31"/>
          <cell r="I31"/>
          <cell r="J31"/>
          <cell r="K31"/>
          <cell r="L31"/>
          <cell r="M31"/>
          <cell r="N31"/>
          <cell r="O31">
            <v>0.158609</v>
          </cell>
        </row>
        <row r="32">
          <cell r="B32" t="str">
            <v>EEK</v>
          </cell>
          <cell r="C32">
            <v>8.2175999999999999E-2</v>
          </cell>
          <cell r="D32">
            <v>8.2027000000000003E-2</v>
          </cell>
          <cell r="E32">
            <v>8.1179000000000001E-2</v>
          </cell>
          <cell r="F32"/>
          <cell r="G32"/>
          <cell r="H32"/>
          <cell r="I32"/>
          <cell r="J32"/>
          <cell r="K32"/>
          <cell r="L32"/>
          <cell r="M32"/>
          <cell r="N32"/>
          <cell r="O32">
            <v>7.9639000000000001E-2</v>
          </cell>
        </row>
        <row r="33">
          <cell r="B33" t="str">
            <v>EUR</v>
          </cell>
          <cell r="C33">
            <v>1.2854030000000001</v>
          </cell>
          <cell r="D33">
            <v>1.283204</v>
          </cell>
          <cell r="E33">
            <v>1.270003</v>
          </cell>
          <cell r="F33"/>
          <cell r="G33"/>
          <cell r="H33"/>
          <cell r="I33"/>
          <cell r="J33"/>
          <cell r="K33"/>
          <cell r="L33"/>
          <cell r="M33"/>
          <cell r="N33"/>
          <cell r="O33">
            <v>1.2462219999999999</v>
          </cell>
        </row>
        <row r="34">
          <cell r="B34" t="str">
            <v>FJD</v>
          </cell>
          <cell r="C34">
            <v>0.54068300000000002</v>
          </cell>
          <cell r="D34">
            <v>0.54166199999999998</v>
          </cell>
          <cell r="E34">
            <v>0.54133399999999998</v>
          </cell>
          <cell r="F34"/>
          <cell r="G34"/>
          <cell r="H34"/>
          <cell r="I34"/>
          <cell r="J34"/>
          <cell r="K34"/>
          <cell r="L34"/>
          <cell r="M34"/>
          <cell r="N34"/>
          <cell r="O34">
            <v>0.53922999999999999</v>
          </cell>
        </row>
        <row r="35">
          <cell r="B35" t="str">
            <v>XPF</v>
          </cell>
          <cell r="C35">
            <v>1.0775E-2</v>
          </cell>
          <cell r="D35">
            <v>1.0751999999999999E-2</v>
          </cell>
          <cell r="E35">
            <v>1.0642E-2</v>
          </cell>
          <cell r="F35"/>
          <cell r="G35"/>
          <cell r="H35"/>
          <cell r="I35"/>
          <cell r="J35"/>
          <cell r="K35"/>
          <cell r="L35"/>
          <cell r="M35"/>
          <cell r="N35"/>
          <cell r="O35">
            <v>1.0444999999999999E-2</v>
          </cell>
        </row>
        <row r="36">
          <cell r="B36" t="str">
            <v>GTQ</v>
          </cell>
          <cell r="C36">
            <v>0.12720699999999999</v>
          </cell>
          <cell r="D36">
            <v>0.126439</v>
          </cell>
          <cell r="E36">
            <v>0.12567700000000001</v>
          </cell>
          <cell r="F36"/>
          <cell r="G36"/>
          <cell r="H36"/>
          <cell r="I36"/>
          <cell r="J36"/>
          <cell r="K36"/>
          <cell r="L36"/>
          <cell r="M36"/>
          <cell r="N36"/>
          <cell r="O36">
            <v>0.13365846199742415</v>
          </cell>
        </row>
        <row r="37">
          <cell r="B37" t="str">
            <v>GYD</v>
          </cell>
          <cell r="C37">
            <v>4.6420000000000003E-3</v>
          </cell>
          <cell r="D37">
            <v>4.6820000000000004E-3</v>
          </cell>
          <cell r="E37">
            <v>4.679E-3</v>
          </cell>
          <cell r="F37"/>
          <cell r="G37"/>
          <cell r="H37"/>
          <cell r="I37"/>
          <cell r="J37"/>
          <cell r="K37"/>
          <cell r="L37"/>
          <cell r="M37"/>
          <cell r="N37"/>
          <cell r="O37">
            <v>4.6709999999999998E-3</v>
          </cell>
        </row>
        <row r="38">
          <cell r="B38" t="str">
            <v>HNL</v>
          </cell>
          <cell r="C38">
            <v>4.8157999999999999E-2</v>
          </cell>
          <cell r="D38">
            <v>4.8538999999999999E-2</v>
          </cell>
          <cell r="E38">
            <v>4.8642999999999999E-2</v>
          </cell>
          <cell r="F38"/>
          <cell r="G38"/>
          <cell r="H38"/>
          <cell r="I38"/>
          <cell r="J38"/>
          <cell r="K38"/>
          <cell r="L38"/>
          <cell r="M38"/>
          <cell r="N38"/>
          <cell r="O38">
            <v>4.9409000000000002E-2</v>
          </cell>
        </row>
        <row r="39">
          <cell r="B39" t="str">
            <v>HKD</v>
          </cell>
          <cell r="C39">
            <v>0.123875</v>
          </cell>
          <cell r="D39">
            <v>0.124642</v>
          </cell>
          <cell r="E39">
            <v>0.124388</v>
          </cell>
          <cell r="F39"/>
          <cell r="G39"/>
          <cell r="H39"/>
          <cell r="I39"/>
          <cell r="J39"/>
          <cell r="K39"/>
          <cell r="L39"/>
          <cell r="M39"/>
          <cell r="N39"/>
          <cell r="O39">
            <v>0.124471</v>
          </cell>
        </row>
        <row r="40">
          <cell r="B40" t="str">
            <v>HUF</v>
          </cell>
          <cell r="C40">
            <v>4.4039999999999999E-3</v>
          </cell>
          <cell r="D40">
            <v>4.3779999999999999E-3</v>
          </cell>
          <cell r="E40">
            <v>4.2950000000000002E-3</v>
          </cell>
          <cell r="F40"/>
          <cell r="G40"/>
          <cell r="H40"/>
          <cell r="I40"/>
          <cell r="J40"/>
          <cell r="K40"/>
          <cell r="L40"/>
          <cell r="M40"/>
          <cell r="N40"/>
          <cell r="O40">
            <v>4.2950000000000002E-3</v>
          </cell>
        </row>
        <row r="41">
          <cell r="B41" t="str">
            <v>ISK</v>
          </cell>
          <cell r="C41">
            <v>7.541E-3</v>
          </cell>
          <cell r="D41">
            <v>7.6449999999999999E-3</v>
          </cell>
          <cell r="E41">
            <v>7.6740000000000003E-3</v>
          </cell>
          <cell r="F41"/>
          <cell r="G41"/>
          <cell r="H41"/>
          <cell r="I41"/>
          <cell r="J41"/>
          <cell r="K41"/>
          <cell r="L41"/>
          <cell r="M41"/>
          <cell r="N41"/>
          <cell r="O41">
            <v>7.718E-3</v>
          </cell>
        </row>
        <row r="42">
          <cell r="B42" t="str">
            <v>INR</v>
          </cell>
          <cell r="C42">
            <v>1.7753000000000001E-2</v>
          </cell>
          <cell r="D42">
            <v>1.7836000000000001E-2</v>
          </cell>
          <cell r="E42">
            <v>1.7798000000000001E-2</v>
          </cell>
          <cell r="F42"/>
          <cell r="G42"/>
          <cell r="H42"/>
          <cell r="I42"/>
          <cell r="J42"/>
          <cell r="K42"/>
          <cell r="L42"/>
          <cell r="M42"/>
          <cell r="N42"/>
          <cell r="O42">
            <v>1.8107999999999999E-2</v>
          </cell>
        </row>
        <row r="43">
          <cell r="B43" t="str">
            <v>IDR</v>
          </cell>
          <cell r="C43">
            <v>9.7999999999999997E-5</v>
          </cell>
          <cell r="D43">
            <v>9.8999999999999994E-5</v>
          </cell>
          <cell r="E43">
            <v>9.8999999999999994E-5</v>
          </cell>
          <cell r="F43"/>
          <cell r="G43"/>
          <cell r="H43"/>
          <cell r="I43"/>
          <cell r="J43"/>
          <cell r="K43"/>
          <cell r="L43"/>
          <cell r="M43"/>
          <cell r="N43"/>
          <cell r="O43">
            <v>1.03E-4</v>
          </cell>
        </row>
        <row r="44">
          <cell r="B44" t="str">
            <v>IQD</v>
          </cell>
          <cell r="C44">
            <v>8.2299999999999995E-4</v>
          </cell>
          <cell r="D44">
            <v>8.2799999999999996E-4</v>
          </cell>
          <cell r="E44">
            <v>8.2700000000000004E-4</v>
          </cell>
          <cell r="F44"/>
          <cell r="G44"/>
          <cell r="H44"/>
          <cell r="I44"/>
          <cell r="J44"/>
          <cell r="K44"/>
          <cell r="L44"/>
          <cell r="M44"/>
          <cell r="N44"/>
          <cell r="O44">
            <v>8.2899999999999998E-4</v>
          </cell>
        </row>
        <row r="45">
          <cell r="B45" t="str">
            <v>ILS</v>
          </cell>
          <cell r="C45">
            <v>0.25806899999999999</v>
          </cell>
          <cell r="D45">
            <v>0.25988899999999998</v>
          </cell>
          <cell r="E45">
            <v>0.26072800000000002</v>
          </cell>
          <cell r="F45"/>
          <cell r="G45"/>
          <cell r="H45"/>
          <cell r="I45"/>
          <cell r="J45"/>
          <cell r="K45"/>
          <cell r="L45"/>
          <cell r="M45"/>
          <cell r="N45"/>
          <cell r="O45">
            <v>0.251276</v>
          </cell>
        </row>
        <row r="46">
          <cell r="B46" t="str">
            <v>JMD</v>
          </cell>
          <cell r="C46">
            <v>1.0309E-2</v>
          </cell>
          <cell r="D46">
            <v>1.0296E-2</v>
          </cell>
          <cell r="E46">
            <v>1.0170999999999999E-2</v>
          </cell>
          <cell r="F46"/>
          <cell r="G46"/>
          <cell r="H46"/>
          <cell r="I46"/>
          <cell r="J46"/>
          <cell r="K46"/>
          <cell r="L46"/>
          <cell r="M46"/>
          <cell r="N46"/>
          <cell r="O46">
            <v>1.0773E-2</v>
          </cell>
        </row>
        <row r="47">
          <cell r="B47" t="str">
            <v>JPY</v>
          </cell>
          <cell r="C47">
            <v>1.0782E-2</v>
          </cell>
          <cell r="D47">
            <v>1.0709E-2</v>
          </cell>
          <cell r="E47">
            <v>1.0579E-2</v>
          </cell>
          <cell r="F47"/>
          <cell r="G47"/>
          <cell r="H47"/>
          <cell r="I47"/>
          <cell r="J47"/>
          <cell r="K47"/>
          <cell r="L47"/>
          <cell r="M47"/>
          <cell r="N47"/>
          <cell r="O47">
            <v>1.21E-2</v>
          </cell>
        </row>
        <row r="48">
          <cell r="B48" t="str">
            <v>JOD</v>
          </cell>
          <cell r="C48">
            <v>1.3545640000000001</v>
          </cell>
          <cell r="D48">
            <v>1.3636550000000001</v>
          </cell>
          <cell r="E48">
            <v>1.361529</v>
          </cell>
          <cell r="F48"/>
          <cell r="G48"/>
          <cell r="H48"/>
          <cell r="I48"/>
          <cell r="J48"/>
          <cell r="K48"/>
          <cell r="L48"/>
          <cell r="M48"/>
          <cell r="N48"/>
          <cell r="O48">
            <v>1.3632340000000001</v>
          </cell>
        </row>
        <row r="49">
          <cell r="B49" t="str">
            <v>KZT</v>
          </cell>
          <cell r="C49">
            <v>6.3660000000000001E-3</v>
          </cell>
          <cell r="D49">
            <v>6.4120000000000002E-3</v>
          </cell>
          <cell r="E49">
            <v>6.3990000000000002E-3</v>
          </cell>
          <cell r="F49"/>
          <cell r="G49"/>
          <cell r="H49"/>
          <cell r="I49"/>
          <cell r="J49"/>
          <cell r="K49"/>
          <cell r="L49"/>
          <cell r="M49"/>
          <cell r="N49"/>
          <cell r="O49">
            <v>6.4140000000000004E-3</v>
          </cell>
        </row>
        <row r="50">
          <cell r="B50" t="str">
            <v>KES</v>
          </cell>
          <cell r="C50">
            <v>1.1075E-2</v>
          </cell>
          <cell r="D50">
            <v>1.1173000000000001E-2</v>
          </cell>
          <cell r="E50">
            <v>1.1186E-2</v>
          </cell>
          <cell r="F50"/>
          <cell r="G50"/>
          <cell r="H50"/>
          <cell r="I50"/>
          <cell r="J50"/>
          <cell r="K50"/>
          <cell r="L50"/>
          <cell r="M50"/>
          <cell r="N50"/>
          <cell r="O50">
            <v>1.1301E-2</v>
          </cell>
        </row>
        <row r="51">
          <cell r="B51" t="str">
            <v>KRW</v>
          </cell>
          <cell r="C51">
            <v>8.9300000000000002E-4</v>
          </cell>
          <cell r="D51">
            <v>8.9599999999999999E-4</v>
          </cell>
          <cell r="E51">
            <v>8.8800000000000001E-4</v>
          </cell>
          <cell r="F51"/>
          <cell r="G51"/>
          <cell r="H51"/>
          <cell r="I51"/>
          <cell r="J51"/>
          <cell r="K51"/>
          <cell r="L51"/>
          <cell r="M51"/>
          <cell r="N51"/>
          <cell r="O51">
            <v>8.5999999999999998E-4</v>
          </cell>
        </row>
        <row r="52">
          <cell r="B52" t="str">
            <v>KWD</v>
          </cell>
          <cell r="C52">
            <v>3.415435</v>
          </cell>
          <cell r="D52">
            <v>3.4286089999999998</v>
          </cell>
          <cell r="E52">
            <v>3.4116789999999999</v>
          </cell>
          <cell r="F52"/>
          <cell r="G52"/>
          <cell r="H52"/>
          <cell r="I52"/>
          <cell r="J52"/>
          <cell r="K52"/>
          <cell r="L52"/>
          <cell r="M52"/>
          <cell r="N52"/>
          <cell r="O52">
            <v>3.4501409999999999</v>
          </cell>
        </row>
        <row r="53">
          <cell r="B53" t="str">
            <v>LVL</v>
          </cell>
          <cell r="C53">
            <v>1.839593</v>
          </cell>
          <cell r="D53">
            <v>1.8347039999999999</v>
          </cell>
          <cell r="E53">
            <v>1.8146070000000001</v>
          </cell>
          <cell r="F53"/>
          <cell r="G53"/>
          <cell r="H53"/>
          <cell r="I53"/>
          <cell r="J53"/>
          <cell r="K53"/>
          <cell r="L53"/>
          <cell r="M53"/>
          <cell r="N53"/>
          <cell r="O53">
            <v>1.7859100000000001</v>
          </cell>
        </row>
        <row r="54">
          <cell r="B54" t="str">
            <v>LSL</v>
          </cell>
          <cell r="C54">
            <v>0.110418</v>
          </cell>
          <cell r="D54">
            <v>0.109809</v>
          </cell>
          <cell r="E54">
            <v>0.108335</v>
          </cell>
          <cell r="F54"/>
          <cell r="G54"/>
          <cell r="H54"/>
          <cell r="I54"/>
          <cell r="J54"/>
          <cell r="K54"/>
          <cell r="L54"/>
          <cell r="M54"/>
          <cell r="N54"/>
          <cell r="O54">
            <v>0.11804000000000001</v>
          </cell>
        </row>
        <row r="55">
          <cell r="B55" t="str">
            <v>LTL</v>
          </cell>
          <cell r="C55">
            <v>0.37227500000000002</v>
          </cell>
          <cell r="D55">
            <v>0.37163800000000002</v>
          </cell>
          <cell r="E55">
            <v>0.36782199999999998</v>
          </cell>
          <cell r="F55"/>
          <cell r="G55"/>
          <cell r="H55"/>
          <cell r="I55"/>
          <cell r="J55"/>
          <cell r="K55"/>
          <cell r="L55"/>
          <cell r="M55"/>
          <cell r="N55"/>
          <cell r="O55">
            <v>0.36094599999999999</v>
          </cell>
        </row>
        <row r="56">
          <cell r="B56" t="str">
            <v>LYD</v>
          </cell>
          <cell r="C56">
            <v>0.76174600000000003</v>
          </cell>
          <cell r="D56">
            <v>0.76402000000000003</v>
          </cell>
          <cell r="E56">
            <v>0.75917900000000005</v>
          </cell>
          <cell r="F56"/>
          <cell r="G56"/>
          <cell r="H56"/>
          <cell r="I56"/>
          <cell r="J56"/>
          <cell r="K56"/>
          <cell r="L56"/>
          <cell r="M56"/>
          <cell r="N56"/>
          <cell r="O56">
            <v>0.76017699999999999</v>
          </cell>
        </row>
        <row r="57">
          <cell r="B57" t="str">
            <v>MOP</v>
          </cell>
          <cell r="C57">
            <v>0.12026299999999999</v>
          </cell>
          <cell r="D57">
            <v>0.12101099999999999</v>
          </cell>
          <cell r="E57">
            <v>0.120764</v>
          </cell>
          <cell r="F57"/>
          <cell r="G57"/>
          <cell r="H57"/>
          <cell r="I57"/>
          <cell r="J57"/>
          <cell r="K57"/>
          <cell r="L57"/>
          <cell r="M57"/>
          <cell r="N57"/>
          <cell r="O57">
            <v>0.120848</v>
          </cell>
        </row>
        <row r="58">
          <cell r="B58" t="str">
            <v>MKD</v>
          </cell>
          <cell r="C58">
            <v>2.0371E-2</v>
          </cell>
          <cell r="D58">
            <v>2.0552999999999998E-2</v>
          </cell>
          <cell r="E58">
            <v>2.0421000000000002E-2</v>
          </cell>
          <cell r="F58"/>
          <cell r="G58"/>
          <cell r="H58"/>
          <cell r="I58"/>
          <cell r="J58"/>
          <cell r="K58"/>
          <cell r="L58"/>
          <cell r="M58"/>
          <cell r="N58"/>
          <cell r="O58">
            <v>2.0261999999999999E-2</v>
          </cell>
        </row>
        <row r="59">
          <cell r="B59" t="str">
            <v>MYR</v>
          </cell>
          <cell r="C59">
            <v>0.31163400000000002</v>
          </cell>
          <cell r="D59">
            <v>0.31331500000000001</v>
          </cell>
          <cell r="E59">
            <v>0.31254500000000002</v>
          </cell>
          <cell r="F59"/>
          <cell r="G59"/>
          <cell r="H59"/>
          <cell r="I59"/>
          <cell r="J59"/>
          <cell r="K59"/>
          <cell r="L59"/>
          <cell r="M59"/>
          <cell r="N59"/>
          <cell r="O59">
            <v>0.31301699999999999</v>
          </cell>
        </row>
        <row r="60">
          <cell r="B60" t="str">
            <v>MRO</v>
          </cell>
          <cell r="C60">
            <v>3.1809999999999998E-3</v>
          </cell>
          <cell r="D60">
            <v>3.225E-3</v>
          </cell>
          <cell r="E60">
            <v>3.277E-3</v>
          </cell>
          <cell r="F60"/>
          <cell r="G60"/>
          <cell r="H60"/>
          <cell r="I60"/>
          <cell r="J60"/>
          <cell r="K60"/>
          <cell r="L60"/>
          <cell r="M60"/>
          <cell r="N60"/>
          <cell r="O60">
            <v>3.2200000000000002E-3</v>
          </cell>
        </row>
        <row r="61">
          <cell r="B61" t="str">
            <v>MUR</v>
          </cell>
          <cell r="C61">
            <v>3.1488000000000002E-2</v>
          </cell>
          <cell r="D61">
            <v>3.1531999999999998E-2</v>
          </cell>
          <cell r="E61">
            <v>3.1315000000000003E-2</v>
          </cell>
          <cell r="F61"/>
          <cell r="G61"/>
          <cell r="H61"/>
          <cell r="I61"/>
          <cell r="J61"/>
          <cell r="K61"/>
          <cell r="L61"/>
          <cell r="M61"/>
          <cell r="N61"/>
          <cell r="O61">
            <v>3.2169000000000003E-2</v>
          </cell>
        </row>
        <row r="62">
          <cell r="B62" t="str">
            <v>MXN</v>
          </cell>
          <cell r="C62">
            <v>7.5166999999999998E-2</v>
          </cell>
          <cell r="D62">
            <v>7.5641E-2</v>
          </cell>
          <cell r="E62">
            <v>7.6189000000000007E-2</v>
          </cell>
          <cell r="F62"/>
          <cell r="G62"/>
          <cell r="H62"/>
          <cell r="I62"/>
          <cell r="J62"/>
          <cell r="K62"/>
          <cell r="L62"/>
          <cell r="M62"/>
          <cell r="N62"/>
          <cell r="O62">
            <v>7.3141999999999999E-2</v>
          </cell>
        </row>
        <row r="63">
          <cell r="B63" t="str">
            <v>MXV</v>
          </cell>
          <cell r="C63">
            <v>0.36427100000000001</v>
          </cell>
          <cell r="D63">
            <v>0.36838700000000002</v>
          </cell>
          <cell r="E63">
            <v>0.37238300000000002</v>
          </cell>
          <cell r="F63"/>
          <cell r="G63"/>
          <cell r="H63"/>
          <cell r="I63"/>
          <cell r="J63"/>
          <cell r="K63"/>
          <cell r="L63"/>
          <cell r="M63"/>
          <cell r="N63"/>
          <cell r="O63">
            <v>0.35653499999999999</v>
          </cell>
        </row>
        <row r="64">
          <cell r="B64" t="str">
            <v>MDL</v>
          </cell>
          <cell r="C64">
            <v>7.9570000000000002E-2</v>
          </cell>
          <cell r="D64">
            <v>7.9620999999999997E-2</v>
          </cell>
          <cell r="E64">
            <v>7.9065999999999997E-2</v>
          </cell>
          <cell r="F64"/>
          <cell r="G64"/>
          <cell r="H64"/>
          <cell r="I64"/>
          <cell r="J64"/>
          <cell r="K64"/>
          <cell r="L64"/>
          <cell r="M64"/>
          <cell r="N64"/>
          <cell r="O64">
            <v>7.9961000000000004E-2</v>
          </cell>
        </row>
        <row r="65">
          <cell r="B65" t="str">
            <v>MAD</v>
          </cell>
          <cell r="C65">
            <v>0.114742</v>
          </cell>
          <cell r="D65">
            <v>0.11479</v>
          </cell>
          <cell r="E65">
            <v>0.113803</v>
          </cell>
          <cell r="F65"/>
          <cell r="G65"/>
          <cell r="H65"/>
          <cell r="I65"/>
          <cell r="J65"/>
          <cell r="K65"/>
          <cell r="L65"/>
          <cell r="M65"/>
          <cell r="N65"/>
          <cell r="O65">
            <v>0.110705</v>
          </cell>
        </row>
        <row r="66">
          <cell r="B66" t="str">
            <v>MMK</v>
          </cell>
          <cell r="C66">
            <v>1.119E-3</v>
          </cell>
          <cell r="D66">
            <v>1.1230000000000001E-3</v>
          </cell>
          <cell r="E66">
            <v>1.114E-3</v>
          </cell>
          <cell r="F66"/>
          <cell r="G66"/>
          <cell r="H66"/>
          <cell r="I66"/>
          <cell r="J66"/>
          <cell r="K66"/>
          <cell r="L66"/>
          <cell r="M66"/>
          <cell r="N66"/>
          <cell r="O66">
            <v>1.1222533776778325E-3</v>
          </cell>
        </row>
        <row r="67">
          <cell r="B67" t="str">
            <v>NAD</v>
          </cell>
          <cell r="C67">
            <v>0.110419</v>
          </cell>
          <cell r="D67">
            <v>0.109809</v>
          </cell>
          <cell r="E67">
            <v>0.108336</v>
          </cell>
          <cell r="F67"/>
          <cell r="G67"/>
          <cell r="H67"/>
          <cell r="I67"/>
          <cell r="J67"/>
          <cell r="K67"/>
          <cell r="L67"/>
          <cell r="M67"/>
          <cell r="N67"/>
          <cell r="O67">
            <v>0.11804099999999999</v>
          </cell>
        </row>
        <row r="68">
          <cell r="B68" t="str">
            <v>NPR</v>
          </cell>
          <cell r="C68">
            <v>1.1086E-2</v>
          </cell>
          <cell r="D68">
            <v>1.1183E-2</v>
          </cell>
          <cell r="E68">
            <v>1.1146E-2</v>
          </cell>
          <cell r="F68"/>
          <cell r="G68"/>
          <cell r="H68"/>
          <cell r="I68"/>
          <cell r="J68"/>
          <cell r="K68"/>
          <cell r="L68"/>
          <cell r="M68"/>
          <cell r="N68"/>
          <cell r="O68">
            <v>1.1285999999999999E-2</v>
          </cell>
        </row>
        <row r="69">
          <cell r="B69" t="str">
            <v>ANG</v>
          </cell>
          <cell r="C69">
            <v>0.53579399999999999</v>
          </cell>
          <cell r="D69">
            <v>0.53943399999999997</v>
          </cell>
          <cell r="E69">
            <v>0.53862399999999999</v>
          </cell>
          <cell r="F69"/>
          <cell r="G69"/>
          <cell r="H69"/>
          <cell r="I69"/>
          <cell r="J69"/>
          <cell r="K69"/>
          <cell r="L69"/>
          <cell r="M69"/>
          <cell r="N69"/>
          <cell r="O69">
            <v>0.53337100000000004</v>
          </cell>
        </row>
        <row r="70">
          <cell r="B70" t="str">
            <v>NZD</v>
          </cell>
          <cell r="C70">
            <v>0.80073899999999998</v>
          </cell>
          <cell r="D70">
            <v>0.80374500000000004</v>
          </cell>
          <cell r="E70">
            <v>0.80367999999999995</v>
          </cell>
          <cell r="F70"/>
          <cell r="G70"/>
          <cell r="H70"/>
          <cell r="I70"/>
          <cell r="J70"/>
          <cell r="K70"/>
          <cell r="L70"/>
          <cell r="M70"/>
          <cell r="N70"/>
          <cell r="O70">
            <v>0.78258899999999998</v>
          </cell>
        </row>
        <row r="71">
          <cell r="B71" t="str">
            <v>AUD</v>
          </cell>
          <cell r="C71">
            <v>1</v>
          </cell>
          <cell r="D71">
            <v>1</v>
          </cell>
          <cell r="E71">
            <v>1</v>
          </cell>
          <cell r="F71"/>
          <cell r="G71"/>
          <cell r="H71"/>
          <cell r="I71"/>
          <cell r="J71"/>
          <cell r="K71"/>
          <cell r="L71"/>
          <cell r="M71"/>
          <cell r="N71"/>
          <cell r="O71">
            <v>1</v>
          </cell>
        </row>
        <row r="72">
          <cell r="B72" t="str">
            <v>NOK</v>
          </cell>
          <cell r="C72">
            <v>0.174153</v>
          </cell>
          <cell r="D72">
            <v>0.172981</v>
          </cell>
          <cell r="E72">
            <v>0.17077300000000001</v>
          </cell>
          <cell r="F72"/>
          <cell r="G72"/>
          <cell r="H72"/>
          <cell r="I72"/>
          <cell r="J72"/>
          <cell r="K72"/>
          <cell r="L72"/>
          <cell r="M72"/>
          <cell r="N72"/>
          <cell r="O72">
            <v>0.166494</v>
          </cell>
        </row>
        <row r="73">
          <cell r="B73" t="str">
            <v>OMR</v>
          </cell>
          <cell r="C73">
            <v>2.490917</v>
          </cell>
          <cell r="D73">
            <v>2.5079319999999998</v>
          </cell>
          <cell r="E73">
            <v>2.5041859999999998</v>
          </cell>
          <cell r="F73"/>
          <cell r="G73"/>
          <cell r="H73"/>
          <cell r="I73"/>
          <cell r="J73"/>
          <cell r="K73"/>
          <cell r="L73"/>
          <cell r="M73"/>
          <cell r="N73"/>
          <cell r="O73">
            <v>2.4806029999999999</v>
          </cell>
        </row>
        <row r="74">
          <cell r="B74" t="str">
            <v>PKR</v>
          </cell>
          <cell r="C74">
            <v>9.8519999999999996E-3</v>
          </cell>
          <cell r="D74">
            <v>9.8890000000000002E-3</v>
          </cell>
          <cell r="E74">
            <v>9.8539999999999999E-3</v>
          </cell>
          <cell r="F74"/>
          <cell r="G74"/>
          <cell r="H74"/>
          <cell r="I74"/>
          <cell r="J74"/>
          <cell r="K74"/>
          <cell r="L74"/>
          <cell r="M74"/>
          <cell r="N74"/>
          <cell r="O74">
            <v>1.0336E-2</v>
          </cell>
        </row>
        <row r="75">
          <cell r="B75" t="str">
            <v>PGK</v>
          </cell>
          <cell r="C75">
            <v>0.46139599999999997</v>
          </cell>
          <cell r="D75">
            <v>0.462283</v>
          </cell>
          <cell r="E75">
            <v>0.45827600000000002</v>
          </cell>
          <cell r="F75"/>
          <cell r="G75"/>
          <cell r="H75"/>
          <cell r="I75"/>
          <cell r="J75"/>
          <cell r="K75"/>
          <cell r="L75"/>
          <cell r="M75"/>
          <cell r="N75"/>
          <cell r="O75">
            <v>0.46767199999999998</v>
          </cell>
        </row>
        <row r="76">
          <cell r="B76" t="str">
            <v>PYG</v>
          </cell>
          <cell r="C76">
            <v>2.3000000000000001E-4</v>
          </cell>
          <cell r="D76">
            <v>2.3499999999999999E-4</v>
          </cell>
          <cell r="E76">
            <v>2.3599999999999999E-4</v>
          </cell>
          <cell r="F76"/>
          <cell r="G76"/>
          <cell r="H76"/>
          <cell r="I76"/>
          <cell r="J76"/>
          <cell r="K76"/>
          <cell r="L76"/>
          <cell r="M76"/>
          <cell r="N76"/>
          <cell r="O76">
            <v>2.1800000000000001E-4</v>
          </cell>
        </row>
      </sheetData>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8">
          <cell r="E8">
            <v>0.96094000000000002</v>
          </cell>
        </row>
        <row r="74">
          <cell r="E74">
            <v>0.62324559355364262</v>
          </cell>
        </row>
      </sheetData>
      <sheetData sheetId="2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cell r="B6" t="str">
            <v>Elders Insurance Limited</v>
          </cell>
          <cell r="C6">
            <v>-40257</v>
          </cell>
          <cell r="D6">
            <v>-35926</v>
          </cell>
          <cell r="E6">
            <v>-39407</v>
          </cell>
          <cell r="F6">
            <v>-38467</v>
          </cell>
          <cell r="G6">
            <v>-39447</v>
          </cell>
          <cell r="H6">
            <v>-36582</v>
          </cell>
          <cell r="I6">
            <v>-39414</v>
          </cell>
          <cell r="J6">
            <v>-39560</v>
          </cell>
          <cell r="K6">
            <v>-38688</v>
          </cell>
          <cell r="L6">
            <v>-40866</v>
          </cell>
          <cell r="M6">
            <v>-41031</v>
          </cell>
          <cell r="N6">
            <v>-42789</v>
          </cell>
          <cell r="O6">
            <v>-472434</v>
          </cell>
          <cell r="P6" t="str">
            <v>CAUD</v>
          </cell>
          <cell r="Q6" t="str">
            <v>A</v>
          </cell>
          <cell r="R6">
            <v>1</v>
          </cell>
          <cell r="S6">
            <v>-472434</v>
          </cell>
        </row>
        <row r="7">
          <cell r="A7" t="str">
            <v>AGROUP</v>
          </cell>
          <cell r="B7" t="str">
            <v>QBE Group</v>
          </cell>
          <cell r="C7">
            <v>0</v>
          </cell>
          <cell r="D7">
            <v>0</v>
          </cell>
          <cell r="E7">
            <v>0</v>
          </cell>
          <cell r="F7">
            <v>0</v>
          </cell>
          <cell r="G7">
            <v>0</v>
          </cell>
          <cell r="H7">
            <v>0</v>
          </cell>
          <cell r="I7">
            <v>0</v>
          </cell>
          <cell r="J7">
            <v>0</v>
          </cell>
          <cell r="K7">
            <v>0</v>
          </cell>
          <cell r="L7">
            <v>0</v>
          </cell>
          <cell r="M7">
            <v>0</v>
          </cell>
          <cell r="N7">
            <v>0</v>
          </cell>
          <cell r="O7">
            <v>0</v>
          </cell>
          <cell r="P7" t="str">
            <v>CAUD</v>
          </cell>
          <cell r="Q7" t="str">
            <v>A</v>
          </cell>
          <cell r="R7">
            <v>1</v>
          </cell>
          <cell r="S7">
            <v>0</v>
          </cell>
        </row>
        <row r="8">
          <cell r="A8" t="str">
            <v>ALMIASIA</v>
          </cell>
          <cell r="B8" t="str">
            <v>QBE LMI Asia</v>
          </cell>
          <cell r="C8">
            <v>-3585</v>
          </cell>
          <cell r="D8">
            <v>-3650</v>
          </cell>
          <cell r="E8">
            <v>-3765</v>
          </cell>
          <cell r="F8">
            <v>-3751</v>
          </cell>
          <cell r="G8">
            <v>-3787</v>
          </cell>
          <cell r="H8">
            <v>-3704</v>
          </cell>
          <cell r="I8">
            <v>-3820</v>
          </cell>
          <cell r="J8">
            <v>-3756</v>
          </cell>
          <cell r="K8">
            <v>-3691</v>
          </cell>
          <cell r="L8">
            <v>-3615</v>
          </cell>
          <cell r="M8">
            <v>-3681</v>
          </cell>
          <cell r="N8">
            <v>-3629</v>
          </cell>
          <cell r="O8">
            <v>-44434</v>
          </cell>
          <cell r="P8" t="str">
            <v>CHKD</v>
          </cell>
          <cell r="Q8" t="str">
            <v>A</v>
          </cell>
          <cell r="R8">
            <v>0.127474</v>
          </cell>
          <cell r="S8">
            <v>-5664.1797160000006</v>
          </cell>
        </row>
        <row r="9">
          <cell r="A9" t="str">
            <v>ALMIAUS</v>
          </cell>
          <cell r="B9" t="str">
            <v>QBE LMI Australia Ltd</v>
          </cell>
          <cell r="C9">
            <v>-14673</v>
          </cell>
          <cell r="D9">
            <v>-15175</v>
          </cell>
          <cell r="E9">
            <v>-15027</v>
          </cell>
          <cell r="F9">
            <v>-15385</v>
          </cell>
          <cell r="G9">
            <v>-15555</v>
          </cell>
          <cell r="H9">
            <v>-16059</v>
          </cell>
          <cell r="I9">
            <v>-16109</v>
          </cell>
          <cell r="J9">
            <v>-15577</v>
          </cell>
          <cell r="K9">
            <v>-15345</v>
          </cell>
          <cell r="L9">
            <v>-15317</v>
          </cell>
          <cell r="M9">
            <v>-15581</v>
          </cell>
          <cell r="N9">
            <v>-16263</v>
          </cell>
          <cell r="O9">
            <v>-186066</v>
          </cell>
          <cell r="P9" t="str">
            <v>CAUD</v>
          </cell>
          <cell r="Q9" t="str">
            <v>A</v>
          </cell>
          <cell r="R9">
            <v>1</v>
          </cell>
          <cell r="S9">
            <v>-186066</v>
          </cell>
        </row>
        <row r="10">
          <cell r="A10" t="str">
            <v>ALMINZ</v>
          </cell>
          <cell r="B10" t="str">
            <v>QBE LMI New Zealand</v>
          </cell>
          <cell r="C10">
            <v>-550</v>
          </cell>
          <cell r="D10">
            <v>-569</v>
          </cell>
          <cell r="E10">
            <v>-563</v>
          </cell>
          <cell r="F10">
            <v>-575</v>
          </cell>
          <cell r="G10">
            <v>-582</v>
          </cell>
          <cell r="H10">
            <v>-599</v>
          </cell>
          <cell r="I10">
            <v>-601</v>
          </cell>
          <cell r="J10">
            <v>-582</v>
          </cell>
          <cell r="K10">
            <v>-574</v>
          </cell>
          <cell r="L10">
            <v>-571</v>
          </cell>
          <cell r="M10">
            <v>-581</v>
          </cell>
          <cell r="N10">
            <v>-606</v>
          </cell>
          <cell r="O10">
            <v>-6953</v>
          </cell>
          <cell r="P10" t="str">
            <v>CNZD</v>
          </cell>
          <cell r="Q10" t="str">
            <v>A</v>
          </cell>
          <cell r="R10">
            <v>0.82217200000000001</v>
          </cell>
          <cell r="S10">
            <v>-5716.5619159999997</v>
          </cell>
        </row>
        <row r="11">
          <cell r="A11" t="str">
            <v>APERM</v>
          </cell>
          <cell r="B11" t="str">
            <v>Permanent</v>
          </cell>
          <cell r="C11">
            <v>-89</v>
          </cell>
          <cell r="D11">
            <v>-89</v>
          </cell>
          <cell r="E11">
            <v>-91</v>
          </cell>
          <cell r="F11">
            <v>-91</v>
          </cell>
          <cell r="G11">
            <v>-91</v>
          </cell>
          <cell r="H11">
            <v>-93</v>
          </cell>
          <cell r="I11">
            <v>-93</v>
          </cell>
          <cell r="J11">
            <v>-92</v>
          </cell>
          <cell r="K11">
            <v>-92</v>
          </cell>
          <cell r="L11">
            <v>-92</v>
          </cell>
          <cell r="M11">
            <v>-92</v>
          </cell>
          <cell r="N11">
            <v>-96</v>
          </cell>
          <cell r="O11">
            <v>-1101</v>
          </cell>
          <cell r="P11" t="str">
            <v>CAUD</v>
          </cell>
          <cell r="Q11" t="str">
            <v>A</v>
          </cell>
          <cell r="R11">
            <v>1</v>
          </cell>
          <cell r="S11">
            <v>-1101</v>
          </cell>
        </row>
        <row r="12">
          <cell r="A12" t="str">
            <v>AQAUST</v>
          </cell>
          <cell r="B12" t="str">
            <v>QBE Ins (Aust)</v>
          </cell>
          <cell r="C12">
            <v>-246648</v>
          </cell>
          <cell r="D12">
            <v>-241367</v>
          </cell>
          <cell r="E12">
            <v>-287060</v>
          </cell>
          <cell r="F12">
            <v>-247519</v>
          </cell>
          <cell r="G12">
            <v>-270218</v>
          </cell>
          <cell r="H12">
            <v>-249337</v>
          </cell>
          <cell r="I12">
            <v>-247827</v>
          </cell>
          <cell r="J12">
            <v>-294081</v>
          </cell>
          <cell r="K12">
            <v>-256877</v>
          </cell>
          <cell r="L12">
            <v>-257529</v>
          </cell>
          <cell r="M12">
            <v>-301019.01522515109</v>
          </cell>
          <cell r="N12">
            <v>-256399.99999999907</v>
          </cell>
          <cell r="O12">
            <v>-3155882.0152251502</v>
          </cell>
          <cell r="P12" t="str">
            <v>CAUD</v>
          </cell>
          <cell r="Q12" t="str">
            <v>A</v>
          </cell>
          <cell r="R12">
            <v>1</v>
          </cell>
          <cell r="S12">
            <v>-3155882.0152251502</v>
          </cell>
        </row>
        <row r="13">
          <cell r="A13" t="str">
            <v>AQLIFE</v>
          </cell>
          <cell r="B13" t="str">
            <v>QBE Life Insurance Australia Ltd</v>
          </cell>
          <cell r="C13">
            <v>-620</v>
          </cell>
          <cell r="D13">
            <v>-617</v>
          </cell>
          <cell r="E13">
            <v>-613</v>
          </cell>
          <cell r="F13">
            <v>-612</v>
          </cell>
          <cell r="G13">
            <v>-612</v>
          </cell>
          <cell r="H13">
            <v>-614</v>
          </cell>
          <cell r="I13">
            <v>-615</v>
          </cell>
          <cell r="J13">
            <v>-654</v>
          </cell>
          <cell r="K13">
            <v>-611</v>
          </cell>
          <cell r="L13">
            <v>-610</v>
          </cell>
          <cell r="M13">
            <v>-609</v>
          </cell>
          <cell r="N13">
            <v>-605</v>
          </cell>
          <cell r="O13">
            <v>-7392</v>
          </cell>
          <cell r="P13" t="str">
            <v>CAUD</v>
          </cell>
          <cell r="Q13" t="str">
            <v>A</v>
          </cell>
          <cell r="R13">
            <v>1</v>
          </cell>
          <cell r="S13">
            <v>-7392</v>
          </cell>
        </row>
        <row r="14">
          <cell r="A14" t="str">
            <v>CEQREAAP</v>
          </cell>
          <cell r="B14" t="str">
            <v>EQRE AAP Branch</v>
          </cell>
          <cell r="C14">
            <v>-21125</v>
          </cell>
          <cell r="D14">
            <v>-21201</v>
          </cell>
          <cell r="E14">
            <v>-21520</v>
          </cell>
          <cell r="F14">
            <v>-23906</v>
          </cell>
          <cell r="G14">
            <v>-24121</v>
          </cell>
          <cell r="H14">
            <v>-23881</v>
          </cell>
          <cell r="I14">
            <v>-26510</v>
          </cell>
          <cell r="J14">
            <v>-26608</v>
          </cell>
          <cell r="K14">
            <v>-26443</v>
          </cell>
          <cell r="L14">
            <v>-29140</v>
          </cell>
          <cell r="M14">
            <v>-28987</v>
          </cell>
          <cell r="N14">
            <v>-29151</v>
          </cell>
          <cell r="O14">
            <v>-302593</v>
          </cell>
          <cell r="P14" t="str">
            <v>CAUD</v>
          </cell>
          <cell r="Q14" t="str">
            <v>C</v>
          </cell>
          <cell r="R14">
            <v>1</v>
          </cell>
          <cell r="S14">
            <v>-302593</v>
          </cell>
        </row>
        <row r="15">
          <cell r="A15" t="str">
            <v>CEQREAM</v>
          </cell>
          <cell r="B15" t="str">
            <v>EQRE AM Branch</v>
          </cell>
          <cell r="C15">
            <v>-168597</v>
          </cell>
          <cell r="D15">
            <v>-160657</v>
          </cell>
          <cell r="E15">
            <v>-168840</v>
          </cell>
          <cell r="F15">
            <v>-162918</v>
          </cell>
          <cell r="G15">
            <v>-168877</v>
          </cell>
          <cell r="H15">
            <v>-236257</v>
          </cell>
          <cell r="I15">
            <v>-331103</v>
          </cell>
          <cell r="J15">
            <v>-254979</v>
          </cell>
          <cell r="K15">
            <v>-213965</v>
          </cell>
          <cell r="L15">
            <v>-204162</v>
          </cell>
          <cell r="M15">
            <v>-203000</v>
          </cell>
          <cell r="N15">
            <v>-207322</v>
          </cell>
          <cell r="O15">
            <v>-2480677</v>
          </cell>
          <cell r="P15" t="str">
            <v>CUSD</v>
          </cell>
          <cell r="Q15" t="str">
            <v>C</v>
          </cell>
          <cell r="R15">
            <v>0.99206300000000003</v>
          </cell>
          <cell r="S15">
            <v>-2460987.866651</v>
          </cell>
        </row>
        <row r="16">
          <cell r="A16" t="str">
            <v>CEQREEO</v>
          </cell>
          <cell r="B16" t="str">
            <v>EQRE EO Branch</v>
          </cell>
          <cell r="C16">
            <v>-45111</v>
          </cell>
          <cell r="D16">
            <v>-43134</v>
          </cell>
          <cell r="E16">
            <v>-43212</v>
          </cell>
          <cell r="F16">
            <v>-43728</v>
          </cell>
          <cell r="G16">
            <v>-44005</v>
          </cell>
          <cell r="H16">
            <v>-43912</v>
          </cell>
          <cell r="I16">
            <v>-43463</v>
          </cell>
          <cell r="J16">
            <v>-43773</v>
          </cell>
          <cell r="K16">
            <v>-43353</v>
          </cell>
          <cell r="L16">
            <v>-44180</v>
          </cell>
          <cell r="M16">
            <v>-43544</v>
          </cell>
          <cell r="N16">
            <v>-35253</v>
          </cell>
          <cell r="O16">
            <v>-516668</v>
          </cell>
          <cell r="P16" t="str">
            <v>CGBP</v>
          </cell>
          <cell r="Q16" t="str">
            <v>C</v>
          </cell>
          <cell r="R16">
            <v>1.5704370000000001</v>
          </cell>
          <cell r="S16">
            <v>-811394.54391600005</v>
          </cell>
        </row>
        <row r="17">
          <cell r="A17" t="str">
            <v>EEUROPE</v>
          </cell>
          <cell r="B17" t="str">
            <v>QBE Europe</v>
          </cell>
          <cell r="C17">
            <v>-8825</v>
          </cell>
          <cell r="D17">
            <v>-8784</v>
          </cell>
          <cell r="E17">
            <v>-8773</v>
          </cell>
          <cell r="F17">
            <v>-8833</v>
          </cell>
          <cell r="G17">
            <v>-8838</v>
          </cell>
          <cell r="H17">
            <v>-8831</v>
          </cell>
          <cell r="I17">
            <v>-8916</v>
          </cell>
          <cell r="J17">
            <v>-8937</v>
          </cell>
          <cell r="K17">
            <v>-8951</v>
          </cell>
          <cell r="L17">
            <v>-8898</v>
          </cell>
          <cell r="M17">
            <v>-9017</v>
          </cell>
          <cell r="N17">
            <v>-8534</v>
          </cell>
          <cell r="O17">
            <v>-106137</v>
          </cell>
          <cell r="P17" t="str">
            <v>CUSD</v>
          </cell>
          <cell r="Q17" t="str">
            <v>E</v>
          </cell>
          <cell r="R17">
            <v>0.99206300000000003</v>
          </cell>
          <cell r="S17">
            <v>-105294.590631</v>
          </cell>
        </row>
        <row r="18">
          <cell r="A18" t="str">
            <v>ELONDON</v>
          </cell>
          <cell r="B18" t="str">
            <v>QBE Insurance (Europe)</v>
          </cell>
          <cell r="C18">
            <v>-90299</v>
          </cell>
          <cell r="D18">
            <v>-87329</v>
          </cell>
          <cell r="E18">
            <v>-88725</v>
          </cell>
          <cell r="F18">
            <v>-85689</v>
          </cell>
          <cell r="G18">
            <v>-89157</v>
          </cell>
          <cell r="H18">
            <v>-89893</v>
          </cell>
          <cell r="I18">
            <v>-91355</v>
          </cell>
          <cell r="J18">
            <v>-90254</v>
          </cell>
          <cell r="K18">
            <v>-91328</v>
          </cell>
          <cell r="L18">
            <v>-90735</v>
          </cell>
          <cell r="M18">
            <v>-89787</v>
          </cell>
          <cell r="N18">
            <v>-86562</v>
          </cell>
          <cell r="O18">
            <v>-1071113</v>
          </cell>
          <cell r="P18" t="str">
            <v>CGBP</v>
          </cell>
          <cell r="Q18" t="str">
            <v>E</v>
          </cell>
          <cell r="R18">
            <v>1.5704370000000001</v>
          </cell>
          <cell r="S18">
            <v>-1682115.4863810001</v>
          </cell>
        </row>
        <row r="19">
          <cell r="A19" t="str">
            <v>EMACED</v>
          </cell>
          <cell r="B19" t="str">
            <v>QBE Macedonia (E)</v>
          </cell>
          <cell r="C19">
            <v>-60286</v>
          </cell>
          <cell r="D19">
            <v>-62098</v>
          </cell>
          <cell r="E19">
            <v>-61587</v>
          </cell>
          <cell r="F19">
            <v>-61068</v>
          </cell>
          <cell r="G19">
            <v>-60991</v>
          </cell>
          <cell r="H19">
            <v>-60686</v>
          </cell>
          <cell r="I19">
            <v>-60645</v>
          </cell>
          <cell r="J19">
            <v>-60619</v>
          </cell>
          <cell r="K19">
            <v>-60354</v>
          </cell>
          <cell r="L19">
            <v>-59982</v>
          </cell>
          <cell r="M19">
            <v>-59716</v>
          </cell>
          <cell r="N19">
            <v>-57880</v>
          </cell>
          <cell r="O19">
            <v>-725912</v>
          </cell>
          <cell r="P19" t="str">
            <v>CMKD</v>
          </cell>
          <cell r="Q19" t="str">
            <v>E</v>
          </cell>
          <cell r="R19">
            <v>2.3290000000000002E-2</v>
          </cell>
          <cell r="S19">
            <v>-16906.49048</v>
          </cell>
        </row>
        <row r="20">
          <cell r="A20" t="str">
            <v>ESECURA</v>
          </cell>
          <cell r="B20" t="str">
            <v>Secura NV</v>
          </cell>
          <cell r="C20">
            <v>-17879</v>
          </cell>
          <cell r="D20">
            <v>-17375</v>
          </cell>
          <cell r="E20">
            <v>-17345</v>
          </cell>
          <cell r="F20">
            <v>-17345</v>
          </cell>
          <cell r="G20">
            <v>-17388</v>
          </cell>
          <cell r="H20">
            <v>-17345</v>
          </cell>
          <cell r="I20">
            <v>-17486</v>
          </cell>
          <cell r="J20">
            <v>-17470</v>
          </cell>
          <cell r="K20">
            <v>-17470</v>
          </cell>
          <cell r="L20">
            <v>-17501</v>
          </cell>
          <cell r="M20">
            <v>-17470</v>
          </cell>
          <cell r="N20">
            <v>-17470</v>
          </cell>
          <cell r="O20">
            <v>-209544</v>
          </cell>
          <cell r="P20" t="str">
            <v>CGBP</v>
          </cell>
          <cell r="Q20" t="str">
            <v>E</v>
          </cell>
          <cell r="R20">
            <v>1.5704370000000001</v>
          </cell>
          <cell r="S20">
            <v>-329075.65072800004</v>
          </cell>
        </row>
        <row r="21">
          <cell r="A21" t="str">
            <v>EUKRAINE</v>
          </cell>
          <cell r="B21" t="str">
            <v>QBE UGBP (Ukraine) (E)</v>
          </cell>
          <cell r="C21">
            <v>-6913</v>
          </cell>
          <cell r="D21">
            <v>-7126</v>
          </cell>
          <cell r="E21">
            <v>-7108</v>
          </cell>
          <cell r="F21">
            <v>-7115</v>
          </cell>
          <cell r="G21">
            <v>-7152</v>
          </cell>
          <cell r="H21">
            <v>-7128</v>
          </cell>
          <cell r="I21">
            <v>-7135</v>
          </cell>
          <cell r="J21">
            <v>-7137</v>
          </cell>
          <cell r="K21">
            <v>-7121</v>
          </cell>
          <cell r="L21">
            <v>-7087</v>
          </cell>
          <cell r="M21">
            <v>-7036</v>
          </cell>
          <cell r="N21">
            <v>-6977</v>
          </cell>
          <cell r="O21">
            <v>-85035</v>
          </cell>
          <cell r="P21" t="str">
            <v>CUAH</v>
          </cell>
          <cell r="Q21" t="str">
            <v>E</v>
          </cell>
          <cell r="R21">
            <v>0.12463100000000001</v>
          </cell>
          <cell r="S21">
            <v>-10597.997085000001</v>
          </cell>
        </row>
        <row r="22">
          <cell r="A22" t="str">
            <v>LCHO</v>
          </cell>
          <cell r="B22" t="str">
            <v>QBE Corporate Ltd</v>
          </cell>
          <cell r="C22">
            <v>718</v>
          </cell>
          <cell r="D22">
            <v>718</v>
          </cell>
          <cell r="E22">
            <v>718</v>
          </cell>
          <cell r="F22">
            <v>718</v>
          </cell>
          <cell r="G22">
            <v>718</v>
          </cell>
          <cell r="H22">
            <v>718</v>
          </cell>
          <cell r="I22">
            <v>718</v>
          </cell>
          <cell r="J22">
            <v>718</v>
          </cell>
          <cell r="K22">
            <v>718</v>
          </cell>
          <cell r="L22">
            <v>718</v>
          </cell>
          <cell r="M22">
            <v>718</v>
          </cell>
          <cell r="N22">
            <v>718</v>
          </cell>
          <cell r="O22">
            <v>8616</v>
          </cell>
          <cell r="P22" t="str">
            <v>CGBP</v>
          </cell>
          <cell r="Q22" t="str">
            <v>L</v>
          </cell>
          <cell r="R22">
            <v>1.5704370000000001</v>
          </cell>
          <cell r="S22">
            <v>13530.885192000002</v>
          </cell>
        </row>
        <row r="23">
          <cell r="A23" t="str">
            <v>LL2999</v>
          </cell>
          <cell r="B23" t="str">
            <v>Limit Syn 2999</v>
          </cell>
          <cell r="C23">
            <v>-78042</v>
          </cell>
          <cell r="D23">
            <v>-68292</v>
          </cell>
          <cell r="E23">
            <v>-68648</v>
          </cell>
          <cell r="F23">
            <v>-69170</v>
          </cell>
          <cell r="G23">
            <v>-69893</v>
          </cell>
          <cell r="H23">
            <v>-69847</v>
          </cell>
          <cell r="I23">
            <v>-70087</v>
          </cell>
          <cell r="J23">
            <v>-70960</v>
          </cell>
          <cell r="K23">
            <v>-69770</v>
          </cell>
          <cell r="L23">
            <v>-71819</v>
          </cell>
          <cell r="M23">
            <v>-71201</v>
          </cell>
          <cell r="N23">
            <v>-44538</v>
          </cell>
          <cell r="O23">
            <v>-822267</v>
          </cell>
          <cell r="P23" t="str">
            <v>CGBP</v>
          </cell>
          <cell r="Q23" t="str">
            <v>L</v>
          </cell>
          <cell r="R23">
            <v>1.5704370000000001</v>
          </cell>
          <cell r="S23">
            <v>-1291318.5206790001</v>
          </cell>
        </row>
        <row r="24">
          <cell r="A24" t="str">
            <v>LL386</v>
          </cell>
          <cell r="B24" t="str">
            <v>Limit Syn 386</v>
          </cell>
          <cell r="C24">
            <v>-19767</v>
          </cell>
          <cell r="D24">
            <v>-22429</v>
          </cell>
          <cell r="E24">
            <v>-22334</v>
          </cell>
          <cell r="F24">
            <v>-22226</v>
          </cell>
          <cell r="G24">
            <v>-22075</v>
          </cell>
          <cell r="H24">
            <v>-21881</v>
          </cell>
          <cell r="I24">
            <v>-21747</v>
          </cell>
          <cell r="J24">
            <v>-21555</v>
          </cell>
          <cell r="K24">
            <v>-21473</v>
          </cell>
          <cell r="L24">
            <v>-21257</v>
          </cell>
          <cell r="M24">
            <v>-19910</v>
          </cell>
          <cell r="N24">
            <v>-20847</v>
          </cell>
          <cell r="O24">
            <v>-257501</v>
          </cell>
          <cell r="P24" t="str">
            <v>CGBP</v>
          </cell>
          <cell r="Q24" t="str">
            <v>L</v>
          </cell>
          <cell r="R24">
            <v>1.5704370000000001</v>
          </cell>
          <cell r="S24">
            <v>-404389.09793700004</v>
          </cell>
        </row>
        <row r="25">
          <cell r="A25" t="str">
            <v>LQSHARE</v>
          </cell>
          <cell r="B25" t="str">
            <v>QBE Corporate Ltd Quota Share</v>
          </cell>
          <cell r="C25">
            <v>30314.25</v>
          </cell>
          <cell r="D25">
            <v>30314.25</v>
          </cell>
          <cell r="E25">
            <v>30314.25</v>
          </cell>
          <cell r="F25">
            <v>30314.25</v>
          </cell>
          <cell r="G25">
            <v>30314.25</v>
          </cell>
          <cell r="H25">
            <v>30314.25</v>
          </cell>
          <cell r="I25">
            <v>30314.25</v>
          </cell>
          <cell r="J25">
            <v>30314.25</v>
          </cell>
          <cell r="K25">
            <v>30314.25</v>
          </cell>
          <cell r="L25">
            <v>30314.25</v>
          </cell>
          <cell r="M25">
            <v>30314.25</v>
          </cell>
          <cell r="N25">
            <v>30314.25</v>
          </cell>
          <cell r="O25">
            <v>363771</v>
          </cell>
          <cell r="P25" t="str">
            <v>CGBP</v>
          </cell>
          <cell r="Q25" t="str">
            <v>C</v>
          </cell>
          <cell r="R25">
            <v>1.5704370000000001</v>
          </cell>
          <cell r="S25">
            <v>571279.43792699999</v>
          </cell>
        </row>
        <row r="26">
          <cell r="A26" t="str">
            <v>MBRAZIL</v>
          </cell>
          <cell r="B26" t="str">
            <v>QBE Brazil</v>
          </cell>
          <cell r="C26">
            <v>-11020</v>
          </cell>
          <cell r="D26">
            <v>-9831</v>
          </cell>
          <cell r="E26">
            <v>-10216</v>
          </cell>
          <cell r="F26">
            <v>-10088</v>
          </cell>
          <cell r="G26">
            <v>-10308</v>
          </cell>
          <cell r="H26">
            <v>-10151</v>
          </cell>
          <cell r="I26">
            <v>-10227</v>
          </cell>
          <cell r="J26">
            <v>-10312</v>
          </cell>
          <cell r="K26">
            <v>-10621</v>
          </cell>
          <cell r="L26">
            <v>-10423</v>
          </cell>
          <cell r="M26">
            <v>-10440</v>
          </cell>
          <cell r="N26">
            <v>-10708</v>
          </cell>
          <cell r="O26">
            <v>-124345</v>
          </cell>
          <cell r="P26" t="str">
            <v>CBRL</v>
          </cell>
          <cell r="Q26" t="str">
            <v>M</v>
          </cell>
          <cell r="R26">
            <v>0.61217247399999997</v>
          </cell>
          <cell r="S26">
            <v>-76120.586279529991</v>
          </cell>
        </row>
        <row r="27">
          <cell r="A27" t="str">
            <v>MECUAD</v>
          </cell>
          <cell r="B27" t="str">
            <v>QBE Ecuador</v>
          </cell>
          <cell r="C27">
            <v>-12506</v>
          </cell>
          <cell r="D27">
            <v>-10487</v>
          </cell>
          <cell r="E27">
            <v>-9735</v>
          </cell>
          <cell r="F27">
            <v>-8658</v>
          </cell>
          <cell r="G27">
            <v>-7580</v>
          </cell>
          <cell r="H27">
            <v>-7042</v>
          </cell>
          <cell r="I27">
            <v>-5965</v>
          </cell>
          <cell r="J27">
            <v>-6826</v>
          </cell>
          <cell r="K27">
            <v>-8248</v>
          </cell>
          <cell r="L27">
            <v>-6589</v>
          </cell>
          <cell r="M27">
            <v>-4348</v>
          </cell>
          <cell r="N27">
            <v>-1655</v>
          </cell>
          <cell r="O27">
            <v>-89639</v>
          </cell>
          <cell r="P27" t="str">
            <v>CUSD</v>
          </cell>
          <cell r="Q27" t="str">
            <v>M</v>
          </cell>
          <cell r="R27">
            <v>0.99206300000000003</v>
          </cell>
          <cell r="S27">
            <v>-88927.535256999996</v>
          </cell>
        </row>
        <row r="28">
          <cell r="A28" t="str">
            <v>MMEXICO</v>
          </cell>
          <cell r="B28" t="str">
            <v>QBE Mexico</v>
          </cell>
          <cell r="C28">
            <v>-41141</v>
          </cell>
          <cell r="D28">
            <v>-33439</v>
          </cell>
          <cell r="E28">
            <v>-38313</v>
          </cell>
          <cell r="F28">
            <v>-22749</v>
          </cell>
          <cell r="G28">
            <v>-38496</v>
          </cell>
          <cell r="H28">
            <v>-38107</v>
          </cell>
          <cell r="I28">
            <v>-21030</v>
          </cell>
          <cell r="J28">
            <v>-34255</v>
          </cell>
          <cell r="K28">
            <v>-31324</v>
          </cell>
          <cell r="L28">
            <v>-35887</v>
          </cell>
          <cell r="M28">
            <v>-32325</v>
          </cell>
          <cell r="N28">
            <v>-69545</v>
          </cell>
          <cell r="O28">
            <v>-436611</v>
          </cell>
          <cell r="P28" t="str">
            <v>CMXP</v>
          </cell>
          <cell r="Q28" t="str">
            <v>M</v>
          </cell>
          <cell r="R28">
            <v>8.3401907999999997E-2</v>
          </cell>
          <cell r="S28">
            <v>-36414.190453787996</v>
          </cell>
        </row>
        <row r="29">
          <cell r="A29" t="str">
            <v>MNAU</v>
          </cell>
          <cell r="B29" t="str">
            <v>NAU Country Insurance</v>
          </cell>
          <cell r="C29">
            <v>-6803</v>
          </cell>
          <cell r="D29">
            <v>-9384</v>
          </cell>
          <cell r="E29">
            <v>-10566</v>
          </cell>
          <cell r="F29">
            <v>-10483</v>
          </cell>
          <cell r="G29">
            <v>-17534</v>
          </cell>
          <cell r="H29">
            <v>-110784</v>
          </cell>
          <cell r="I29">
            <v>-237392</v>
          </cell>
          <cell r="J29">
            <v>-142704</v>
          </cell>
          <cell r="K29">
            <v>-83936</v>
          </cell>
          <cell r="L29">
            <v>-71260</v>
          </cell>
          <cell r="M29">
            <v>-70109</v>
          </cell>
          <cell r="N29">
            <v>-69401</v>
          </cell>
          <cell r="O29">
            <v>-840356</v>
          </cell>
          <cell r="P29" t="str">
            <v>CUSD</v>
          </cell>
          <cell r="Q29" t="str">
            <v>M</v>
          </cell>
          <cell r="R29">
            <v>0.99206300000000003</v>
          </cell>
          <cell r="S29">
            <v>-833686.09442800004</v>
          </cell>
        </row>
        <row r="30">
          <cell r="A30" t="str">
            <v>MNYOPS</v>
          </cell>
          <cell r="B30" t="str">
            <v>NY Operating Cos</v>
          </cell>
          <cell r="C30">
            <v>-175577</v>
          </cell>
          <cell r="D30">
            <v>-169106</v>
          </cell>
          <cell r="E30">
            <v>-172702</v>
          </cell>
          <cell r="F30">
            <v>-171562</v>
          </cell>
          <cell r="G30">
            <v>-170998</v>
          </cell>
          <cell r="H30">
            <v>-170185</v>
          </cell>
          <cell r="I30">
            <v>-173310</v>
          </cell>
          <cell r="J30">
            <v>-173336</v>
          </cell>
          <cell r="K30">
            <v>-176650</v>
          </cell>
          <cell r="L30">
            <v>-174251</v>
          </cell>
          <cell r="M30">
            <v>-172222</v>
          </cell>
          <cell r="N30">
            <v>-177163</v>
          </cell>
          <cell r="O30">
            <v>-2077062</v>
          </cell>
          <cell r="P30" t="str">
            <v>CUSD</v>
          </cell>
          <cell r="Q30" t="str">
            <v>M</v>
          </cell>
          <cell r="R30">
            <v>0.99206300000000003</v>
          </cell>
          <cell r="S30">
            <v>-2060576.3589060002</v>
          </cell>
        </row>
        <row r="31">
          <cell r="A31" t="str">
            <v>MQART</v>
          </cell>
          <cell r="B31" t="str">
            <v>QBE Argentina Workers Compensation</v>
          </cell>
          <cell r="C31">
            <v>-139348</v>
          </cell>
          <cell r="D31">
            <v>-102009</v>
          </cell>
          <cell r="E31">
            <v>-103329</v>
          </cell>
          <cell r="F31">
            <v>-104941</v>
          </cell>
          <cell r="G31">
            <v>-106566</v>
          </cell>
          <cell r="H31">
            <v>-107670</v>
          </cell>
          <cell r="I31">
            <v>-152613</v>
          </cell>
          <cell r="J31">
            <v>-111525</v>
          </cell>
          <cell r="K31">
            <v>-113448</v>
          </cell>
          <cell r="L31">
            <v>-115369</v>
          </cell>
          <cell r="M31">
            <v>-117288</v>
          </cell>
          <cell r="N31">
            <v>-119204</v>
          </cell>
          <cell r="O31">
            <v>-1393310</v>
          </cell>
          <cell r="P31" t="str">
            <v>CARS</v>
          </cell>
          <cell r="Q31" t="str">
            <v>M</v>
          </cell>
          <cell r="R31">
            <v>0.220458442</v>
          </cell>
          <cell r="S31">
            <v>-307166.95182302</v>
          </cell>
        </row>
        <row r="32">
          <cell r="A32" t="str">
            <v>MQCOLS</v>
          </cell>
          <cell r="B32" t="str">
            <v>QBE Colombia General</v>
          </cell>
          <cell r="C32">
            <v>-34293715</v>
          </cell>
          <cell r="D32">
            <v>-32146766</v>
          </cell>
          <cell r="E32">
            <v>-35085968</v>
          </cell>
          <cell r="F32">
            <v>-34159787</v>
          </cell>
          <cell r="G32">
            <v>-35174094</v>
          </cell>
          <cell r="H32">
            <v>-33982333</v>
          </cell>
          <cell r="I32">
            <v>-36314120</v>
          </cell>
          <cell r="J32">
            <v>-35843587</v>
          </cell>
          <cell r="K32">
            <v>-35497123</v>
          </cell>
          <cell r="L32">
            <v>-36230336</v>
          </cell>
          <cell r="M32">
            <v>-35300668</v>
          </cell>
          <cell r="N32">
            <v>-41995645</v>
          </cell>
          <cell r="O32">
            <v>-426024142</v>
          </cell>
          <cell r="P32" t="str">
            <v>CCOP</v>
          </cell>
          <cell r="Q32" t="str">
            <v>M</v>
          </cell>
          <cell r="R32">
            <v>5.3898900000000003E-4</v>
          </cell>
          <cell r="S32">
            <v>-229622.32627243802</v>
          </cell>
        </row>
        <row r="33">
          <cell r="A33" t="str">
            <v>MQRIC</v>
          </cell>
          <cell r="B33" t="str">
            <v>QBE Regional Insurance Co</v>
          </cell>
          <cell r="C33">
            <v>-66686</v>
          </cell>
          <cell r="D33">
            <v>-62542</v>
          </cell>
          <cell r="E33">
            <v>-66525</v>
          </cell>
          <cell r="F33">
            <v>-64719</v>
          </cell>
          <cell r="G33">
            <v>-66052</v>
          </cell>
          <cell r="H33">
            <v>-64761</v>
          </cell>
          <cell r="I33">
            <v>-66173</v>
          </cell>
          <cell r="J33">
            <v>-65486</v>
          </cell>
          <cell r="K33">
            <v>-65289</v>
          </cell>
          <cell r="L33">
            <v>-66663</v>
          </cell>
          <cell r="M33">
            <v>-65615</v>
          </cell>
          <cell r="N33">
            <v>-67099</v>
          </cell>
          <cell r="O33">
            <v>-787610</v>
          </cell>
          <cell r="P33" t="str">
            <v>CUSD</v>
          </cell>
          <cell r="Q33" t="str">
            <v>M</v>
          </cell>
          <cell r="R33">
            <v>0.99206300000000003</v>
          </cell>
          <cell r="S33">
            <v>-781358.73943000007</v>
          </cell>
        </row>
        <row r="34">
          <cell r="A34" t="str">
            <v>PFIJI</v>
          </cell>
          <cell r="B34" t="str">
            <v>QBE Fiji</v>
          </cell>
          <cell r="C34">
            <v>-1434</v>
          </cell>
          <cell r="D34">
            <v>-2068</v>
          </cell>
          <cell r="E34">
            <v>-2094</v>
          </cell>
          <cell r="F34">
            <v>-1488</v>
          </cell>
          <cell r="G34">
            <v>-1922</v>
          </cell>
          <cell r="H34">
            <v>-2068</v>
          </cell>
          <cell r="I34">
            <v>-1045</v>
          </cell>
          <cell r="J34">
            <v>-1754</v>
          </cell>
          <cell r="K34">
            <v>-1886</v>
          </cell>
          <cell r="L34">
            <v>-1178</v>
          </cell>
          <cell r="M34">
            <v>-1732</v>
          </cell>
          <cell r="N34">
            <v>-1822</v>
          </cell>
          <cell r="O34">
            <v>-20491</v>
          </cell>
          <cell r="P34" t="str">
            <v>CFJD</v>
          </cell>
          <cell r="Q34" t="str">
            <v>P</v>
          </cell>
          <cell r="R34">
            <v>0.56804399999999999</v>
          </cell>
          <cell r="S34">
            <v>-11639.789604</v>
          </cell>
        </row>
        <row r="35">
          <cell r="A35" t="str">
            <v>PFRPOL</v>
          </cell>
          <cell r="B35" t="str">
            <v>QBEI French Polynesia br</v>
          </cell>
          <cell r="C35">
            <v>-47463</v>
          </cell>
          <cell r="D35">
            <v>-58226</v>
          </cell>
          <cell r="E35">
            <v>-57407</v>
          </cell>
          <cell r="F35">
            <v>-63404</v>
          </cell>
          <cell r="G35">
            <v>-65042</v>
          </cell>
          <cell r="H35">
            <v>-63633</v>
          </cell>
          <cell r="I35">
            <v>-63741</v>
          </cell>
          <cell r="J35">
            <v>-65011</v>
          </cell>
          <cell r="K35">
            <v>-65337</v>
          </cell>
          <cell r="L35">
            <v>-65100</v>
          </cell>
          <cell r="M35">
            <v>-63880</v>
          </cell>
          <cell r="N35">
            <v>-64937</v>
          </cell>
          <cell r="O35">
            <v>-743181</v>
          </cell>
          <cell r="P35" t="str">
            <v>CXPF</v>
          </cell>
          <cell r="Q35" t="str">
            <v>P</v>
          </cell>
          <cell r="R35">
            <v>1.2070000000000001E-2</v>
          </cell>
          <cell r="S35">
            <v>-8970.1946700000008</v>
          </cell>
        </row>
        <row r="36">
          <cell r="A36" t="str">
            <v>PHKSI</v>
          </cell>
          <cell r="B36" t="str">
            <v>QBE HKSI</v>
          </cell>
          <cell r="C36">
            <v>-64762</v>
          </cell>
          <cell r="D36">
            <v>-65694</v>
          </cell>
          <cell r="E36">
            <v>-66018</v>
          </cell>
          <cell r="F36">
            <v>-66610</v>
          </cell>
          <cell r="G36">
            <v>-67052</v>
          </cell>
          <cell r="H36">
            <v>-67326</v>
          </cell>
          <cell r="I36">
            <v>-67990</v>
          </cell>
          <cell r="J36">
            <v>-68738</v>
          </cell>
          <cell r="K36">
            <v>-68606</v>
          </cell>
          <cell r="L36">
            <v>-69090</v>
          </cell>
          <cell r="M36">
            <v>-69626</v>
          </cell>
          <cell r="N36">
            <v>-69623</v>
          </cell>
          <cell r="O36">
            <v>-811135</v>
          </cell>
          <cell r="P36" t="str">
            <v>CHKD</v>
          </cell>
          <cell r="Q36" t="str">
            <v>P</v>
          </cell>
          <cell r="R36">
            <v>0.127474</v>
          </cell>
          <cell r="S36">
            <v>-103398.62299</v>
          </cell>
        </row>
        <row r="37">
          <cell r="A37" t="str">
            <v>PINDO</v>
          </cell>
          <cell r="B37" t="str">
            <v>QBE Indonesia</v>
          </cell>
          <cell r="C37">
            <v>-12408657</v>
          </cell>
          <cell r="D37">
            <v>-12843016</v>
          </cell>
          <cell r="E37">
            <v>-12964552</v>
          </cell>
          <cell r="F37">
            <v>-13533637</v>
          </cell>
          <cell r="G37">
            <v>-13089093</v>
          </cell>
          <cell r="H37">
            <v>-13478650</v>
          </cell>
          <cell r="I37">
            <v>-12895214</v>
          </cell>
          <cell r="J37">
            <v>-14069643</v>
          </cell>
          <cell r="K37">
            <v>-14212842</v>
          </cell>
          <cell r="L37">
            <v>-14687044</v>
          </cell>
          <cell r="M37">
            <v>-14996607</v>
          </cell>
          <cell r="N37">
            <v>-14765015</v>
          </cell>
          <cell r="O37">
            <v>-163943970</v>
          </cell>
          <cell r="P37" t="str">
            <v>CIDR</v>
          </cell>
          <cell r="Q37" t="str">
            <v>P</v>
          </cell>
          <cell r="R37">
            <v>1.16E-4</v>
          </cell>
          <cell r="S37">
            <v>-19017.500520000001</v>
          </cell>
        </row>
        <row r="38">
          <cell r="A38" t="str">
            <v>PMACAU</v>
          </cell>
          <cell r="B38" t="str">
            <v>QBEI Macau br</v>
          </cell>
          <cell r="C38">
            <v>-1495</v>
          </cell>
          <cell r="D38">
            <v>-1524</v>
          </cell>
          <cell r="E38">
            <v>-1531</v>
          </cell>
          <cell r="F38">
            <v>-1567</v>
          </cell>
          <cell r="G38">
            <v>-1571</v>
          </cell>
          <cell r="H38">
            <v>-1575</v>
          </cell>
          <cell r="I38">
            <v>-1585</v>
          </cell>
          <cell r="J38">
            <v>-1580</v>
          </cell>
          <cell r="K38">
            <v>-1590</v>
          </cell>
          <cell r="L38">
            <v>-1564</v>
          </cell>
          <cell r="M38">
            <v>-1652</v>
          </cell>
          <cell r="N38">
            <v>-1707</v>
          </cell>
          <cell r="O38">
            <v>-18941</v>
          </cell>
          <cell r="P38" t="str">
            <v>CMOP</v>
          </cell>
          <cell r="Q38" t="str">
            <v>P</v>
          </cell>
          <cell r="R38">
            <v>0.12377199999999999</v>
          </cell>
          <cell r="S38">
            <v>-2344.365452</v>
          </cell>
        </row>
        <row r="39">
          <cell r="A39" t="str">
            <v>PMALAY</v>
          </cell>
          <cell r="B39" t="str">
            <v>QBE Malaysia</v>
          </cell>
          <cell r="C39">
            <v>-9324</v>
          </cell>
          <cell r="D39">
            <v>-9543</v>
          </cell>
          <cell r="E39">
            <v>-9572</v>
          </cell>
          <cell r="F39">
            <v>-9511</v>
          </cell>
          <cell r="G39">
            <v>-9717</v>
          </cell>
          <cell r="H39">
            <v>-9846</v>
          </cell>
          <cell r="I39">
            <v>-9939</v>
          </cell>
          <cell r="J39">
            <v>-9811</v>
          </cell>
          <cell r="K39">
            <v>-10057</v>
          </cell>
          <cell r="L39">
            <v>-10009</v>
          </cell>
          <cell r="M39">
            <v>-10001</v>
          </cell>
          <cell r="N39">
            <v>-10000</v>
          </cell>
          <cell r="O39">
            <v>-117330</v>
          </cell>
          <cell r="P39" t="str">
            <v>CMYR</v>
          </cell>
          <cell r="Q39" t="str">
            <v>P</v>
          </cell>
          <cell r="R39">
            <v>0.32852500000000001</v>
          </cell>
          <cell r="S39">
            <v>-38545.838250000001</v>
          </cell>
        </row>
        <row r="40">
          <cell r="A40" t="str">
            <v>PNEWCAL</v>
          </cell>
          <cell r="B40" t="str">
            <v>QBEI New Caledonia br</v>
          </cell>
          <cell r="C40">
            <v>-73231</v>
          </cell>
          <cell r="D40">
            <v>-122303</v>
          </cell>
          <cell r="E40">
            <v>-121220</v>
          </cell>
          <cell r="F40">
            <v>-116188</v>
          </cell>
          <cell r="G40">
            <v>-124170</v>
          </cell>
          <cell r="H40">
            <v>-123245</v>
          </cell>
          <cell r="I40">
            <v>-104149</v>
          </cell>
          <cell r="J40">
            <v>-123318</v>
          </cell>
          <cell r="K40">
            <v>-123755</v>
          </cell>
          <cell r="L40">
            <v>-119439</v>
          </cell>
          <cell r="M40">
            <v>-123801</v>
          </cell>
          <cell r="N40">
            <v>-122136</v>
          </cell>
          <cell r="O40">
            <v>-1396955</v>
          </cell>
          <cell r="P40" t="str">
            <v>CXPF</v>
          </cell>
          <cell r="Q40" t="str">
            <v>P</v>
          </cell>
          <cell r="R40">
            <v>1.2070000000000001E-2</v>
          </cell>
          <cell r="S40">
            <v>-16861.24685</v>
          </cell>
        </row>
        <row r="41">
          <cell r="A41" t="str">
            <v>PNZEAL</v>
          </cell>
          <cell r="B41" t="str">
            <v>QBEI New Zealand br</v>
          </cell>
          <cell r="C41">
            <v>-10516</v>
          </cell>
          <cell r="D41">
            <v>-9265</v>
          </cell>
          <cell r="E41">
            <v>-10844</v>
          </cell>
          <cell r="F41">
            <v>-10643</v>
          </cell>
          <cell r="G41">
            <v>-11243</v>
          </cell>
          <cell r="H41">
            <v>-10598</v>
          </cell>
          <cell r="I41">
            <v>-10913</v>
          </cell>
          <cell r="J41">
            <v>-10993</v>
          </cell>
          <cell r="K41">
            <v>-10604</v>
          </cell>
          <cell r="L41">
            <v>-11143</v>
          </cell>
          <cell r="M41">
            <v>-10736</v>
          </cell>
          <cell r="N41">
            <v>-11263</v>
          </cell>
          <cell r="O41">
            <v>-128761</v>
          </cell>
          <cell r="P41" t="str">
            <v>CNZD</v>
          </cell>
          <cell r="Q41" t="str">
            <v>P</v>
          </cell>
          <cell r="R41">
            <v>0.82217200000000001</v>
          </cell>
          <cell r="S41">
            <v>-105863.68889200001</v>
          </cell>
        </row>
        <row r="42">
          <cell r="A42" t="str">
            <v>PPHILIP</v>
          </cell>
          <cell r="B42" t="str">
            <v>QBE Philippines</v>
          </cell>
          <cell r="C42">
            <v>-24020</v>
          </cell>
          <cell r="D42">
            <v>-26932</v>
          </cell>
          <cell r="E42">
            <v>-21132</v>
          </cell>
          <cell r="F42">
            <v>-26253</v>
          </cell>
          <cell r="G42">
            <v>-23903</v>
          </cell>
          <cell r="H42">
            <v>-29490</v>
          </cell>
          <cell r="I42">
            <v>-26057</v>
          </cell>
          <cell r="J42">
            <v>-31505</v>
          </cell>
          <cell r="K42">
            <v>-30390</v>
          </cell>
          <cell r="L42">
            <v>-25800</v>
          </cell>
          <cell r="M42">
            <v>-21893</v>
          </cell>
          <cell r="N42">
            <v>-23597</v>
          </cell>
          <cell r="O42">
            <v>-310972</v>
          </cell>
          <cell r="P42" t="str">
            <v>CPHP</v>
          </cell>
          <cell r="Q42" t="str">
            <v>P</v>
          </cell>
          <cell r="R42">
            <v>2.2866000000000001E-2</v>
          </cell>
          <cell r="S42">
            <v>-7110.6857520000003</v>
          </cell>
        </row>
        <row r="43">
          <cell r="A43" t="str">
            <v>PPNGINS</v>
          </cell>
          <cell r="B43" t="str">
            <v>QBE Ins PNG</v>
          </cell>
          <cell r="C43">
            <v>-4141</v>
          </cell>
          <cell r="D43">
            <v>-4439</v>
          </cell>
          <cell r="E43">
            <v>-4383</v>
          </cell>
          <cell r="F43">
            <v>-4370</v>
          </cell>
          <cell r="G43">
            <v>-4622</v>
          </cell>
          <cell r="H43">
            <v>-3936</v>
          </cell>
          <cell r="I43">
            <v>-3926</v>
          </cell>
          <cell r="J43">
            <v>-4513</v>
          </cell>
          <cell r="K43">
            <v>-4377</v>
          </cell>
          <cell r="L43">
            <v>-3650</v>
          </cell>
          <cell r="M43">
            <v>-4109</v>
          </cell>
          <cell r="N43">
            <v>-4094</v>
          </cell>
          <cell r="O43">
            <v>-50560</v>
          </cell>
          <cell r="P43" t="str">
            <v>CPGK</v>
          </cell>
          <cell r="Q43" t="str">
            <v>P</v>
          </cell>
          <cell r="R43">
            <v>0.43477100000000002</v>
          </cell>
          <cell r="S43">
            <v>-21982.02176</v>
          </cell>
        </row>
        <row r="44">
          <cell r="A44" t="str">
            <v>PQBEVIET</v>
          </cell>
          <cell r="B44" t="str">
            <v>QBE Insurance (Vietnam) Co Ltd</v>
          </cell>
          <cell r="C44">
            <v>-6937501</v>
          </cell>
          <cell r="D44">
            <v>-6375000</v>
          </cell>
          <cell r="E44">
            <v>-7354166</v>
          </cell>
          <cell r="F44">
            <v>-7333333</v>
          </cell>
          <cell r="G44">
            <v>-7395834</v>
          </cell>
          <cell r="H44">
            <v>-7020833</v>
          </cell>
          <cell r="I44">
            <v>-8250000</v>
          </cell>
          <cell r="J44">
            <v>-8937500</v>
          </cell>
          <cell r="K44">
            <v>-8187500</v>
          </cell>
          <cell r="L44">
            <v>-9875000</v>
          </cell>
          <cell r="M44">
            <v>-8500000</v>
          </cell>
          <cell r="N44">
            <v>-7916667</v>
          </cell>
          <cell r="O44">
            <v>-94083334</v>
          </cell>
          <cell r="P44" t="str">
            <v>CVND</v>
          </cell>
          <cell r="Q44" t="str">
            <v>P</v>
          </cell>
          <cell r="R44">
            <v>4.8000000000000001E-5</v>
          </cell>
          <cell r="S44">
            <v>-4516.0000319999999</v>
          </cell>
        </row>
        <row r="45">
          <cell r="A45" t="str">
            <v>PSING</v>
          </cell>
          <cell r="B45" t="str">
            <v>QBEI Singapore br</v>
          </cell>
          <cell r="C45">
            <v>-10278</v>
          </cell>
          <cell r="D45">
            <v>-10422</v>
          </cell>
          <cell r="E45">
            <v>-10596</v>
          </cell>
          <cell r="F45">
            <v>-10789</v>
          </cell>
          <cell r="G45">
            <v>-11031</v>
          </cell>
          <cell r="H45">
            <v>-11210</v>
          </cell>
          <cell r="I45">
            <v>-11365</v>
          </cell>
          <cell r="J45">
            <v>-11449</v>
          </cell>
          <cell r="K45">
            <v>-11513</v>
          </cell>
          <cell r="L45">
            <v>-11568</v>
          </cell>
          <cell r="M45">
            <v>-11602</v>
          </cell>
          <cell r="N45">
            <v>-11686</v>
          </cell>
          <cell r="O45">
            <v>-133509</v>
          </cell>
          <cell r="P45" t="str">
            <v>CSGD</v>
          </cell>
          <cell r="Q45" t="str">
            <v>P</v>
          </cell>
          <cell r="R45">
            <v>0.80757400000000001</v>
          </cell>
          <cell r="S45">
            <v>-107818.397166</v>
          </cell>
        </row>
        <row r="46">
          <cell r="A46" t="str">
            <v>PSOLOMON</v>
          </cell>
          <cell r="B46" t="str">
            <v>QBEI Solomon Islands br</v>
          </cell>
          <cell r="C46">
            <v>-2923</v>
          </cell>
          <cell r="D46">
            <v>-2704</v>
          </cell>
          <cell r="E46">
            <v>-2685</v>
          </cell>
          <cell r="F46">
            <v>-2799</v>
          </cell>
          <cell r="G46">
            <v>-3060</v>
          </cell>
          <cell r="H46">
            <v>-2840</v>
          </cell>
          <cell r="I46">
            <v>-2569</v>
          </cell>
          <cell r="J46">
            <v>-2864</v>
          </cell>
          <cell r="K46">
            <v>-2605</v>
          </cell>
          <cell r="L46">
            <v>-2908</v>
          </cell>
          <cell r="M46">
            <v>-2988</v>
          </cell>
          <cell r="N46">
            <v>-2731</v>
          </cell>
          <cell r="O46">
            <v>-33676</v>
          </cell>
          <cell r="P46" t="str">
            <v>CSBD</v>
          </cell>
          <cell r="Q46" t="str">
            <v>P</v>
          </cell>
          <cell r="R46">
            <v>0.132387</v>
          </cell>
          <cell r="S46">
            <v>-4458.2646119999999</v>
          </cell>
        </row>
        <row r="47">
          <cell r="A47" t="str">
            <v>PTHAI</v>
          </cell>
          <cell r="B47" t="str">
            <v>QBE Thailand</v>
          </cell>
          <cell r="C47">
            <v>-51616</v>
          </cell>
          <cell r="D47">
            <v>-51247</v>
          </cell>
          <cell r="E47">
            <v>-50836</v>
          </cell>
          <cell r="F47">
            <v>-53074</v>
          </cell>
          <cell r="G47">
            <v>-54558</v>
          </cell>
          <cell r="H47">
            <v>-54473</v>
          </cell>
          <cell r="I47">
            <v>-56404</v>
          </cell>
          <cell r="J47">
            <v>-56923</v>
          </cell>
          <cell r="K47">
            <v>-57585</v>
          </cell>
          <cell r="L47">
            <v>-58889</v>
          </cell>
          <cell r="M47">
            <v>-59131</v>
          </cell>
          <cell r="N47">
            <v>-59115</v>
          </cell>
          <cell r="O47">
            <v>-663851</v>
          </cell>
          <cell r="P47" t="str">
            <v>CTHB</v>
          </cell>
          <cell r="Q47" t="str">
            <v>P</v>
          </cell>
          <cell r="R47">
            <v>3.2294000000000003E-2</v>
          </cell>
          <cell r="S47">
            <v>-21438.404194000002</v>
          </cell>
        </row>
        <row r="48">
          <cell r="A48" t="str">
            <v>PVANUATU</v>
          </cell>
          <cell r="B48" t="str">
            <v>QBE Vanuatu</v>
          </cell>
          <cell r="C48">
            <v>-47390</v>
          </cell>
          <cell r="D48">
            <v>-47856</v>
          </cell>
          <cell r="E48">
            <v>-47506</v>
          </cell>
          <cell r="F48">
            <v>-46265</v>
          </cell>
          <cell r="G48">
            <v>-47711</v>
          </cell>
          <cell r="H48">
            <v>-25848</v>
          </cell>
          <cell r="I48">
            <v>-48770</v>
          </cell>
          <cell r="J48">
            <v>-49357</v>
          </cell>
          <cell r="K48">
            <v>-25727</v>
          </cell>
          <cell r="L48">
            <v>-51640</v>
          </cell>
          <cell r="M48">
            <v>-50499</v>
          </cell>
          <cell r="N48">
            <v>-31565</v>
          </cell>
          <cell r="O48">
            <v>-520134</v>
          </cell>
          <cell r="P48" t="str">
            <v>CVUV</v>
          </cell>
          <cell r="Q48" t="str">
            <v>P</v>
          </cell>
          <cell r="R48">
            <v>1.0857E-2</v>
          </cell>
          <cell r="S48">
            <v>-5647.094838</v>
          </cell>
        </row>
        <row r="49">
          <cell r="A49" t="str">
            <v>PQS</v>
          </cell>
          <cell r="B49" t="str">
            <v>Asia Pacific QS</v>
          </cell>
          <cell r="C49">
            <v>-6833.92</v>
          </cell>
          <cell r="D49">
            <v>-6833.92</v>
          </cell>
          <cell r="E49">
            <v>-6833.92</v>
          </cell>
          <cell r="F49">
            <v>-6833.92</v>
          </cell>
          <cell r="G49">
            <v>-6833.92</v>
          </cell>
          <cell r="H49">
            <v>-6833.92</v>
          </cell>
          <cell r="I49">
            <v>-6833.92</v>
          </cell>
          <cell r="J49">
            <v>-6833.92</v>
          </cell>
          <cell r="K49">
            <v>-6833.92</v>
          </cell>
          <cell r="L49">
            <v>-6833.92</v>
          </cell>
          <cell r="M49">
            <v>-6833.92</v>
          </cell>
          <cell r="N49">
            <v>-6833.92</v>
          </cell>
          <cell r="O49">
            <v>-82007.039999999994</v>
          </cell>
          <cell r="P49" t="str">
            <v>CAUD</v>
          </cell>
          <cell r="Q49" t="str">
            <v>P</v>
          </cell>
          <cell r="R49">
            <v>1</v>
          </cell>
          <cell r="S49">
            <v>-82007.039999999994</v>
          </cell>
        </row>
        <row r="50">
          <cell r="A50" t="str">
            <v>MAMQS</v>
          </cell>
          <cell r="B50" t="str">
            <v>Americas QS</v>
          </cell>
          <cell r="C50">
            <v>-194451.92</v>
          </cell>
          <cell r="D50">
            <v>-194451.92</v>
          </cell>
          <cell r="E50">
            <v>-194451.92</v>
          </cell>
          <cell r="F50">
            <v>-194451.92</v>
          </cell>
          <cell r="G50">
            <v>-194451.92</v>
          </cell>
          <cell r="H50">
            <v>-194451.92</v>
          </cell>
          <cell r="I50">
            <v>-194451.92</v>
          </cell>
          <cell r="J50">
            <v>-194451.92</v>
          </cell>
          <cell r="K50">
            <v>-194451.92</v>
          </cell>
          <cell r="L50">
            <v>-194451.92</v>
          </cell>
          <cell r="M50">
            <v>-194451.92</v>
          </cell>
          <cell r="N50">
            <v>-194451.92</v>
          </cell>
          <cell r="O50">
            <v>-2333423.0399999996</v>
          </cell>
          <cell r="P50" t="str">
            <v>CUSD</v>
          </cell>
          <cell r="Q50" t="str">
            <v>M</v>
          </cell>
          <cell r="R50">
            <v>0.99206300000000003</v>
          </cell>
          <cell r="S50">
            <v>-2314902.6613315195</v>
          </cell>
        </row>
        <row r="51">
          <cell r="A51" t="str">
            <v>CSPAREBQS</v>
          </cell>
          <cell r="B51" t="str">
            <v>EQAP_QS</v>
          </cell>
          <cell r="C51">
            <v>6833.92</v>
          </cell>
          <cell r="D51">
            <v>6833.92</v>
          </cell>
          <cell r="E51">
            <v>6833.92</v>
          </cell>
          <cell r="F51">
            <v>6833.92</v>
          </cell>
          <cell r="G51">
            <v>6833.92</v>
          </cell>
          <cell r="H51">
            <v>6833.92</v>
          </cell>
          <cell r="I51">
            <v>6833.92</v>
          </cell>
          <cell r="J51">
            <v>6833.92</v>
          </cell>
          <cell r="K51">
            <v>6833.92</v>
          </cell>
          <cell r="L51">
            <v>6833.92</v>
          </cell>
          <cell r="M51">
            <v>6833.92</v>
          </cell>
          <cell r="N51">
            <v>6833.92</v>
          </cell>
          <cell r="O51">
            <v>82007.039999999994</v>
          </cell>
          <cell r="P51" t="str">
            <v>CAUD</v>
          </cell>
          <cell r="Q51" t="str">
            <v>C</v>
          </cell>
          <cell r="R51">
            <v>1</v>
          </cell>
          <cell r="S51">
            <v>82007.039999999994</v>
          </cell>
        </row>
        <row r="52">
          <cell r="A52" t="str">
            <v>MQSELIMQS</v>
          </cell>
          <cell r="B52" t="str">
            <v>EQAM_QS</v>
          </cell>
          <cell r="C52">
            <v>194451.92</v>
          </cell>
          <cell r="D52">
            <v>194451.92</v>
          </cell>
          <cell r="E52">
            <v>194451.92</v>
          </cell>
          <cell r="F52">
            <v>194451.92</v>
          </cell>
          <cell r="G52">
            <v>194451.92</v>
          </cell>
          <cell r="H52">
            <v>194451.92</v>
          </cell>
          <cell r="I52">
            <v>194451.92</v>
          </cell>
          <cell r="J52">
            <v>194451.92</v>
          </cell>
          <cell r="K52">
            <v>194451.92</v>
          </cell>
          <cell r="L52">
            <v>194451.92</v>
          </cell>
          <cell r="M52">
            <v>194451.92</v>
          </cell>
          <cell r="N52">
            <v>194451.92</v>
          </cell>
          <cell r="O52">
            <v>2333423.0399999996</v>
          </cell>
          <cell r="P52" t="str">
            <v>CUSD</v>
          </cell>
          <cell r="Q52" t="str">
            <v>C</v>
          </cell>
          <cell r="R52">
            <v>0.99206300000000003</v>
          </cell>
          <cell r="S52">
            <v>2314902.6613315195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v>0</v>
          </cell>
        </row>
        <row r="16">
          <cell r="F16"/>
          <cell r="J16">
            <v>0</v>
          </cell>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ing"/>
      <sheetName val="Sheet1"/>
      <sheetName val="Sheet2"/>
      <sheetName val="PORT"/>
      <sheetName val="LAND"/>
      <sheetName val="GetReport"/>
      <sheetName val="PrintAll"/>
      <sheetName val="Packprnt"/>
      <sheetName val="Tab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t="str">
            <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s>
    <sheetDataSet>
      <sheetData sheetId="0"/>
      <sheetData sheetId="1" refreshError="1">
        <row r="1">
          <cell r="A1" t="str">
            <v>PTUW1040</v>
          </cell>
        </row>
        <row r="2">
          <cell r="A2" t="str">
            <v>UWTOT</v>
          </cell>
        </row>
        <row r="3">
          <cell r="A3" t="str">
            <v>LCINPUT</v>
          </cell>
        </row>
      </sheetData>
      <sheetData sheetId="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14">
          <cell r="C14" t="str">
            <v>A2013Q02</v>
          </cell>
        </row>
        <row r="16">
          <cell r="C16" t="str">
            <v>A2012Q02</v>
          </cell>
        </row>
        <row r="39">
          <cell r="C39" t="str">
            <v>CTOT</v>
          </cell>
        </row>
        <row r="42">
          <cell r="C42" t="str">
            <v>LCINPUT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refreshError="1"/>
      <sheetData sheetId="61" refreshError="1"/>
      <sheetData sheetId="6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efreshError="1">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ow r="37">
          <cell r="D37">
            <v>0.74</v>
          </cell>
        </row>
      </sheetData>
      <sheetData sheetId="1" refreshError="1">
        <row r="37">
          <cell r="D37">
            <v>0.74</v>
          </cell>
          <cell r="E37">
            <v>0.72</v>
          </cell>
          <cell r="F37">
            <v>0.72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t="str">
            <v/>
          </cell>
          <cell r="D20" t="str">
            <v/>
          </cell>
          <cell r="E20" t="str">
            <v/>
          </cell>
          <cell r="F20" t="str">
            <v/>
          </cell>
          <cell r="G20" t="str">
            <v/>
          </cell>
          <cell r="H20" t="str">
            <v/>
          </cell>
          <cell r="I20" t="str">
            <v/>
          </cell>
          <cell r="J20" t="str">
            <v/>
          </cell>
          <cell r="K20" t="str">
            <v/>
          </cell>
          <cell r="L20" t="str">
            <v/>
          </cell>
          <cell r="M20" t="str">
            <v/>
          </cell>
          <cell r="N20" t="str">
            <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t="str">
            <v/>
          </cell>
          <cell r="D45" t="str">
            <v/>
          </cell>
          <cell r="E45" t="str">
            <v/>
          </cell>
          <cell r="F45" t="str">
            <v/>
          </cell>
          <cell r="G45" t="str">
            <v/>
          </cell>
          <cell r="H45" t="str">
            <v/>
          </cell>
          <cell r="I45" t="str">
            <v/>
          </cell>
          <cell r="J45" t="str">
            <v/>
          </cell>
          <cell r="K45" t="str">
            <v/>
          </cell>
          <cell r="L45" t="str">
            <v/>
          </cell>
          <cell r="M45" t="str">
            <v/>
          </cell>
          <cell r="N45" t="str">
            <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t="str">
            <v/>
          </cell>
          <cell r="D73" t="str">
            <v/>
          </cell>
          <cell r="E73" t="str">
            <v/>
          </cell>
          <cell r="F73" t="str">
            <v/>
          </cell>
          <cell r="G73" t="str">
            <v/>
          </cell>
          <cell r="H73" t="str">
            <v/>
          </cell>
          <cell r="I73" t="str">
            <v/>
          </cell>
          <cell r="J73" t="str">
            <v/>
          </cell>
          <cell r="K73" t="str">
            <v/>
          </cell>
          <cell r="L73" t="str">
            <v/>
          </cell>
          <cell r="M73" t="str">
            <v/>
          </cell>
          <cell r="N73" t="str">
            <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row r="2">
          <cell r="B2">
            <v>0</v>
          </cell>
        </row>
        <row r="3">
          <cell r="B3">
            <v>0</v>
          </cell>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A2:AK25"/>
  <sheetViews>
    <sheetView topLeftCell="S1" zoomScale="85" zoomScaleNormal="85" workbookViewId="0">
      <selection activeCell="AE8" sqref="AE8"/>
    </sheetView>
  </sheetViews>
  <sheetFormatPr defaultColWidth="9.140625" defaultRowHeight="15"/>
  <cols>
    <col min="1" max="1" width="18.7109375" style="2" customWidth="1"/>
    <col min="2" max="2" width="12.85546875" style="2" customWidth="1"/>
    <col min="3" max="37" width="10.85546875" style="2" customWidth="1"/>
    <col min="38" max="16384" width="9.140625" style="2"/>
  </cols>
  <sheetData>
    <row r="2" spans="1:37">
      <c r="A2" s="3" t="s">
        <v>74</v>
      </c>
      <c r="B2" s="4" t="s">
        <v>68</v>
      </c>
      <c r="C2" s="4" t="s">
        <v>30</v>
      </c>
      <c r="D2" s="4" t="s">
        <v>31</v>
      </c>
    </row>
    <row r="3" spans="1:37">
      <c r="A3" s="5" t="s">
        <v>75</v>
      </c>
      <c r="B3" s="6">
        <v>43100</v>
      </c>
      <c r="C3" s="31">
        <f>YEAR($B$3)</f>
        <v>2017</v>
      </c>
      <c r="D3" s="31">
        <f>$C$3-1</f>
        <v>2016</v>
      </c>
    </row>
    <row r="5" spans="1:37">
      <c r="A5" s="7" t="s">
        <v>76</v>
      </c>
      <c r="B5" s="8"/>
      <c r="C5" s="8"/>
      <c r="D5" s="8"/>
      <c r="E5" s="8"/>
      <c r="F5" s="8"/>
      <c r="G5" s="8"/>
      <c r="H5" s="8"/>
      <c r="I5" s="8"/>
      <c r="J5" s="8"/>
      <c r="K5" s="8"/>
      <c r="L5" s="8"/>
      <c r="M5" s="8"/>
      <c r="N5" s="8"/>
      <c r="O5" s="8"/>
      <c r="P5" s="8"/>
      <c r="Q5" s="8"/>
      <c r="R5" s="8"/>
      <c r="S5" s="9"/>
      <c r="T5" s="9"/>
      <c r="U5" s="9"/>
      <c r="V5" s="9"/>
      <c r="W5" s="9"/>
      <c r="X5" s="9"/>
      <c r="Y5" s="9"/>
      <c r="Z5" s="9"/>
      <c r="AA5" s="9"/>
      <c r="AB5" s="9"/>
      <c r="AC5" s="9"/>
      <c r="AD5" s="9"/>
      <c r="AE5" s="9"/>
      <c r="AF5" s="9"/>
      <c r="AG5" s="9"/>
      <c r="AH5" s="9"/>
      <c r="AI5" s="9"/>
      <c r="AJ5" s="9"/>
      <c r="AK5" s="9"/>
    </row>
    <row r="6" spans="1:37">
      <c r="A6" s="2" t="s">
        <v>77</v>
      </c>
      <c r="B6" s="10">
        <v>42400</v>
      </c>
      <c r="C6" s="10">
        <f t="shared" ref="C6:R6" si="0">EOMONTH(B6,1)</f>
        <v>42429</v>
      </c>
      <c r="D6" s="10">
        <f t="shared" si="0"/>
        <v>42460</v>
      </c>
      <c r="E6" s="10">
        <f t="shared" si="0"/>
        <v>42490</v>
      </c>
      <c r="F6" s="10">
        <f t="shared" si="0"/>
        <v>42521</v>
      </c>
      <c r="G6" s="10">
        <f t="shared" si="0"/>
        <v>42551</v>
      </c>
      <c r="H6" s="10">
        <f t="shared" si="0"/>
        <v>42582</v>
      </c>
      <c r="I6" s="10">
        <f t="shared" si="0"/>
        <v>42613</v>
      </c>
      <c r="J6" s="10">
        <f t="shared" si="0"/>
        <v>42643</v>
      </c>
      <c r="K6" s="10">
        <f t="shared" si="0"/>
        <v>42674</v>
      </c>
      <c r="L6" s="10">
        <f t="shared" si="0"/>
        <v>42704</v>
      </c>
      <c r="M6" s="10">
        <f t="shared" si="0"/>
        <v>42735</v>
      </c>
      <c r="N6" s="10">
        <f t="shared" si="0"/>
        <v>42766</v>
      </c>
      <c r="O6" s="10">
        <f t="shared" si="0"/>
        <v>42794</v>
      </c>
      <c r="P6" s="10">
        <f t="shared" si="0"/>
        <v>42825</v>
      </c>
      <c r="Q6" s="10">
        <f t="shared" si="0"/>
        <v>42855</v>
      </c>
      <c r="R6" s="10">
        <f t="shared" si="0"/>
        <v>42886</v>
      </c>
      <c r="S6" s="10">
        <f>EOMONTH(R6,1)</f>
        <v>42916</v>
      </c>
      <c r="T6" s="10">
        <f t="shared" ref="T6:AK6" si="1">EOMONTH(S6,1)</f>
        <v>42947</v>
      </c>
      <c r="U6" s="10">
        <f t="shared" si="1"/>
        <v>42978</v>
      </c>
      <c r="V6" s="10">
        <f t="shared" si="1"/>
        <v>43008</v>
      </c>
      <c r="W6" s="10">
        <f t="shared" si="1"/>
        <v>43039</v>
      </c>
      <c r="X6" s="10">
        <f t="shared" si="1"/>
        <v>43069</v>
      </c>
      <c r="Y6" s="10">
        <f t="shared" si="1"/>
        <v>43100</v>
      </c>
      <c r="Z6" s="10">
        <f t="shared" si="1"/>
        <v>43131</v>
      </c>
      <c r="AA6" s="10">
        <f t="shared" si="1"/>
        <v>43159</v>
      </c>
      <c r="AB6" s="10">
        <f t="shared" si="1"/>
        <v>43190</v>
      </c>
      <c r="AC6" s="10">
        <f t="shared" si="1"/>
        <v>43220</v>
      </c>
      <c r="AD6" s="10">
        <f t="shared" si="1"/>
        <v>43251</v>
      </c>
      <c r="AE6" s="10">
        <f t="shared" si="1"/>
        <v>43281</v>
      </c>
      <c r="AF6" s="10">
        <f t="shared" si="1"/>
        <v>43312</v>
      </c>
      <c r="AG6" s="10">
        <f t="shared" si="1"/>
        <v>43343</v>
      </c>
      <c r="AH6" s="10">
        <f t="shared" si="1"/>
        <v>43373</v>
      </c>
      <c r="AI6" s="10">
        <f t="shared" si="1"/>
        <v>43404</v>
      </c>
      <c r="AJ6" s="10">
        <f t="shared" si="1"/>
        <v>43434</v>
      </c>
      <c r="AK6" s="10">
        <f t="shared" si="1"/>
        <v>43465</v>
      </c>
    </row>
    <row r="7" spans="1:37">
      <c r="A7" s="2" t="s">
        <v>78</v>
      </c>
      <c r="B7" s="11">
        <f t="shared" ref="B7:AK7" si="2">EOMONTH(B6,0)</f>
        <v>42400</v>
      </c>
      <c r="C7" s="11">
        <f t="shared" si="2"/>
        <v>42429</v>
      </c>
      <c r="D7" s="11">
        <f t="shared" si="2"/>
        <v>42460</v>
      </c>
      <c r="E7" s="11">
        <f t="shared" si="2"/>
        <v>42490</v>
      </c>
      <c r="F7" s="11">
        <f t="shared" si="2"/>
        <v>42521</v>
      </c>
      <c r="G7" s="11">
        <f t="shared" si="2"/>
        <v>42551</v>
      </c>
      <c r="H7" s="11">
        <f t="shared" si="2"/>
        <v>42582</v>
      </c>
      <c r="I7" s="11">
        <f t="shared" si="2"/>
        <v>42613</v>
      </c>
      <c r="J7" s="11">
        <f t="shared" si="2"/>
        <v>42643</v>
      </c>
      <c r="K7" s="11">
        <f t="shared" si="2"/>
        <v>42674</v>
      </c>
      <c r="L7" s="11">
        <f t="shared" si="2"/>
        <v>42704</v>
      </c>
      <c r="M7" s="11">
        <f t="shared" si="2"/>
        <v>42735</v>
      </c>
      <c r="N7" s="11">
        <f t="shared" si="2"/>
        <v>42766</v>
      </c>
      <c r="O7" s="11">
        <f t="shared" si="2"/>
        <v>42794</v>
      </c>
      <c r="P7" s="11">
        <f t="shared" si="2"/>
        <v>42825</v>
      </c>
      <c r="Q7" s="11">
        <f t="shared" si="2"/>
        <v>42855</v>
      </c>
      <c r="R7" s="11">
        <f t="shared" si="2"/>
        <v>42886</v>
      </c>
      <c r="S7" s="11">
        <f t="shared" si="2"/>
        <v>42916</v>
      </c>
      <c r="T7" s="11">
        <f t="shared" si="2"/>
        <v>42947</v>
      </c>
      <c r="U7" s="11">
        <f t="shared" si="2"/>
        <v>42978</v>
      </c>
      <c r="V7" s="11">
        <f t="shared" si="2"/>
        <v>43008</v>
      </c>
      <c r="W7" s="11">
        <f t="shared" si="2"/>
        <v>43039</v>
      </c>
      <c r="X7" s="11">
        <f t="shared" si="2"/>
        <v>43069</v>
      </c>
      <c r="Y7" s="11">
        <f t="shared" si="2"/>
        <v>43100</v>
      </c>
      <c r="Z7" s="11">
        <f t="shared" si="2"/>
        <v>43131</v>
      </c>
      <c r="AA7" s="11">
        <f t="shared" si="2"/>
        <v>43159</v>
      </c>
      <c r="AB7" s="11">
        <f t="shared" si="2"/>
        <v>43190</v>
      </c>
      <c r="AC7" s="11">
        <f t="shared" si="2"/>
        <v>43220</v>
      </c>
      <c r="AD7" s="11">
        <f t="shared" si="2"/>
        <v>43251</v>
      </c>
      <c r="AE7" s="11">
        <f t="shared" si="2"/>
        <v>43281</v>
      </c>
      <c r="AF7" s="11">
        <f t="shared" si="2"/>
        <v>43312</v>
      </c>
      <c r="AG7" s="11">
        <f t="shared" si="2"/>
        <v>43343</v>
      </c>
      <c r="AH7" s="11">
        <f t="shared" si="2"/>
        <v>43373</v>
      </c>
      <c r="AI7" s="11">
        <f t="shared" si="2"/>
        <v>43404</v>
      </c>
      <c r="AJ7" s="11">
        <f t="shared" si="2"/>
        <v>43434</v>
      </c>
      <c r="AK7" s="11">
        <f t="shared" si="2"/>
        <v>43465</v>
      </c>
    </row>
    <row r="8" spans="1:37">
      <c r="A8" s="2" t="s">
        <v>79</v>
      </c>
      <c r="B8" s="11" t="s">
        <v>5</v>
      </c>
      <c r="C8" s="11" t="s">
        <v>6</v>
      </c>
      <c r="D8" s="11" t="s">
        <v>7</v>
      </c>
      <c r="E8" s="11" t="s">
        <v>8</v>
      </c>
      <c r="F8" s="11" t="s">
        <v>1</v>
      </c>
      <c r="G8" s="11" t="s">
        <v>9</v>
      </c>
      <c r="H8" s="11" t="s">
        <v>10</v>
      </c>
      <c r="I8" s="11" t="s">
        <v>11</v>
      </c>
      <c r="J8" s="11" t="s">
        <v>12</v>
      </c>
      <c r="K8" s="11" t="s">
        <v>13</v>
      </c>
      <c r="L8" s="11" t="s">
        <v>14</v>
      </c>
      <c r="M8" s="11" t="s">
        <v>4</v>
      </c>
      <c r="N8" s="11" t="s">
        <v>5</v>
      </c>
      <c r="O8" s="11" t="s">
        <v>6</v>
      </c>
      <c r="P8" s="11" t="s">
        <v>7</v>
      </c>
      <c r="Q8" s="11" t="s">
        <v>8</v>
      </c>
      <c r="R8" s="11" t="s">
        <v>1</v>
      </c>
      <c r="S8" s="11" t="s">
        <v>9</v>
      </c>
      <c r="T8" s="11" t="s">
        <v>10</v>
      </c>
      <c r="U8" s="11" t="s">
        <v>11</v>
      </c>
      <c r="V8" s="11" t="s">
        <v>12</v>
      </c>
      <c r="W8" s="11" t="s">
        <v>13</v>
      </c>
      <c r="X8" s="11" t="s">
        <v>14</v>
      </c>
      <c r="Y8" s="11" t="s">
        <v>4</v>
      </c>
      <c r="Z8" s="11" t="s">
        <v>5</v>
      </c>
      <c r="AA8" s="11" t="s">
        <v>6</v>
      </c>
      <c r="AB8" s="11" t="s">
        <v>7</v>
      </c>
      <c r="AC8" s="11" t="s">
        <v>8</v>
      </c>
      <c r="AD8" s="11" t="s">
        <v>1</v>
      </c>
      <c r="AE8" s="11" t="s">
        <v>9</v>
      </c>
      <c r="AF8" s="11" t="s">
        <v>10</v>
      </c>
      <c r="AG8" s="11" t="s">
        <v>11</v>
      </c>
      <c r="AH8" s="11" t="s">
        <v>12</v>
      </c>
      <c r="AI8" s="11" t="s">
        <v>13</v>
      </c>
      <c r="AJ8" s="11" t="s">
        <v>14</v>
      </c>
      <c r="AK8" s="11" t="s">
        <v>4</v>
      </c>
    </row>
    <row r="9" spans="1:37">
      <c r="A9" s="2" t="s">
        <v>80</v>
      </c>
      <c r="B9" s="12">
        <v>1</v>
      </c>
      <c r="C9" s="12">
        <f t="shared" ref="C9:Y9" si="3">B9+1</f>
        <v>2</v>
      </c>
      <c r="D9" s="12">
        <f t="shared" si="3"/>
        <v>3</v>
      </c>
      <c r="E9" s="12">
        <f t="shared" si="3"/>
        <v>4</v>
      </c>
      <c r="F9" s="12">
        <f t="shared" si="3"/>
        <v>5</v>
      </c>
      <c r="G9" s="12">
        <f t="shared" si="3"/>
        <v>6</v>
      </c>
      <c r="H9" s="12">
        <f t="shared" si="3"/>
        <v>7</v>
      </c>
      <c r="I9" s="12">
        <f t="shared" si="3"/>
        <v>8</v>
      </c>
      <c r="J9" s="12">
        <f t="shared" si="3"/>
        <v>9</v>
      </c>
      <c r="K9" s="12">
        <f t="shared" si="3"/>
        <v>10</v>
      </c>
      <c r="L9" s="12">
        <f t="shared" si="3"/>
        <v>11</v>
      </c>
      <c r="M9" s="12">
        <f t="shared" si="3"/>
        <v>12</v>
      </c>
      <c r="N9" s="12">
        <v>1</v>
      </c>
      <c r="O9" s="12">
        <f t="shared" si="3"/>
        <v>2</v>
      </c>
      <c r="P9" s="12">
        <f t="shared" si="3"/>
        <v>3</v>
      </c>
      <c r="Q9" s="12">
        <f t="shared" si="3"/>
        <v>4</v>
      </c>
      <c r="R9" s="12">
        <f t="shared" si="3"/>
        <v>5</v>
      </c>
      <c r="S9" s="12">
        <f t="shared" si="3"/>
        <v>6</v>
      </c>
      <c r="T9" s="12">
        <f t="shared" si="3"/>
        <v>7</v>
      </c>
      <c r="U9" s="12">
        <f t="shared" si="3"/>
        <v>8</v>
      </c>
      <c r="V9" s="12">
        <f t="shared" si="3"/>
        <v>9</v>
      </c>
      <c r="W9" s="12">
        <f t="shared" si="3"/>
        <v>10</v>
      </c>
      <c r="X9" s="12">
        <f t="shared" si="3"/>
        <v>11</v>
      </c>
      <c r="Y9" s="12">
        <f t="shared" si="3"/>
        <v>12</v>
      </c>
      <c r="Z9" s="12">
        <v>1</v>
      </c>
      <c r="AA9" s="12">
        <f t="shared" ref="AA9:AK9" si="4">Z9+1</f>
        <v>2</v>
      </c>
      <c r="AB9" s="12">
        <f t="shared" si="4"/>
        <v>3</v>
      </c>
      <c r="AC9" s="12">
        <f t="shared" si="4"/>
        <v>4</v>
      </c>
      <c r="AD9" s="12">
        <f t="shared" si="4"/>
        <v>5</v>
      </c>
      <c r="AE9" s="12">
        <f t="shared" si="4"/>
        <v>6</v>
      </c>
      <c r="AF9" s="12">
        <f t="shared" si="4"/>
        <v>7</v>
      </c>
      <c r="AG9" s="12">
        <f t="shared" si="4"/>
        <v>8</v>
      </c>
      <c r="AH9" s="12">
        <f t="shared" si="4"/>
        <v>9</v>
      </c>
      <c r="AI9" s="12">
        <f t="shared" si="4"/>
        <v>10</v>
      </c>
      <c r="AJ9" s="12">
        <f t="shared" si="4"/>
        <v>11</v>
      </c>
      <c r="AK9" s="12">
        <f t="shared" si="4"/>
        <v>12</v>
      </c>
    </row>
    <row r="10" spans="1:37">
      <c r="A10" s="2" t="s">
        <v>81</v>
      </c>
      <c r="B10" s="12">
        <f t="shared" ref="B10:AK10" si="5">DAY(B6)</f>
        <v>31</v>
      </c>
      <c r="C10" s="12">
        <f t="shared" si="5"/>
        <v>29</v>
      </c>
      <c r="D10" s="12">
        <f t="shared" si="5"/>
        <v>31</v>
      </c>
      <c r="E10" s="12">
        <f t="shared" si="5"/>
        <v>30</v>
      </c>
      <c r="F10" s="12">
        <f t="shared" si="5"/>
        <v>31</v>
      </c>
      <c r="G10" s="12">
        <f t="shared" si="5"/>
        <v>30</v>
      </c>
      <c r="H10" s="12">
        <f t="shared" si="5"/>
        <v>31</v>
      </c>
      <c r="I10" s="12">
        <f t="shared" si="5"/>
        <v>31</v>
      </c>
      <c r="J10" s="12">
        <f t="shared" si="5"/>
        <v>30</v>
      </c>
      <c r="K10" s="12">
        <f t="shared" si="5"/>
        <v>31</v>
      </c>
      <c r="L10" s="12">
        <f t="shared" si="5"/>
        <v>30</v>
      </c>
      <c r="M10" s="12">
        <f t="shared" si="5"/>
        <v>31</v>
      </c>
      <c r="N10" s="12">
        <f t="shared" si="5"/>
        <v>31</v>
      </c>
      <c r="O10" s="12">
        <f t="shared" si="5"/>
        <v>28</v>
      </c>
      <c r="P10" s="12">
        <f t="shared" si="5"/>
        <v>31</v>
      </c>
      <c r="Q10" s="12">
        <f t="shared" si="5"/>
        <v>30</v>
      </c>
      <c r="R10" s="12">
        <f t="shared" si="5"/>
        <v>31</v>
      </c>
      <c r="S10" s="12">
        <f t="shared" si="5"/>
        <v>30</v>
      </c>
      <c r="T10" s="12">
        <f t="shared" si="5"/>
        <v>31</v>
      </c>
      <c r="U10" s="12">
        <f t="shared" si="5"/>
        <v>31</v>
      </c>
      <c r="V10" s="12">
        <f t="shared" si="5"/>
        <v>30</v>
      </c>
      <c r="W10" s="12">
        <f t="shared" si="5"/>
        <v>31</v>
      </c>
      <c r="X10" s="12">
        <f t="shared" si="5"/>
        <v>30</v>
      </c>
      <c r="Y10" s="12">
        <f t="shared" si="5"/>
        <v>31</v>
      </c>
      <c r="Z10" s="12">
        <f t="shared" si="5"/>
        <v>31</v>
      </c>
      <c r="AA10" s="12">
        <f t="shared" si="5"/>
        <v>28</v>
      </c>
      <c r="AB10" s="12">
        <f t="shared" si="5"/>
        <v>31</v>
      </c>
      <c r="AC10" s="12">
        <f t="shared" si="5"/>
        <v>30</v>
      </c>
      <c r="AD10" s="12">
        <f t="shared" si="5"/>
        <v>31</v>
      </c>
      <c r="AE10" s="12">
        <f t="shared" si="5"/>
        <v>30</v>
      </c>
      <c r="AF10" s="12">
        <f t="shared" si="5"/>
        <v>31</v>
      </c>
      <c r="AG10" s="12">
        <f t="shared" si="5"/>
        <v>31</v>
      </c>
      <c r="AH10" s="12">
        <f t="shared" si="5"/>
        <v>30</v>
      </c>
      <c r="AI10" s="12">
        <f t="shared" si="5"/>
        <v>31</v>
      </c>
      <c r="AJ10" s="12">
        <f t="shared" si="5"/>
        <v>30</v>
      </c>
      <c r="AK10" s="12">
        <f t="shared" si="5"/>
        <v>31</v>
      </c>
    </row>
    <row r="11" spans="1:37">
      <c r="A11" s="2" t="s">
        <v>82</v>
      </c>
      <c r="B11" s="12">
        <f>B10</f>
        <v>31</v>
      </c>
      <c r="C11" s="12">
        <f t="shared" ref="C11:AK11" si="6">IF(C10+B11&gt;366,C10,C10+B11)</f>
        <v>60</v>
      </c>
      <c r="D11" s="12">
        <f t="shared" si="6"/>
        <v>91</v>
      </c>
      <c r="E11" s="12">
        <f t="shared" si="6"/>
        <v>121</v>
      </c>
      <c r="F11" s="12">
        <f t="shared" si="6"/>
        <v>152</v>
      </c>
      <c r="G11" s="12">
        <f t="shared" si="6"/>
        <v>182</v>
      </c>
      <c r="H11" s="12">
        <f t="shared" si="6"/>
        <v>213</v>
      </c>
      <c r="I11" s="12">
        <f t="shared" si="6"/>
        <v>244</v>
      </c>
      <c r="J11" s="12">
        <f t="shared" si="6"/>
        <v>274</v>
      </c>
      <c r="K11" s="12">
        <f t="shared" si="6"/>
        <v>305</v>
      </c>
      <c r="L11" s="12">
        <f t="shared" si="6"/>
        <v>335</v>
      </c>
      <c r="M11" s="12">
        <f t="shared" si="6"/>
        <v>366</v>
      </c>
      <c r="N11" s="12">
        <f t="shared" si="6"/>
        <v>31</v>
      </c>
      <c r="O11" s="12">
        <f t="shared" si="6"/>
        <v>59</v>
      </c>
      <c r="P11" s="12">
        <f t="shared" si="6"/>
        <v>90</v>
      </c>
      <c r="Q11" s="12">
        <f t="shared" si="6"/>
        <v>120</v>
      </c>
      <c r="R11" s="12">
        <f t="shared" si="6"/>
        <v>151</v>
      </c>
      <c r="S11" s="12">
        <f t="shared" si="6"/>
        <v>181</v>
      </c>
      <c r="T11" s="12">
        <f t="shared" si="6"/>
        <v>212</v>
      </c>
      <c r="U11" s="12">
        <f t="shared" si="6"/>
        <v>243</v>
      </c>
      <c r="V11" s="12">
        <f t="shared" si="6"/>
        <v>273</v>
      </c>
      <c r="W11" s="12">
        <f t="shared" si="6"/>
        <v>304</v>
      </c>
      <c r="X11" s="12">
        <f t="shared" si="6"/>
        <v>334</v>
      </c>
      <c r="Y11" s="12">
        <f t="shared" si="6"/>
        <v>365</v>
      </c>
      <c r="Z11" s="12">
        <f t="shared" si="6"/>
        <v>31</v>
      </c>
      <c r="AA11" s="12">
        <f t="shared" si="6"/>
        <v>59</v>
      </c>
      <c r="AB11" s="12">
        <f t="shared" si="6"/>
        <v>90</v>
      </c>
      <c r="AC11" s="12">
        <f t="shared" si="6"/>
        <v>120</v>
      </c>
      <c r="AD11" s="12">
        <f t="shared" si="6"/>
        <v>151</v>
      </c>
      <c r="AE11" s="12">
        <f t="shared" si="6"/>
        <v>181</v>
      </c>
      <c r="AF11" s="12">
        <f t="shared" si="6"/>
        <v>212</v>
      </c>
      <c r="AG11" s="12">
        <f t="shared" si="6"/>
        <v>243</v>
      </c>
      <c r="AH11" s="12">
        <f t="shared" si="6"/>
        <v>273</v>
      </c>
      <c r="AI11" s="12">
        <f t="shared" si="6"/>
        <v>304</v>
      </c>
      <c r="AJ11" s="12">
        <f t="shared" si="6"/>
        <v>334</v>
      </c>
      <c r="AK11" s="12">
        <f t="shared" si="6"/>
        <v>365</v>
      </c>
    </row>
    <row r="12" spans="1:37">
      <c r="A12" s="2" t="s">
        <v>83</v>
      </c>
      <c r="B12" s="13">
        <v>366</v>
      </c>
      <c r="C12" s="13">
        <f t="shared" ref="C12:M12" si="7">IF(MOD(YEAR(EOMONTH(C6,+U16-1)),4)=0,366,365)</f>
        <v>366</v>
      </c>
      <c r="D12" s="13">
        <f t="shared" si="7"/>
        <v>366</v>
      </c>
      <c r="E12" s="13">
        <f t="shared" si="7"/>
        <v>366</v>
      </c>
      <c r="F12" s="13">
        <f t="shared" si="7"/>
        <v>366</v>
      </c>
      <c r="G12" s="13">
        <f t="shared" si="7"/>
        <v>366</v>
      </c>
      <c r="H12" s="13">
        <f t="shared" si="7"/>
        <v>366</v>
      </c>
      <c r="I12" s="13">
        <f t="shared" si="7"/>
        <v>366</v>
      </c>
      <c r="J12" s="13">
        <f t="shared" si="7"/>
        <v>366</v>
      </c>
      <c r="K12" s="13">
        <f t="shared" si="7"/>
        <v>366</v>
      </c>
      <c r="L12" s="13">
        <f t="shared" si="7"/>
        <v>366</v>
      </c>
      <c r="M12" s="13">
        <f t="shared" si="7"/>
        <v>366</v>
      </c>
      <c r="N12" s="13">
        <v>365</v>
      </c>
      <c r="O12" s="13">
        <f t="shared" ref="O12:AK12" si="8">IF(MOD(YEAR(EOMONTH(O6,+AG16-1)),4)=0,366,365)</f>
        <v>365</v>
      </c>
      <c r="P12" s="13">
        <f t="shared" si="8"/>
        <v>365</v>
      </c>
      <c r="Q12" s="13">
        <f t="shared" si="8"/>
        <v>365</v>
      </c>
      <c r="R12" s="13">
        <f t="shared" si="8"/>
        <v>365</v>
      </c>
      <c r="S12" s="13">
        <f t="shared" si="8"/>
        <v>365</v>
      </c>
      <c r="T12" s="13">
        <f t="shared" si="8"/>
        <v>365</v>
      </c>
      <c r="U12" s="13">
        <f t="shared" si="8"/>
        <v>365</v>
      </c>
      <c r="V12" s="13">
        <f t="shared" si="8"/>
        <v>365</v>
      </c>
      <c r="W12" s="13">
        <f t="shared" si="8"/>
        <v>365</v>
      </c>
      <c r="X12" s="13">
        <f t="shared" si="8"/>
        <v>365</v>
      </c>
      <c r="Y12" s="13">
        <f t="shared" si="8"/>
        <v>365</v>
      </c>
      <c r="Z12" s="13">
        <f t="shared" si="8"/>
        <v>365</v>
      </c>
      <c r="AA12" s="13">
        <f t="shared" si="8"/>
        <v>365</v>
      </c>
      <c r="AB12" s="13">
        <f t="shared" si="8"/>
        <v>365</v>
      </c>
      <c r="AC12" s="13">
        <f t="shared" si="8"/>
        <v>365</v>
      </c>
      <c r="AD12" s="13">
        <f t="shared" si="8"/>
        <v>365</v>
      </c>
      <c r="AE12" s="13">
        <f t="shared" si="8"/>
        <v>365</v>
      </c>
      <c r="AF12" s="13">
        <f t="shared" si="8"/>
        <v>365</v>
      </c>
      <c r="AG12" s="13">
        <f t="shared" si="8"/>
        <v>365</v>
      </c>
      <c r="AH12" s="13">
        <f t="shared" si="8"/>
        <v>365</v>
      </c>
      <c r="AI12" s="13">
        <f t="shared" si="8"/>
        <v>365</v>
      </c>
      <c r="AJ12" s="13">
        <f t="shared" si="8"/>
        <v>365</v>
      </c>
      <c r="AK12" s="13">
        <f t="shared" si="8"/>
        <v>365</v>
      </c>
    </row>
    <row r="13" spans="1:37">
      <c r="A13" s="14"/>
      <c r="B13" s="15"/>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c r="A14" s="14"/>
      <c r="B14" s="15"/>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c r="A15" s="14"/>
      <c r="B15" s="15"/>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spans="1:37">
      <c r="A16" s="17" t="s">
        <v>84</v>
      </c>
      <c r="B16" s="18"/>
      <c r="C16" s="19"/>
      <c r="D16" s="19"/>
      <c r="E16" s="19"/>
      <c r="F16" s="20"/>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row>
    <row r="17" spans="1:37">
      <c r="A17" s="2" t="s">
        <v>90</v>
      </c>
      <c r="B17" s="32" t="str">
        <f>INDEX($A$6:$AK$12,MATCH(A8,$A$6:$A$12,0),MATCH(B3,$A$6:$AK$6,0))</f>
        <v>December</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row>
    <row r="18" spans="1:37">
      <c r="A18" s="2" t="s">
        <v>45</v>
      </c>
      <c r="B18" s="32">
        <f>INDEX($A$6:$AK$12,MATCH(A10,$A$6:$A$12,0),MATCH(B3,$A$6:$AK$6,0))</f>
        <v>31</v>
      </c>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row>
    <row r="19" spans="1:37">
      <c r="A19" s="2" t="s">
        <v>68</v>
      </c>
      <c r="B19" s="32">
        <f>INDEX($A$6:$AK$12,MATCH(A9,$A$6:$A$12,0),MATCH(B3,$A$6:$AK$6,0))</f>
        <v>12</v>
      </c>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row>
    <row r="20" spans="1:37">
      <c r="A20" s="14" t="s">
        <v>91</v>
      </c>
      <c r="B20" s="33" t="str">
        <f>"As at "&amp;TEXT(B3, "DD"&amp;" "&amp;"MMMM")</f>
        <v>As at 31 December</v>
      </c>
      <c r="C20" s="34" t="str">
        <f>TEXT(B3, "DD"&amp;" "&amp;"MMMM")</f>
        <v>31 December</v>
      </c>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row>
    <row r="21" spans="1:37">
      <c r="A21" s="14"/>
      <c r="B21" s="23" t="s">
        <v>94</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row>
    <row r="22" spans="1:37">
      <c r="A22" s="14"/>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row>
    <row r="23" spans="1:37">
      <c r="A23" s="24" t="s">
        <v>85</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row>
    <row r="24" spans="1:37">
      <c r="A24" s="25" t="s">
        <v>86</v>
      </c>
      <c r="B24" s="26" t="s">
        <v>87</v>
      </c>
      <c r="C24" s="27" t="s">
        <v>88</v>
      </c>
      <c r="D24" s="27"/>
      <c r="E24" s="27"/>
      <c r="F24" s="28"/>
    </row>
    <row r="25" spans="1:37">
      <c r="A25" s="29">
        <v>1</v>
      </c>
      <c r="B25" s="30">
        <v>42878</v>
      </c>
      <c r="C25" s="2" t="s">
        <v>89</v>
      </c>
    </row>
  </sheetData>
  <dataValidations count="1">
    <dataValidation type="list" allowBlank="1" showInputMessage="1" showErrorMessage="1" prompt="Select current month" sqref="B3" xr:uid="{00000000-0002-0000-0000-000000000000}">
      <formula1>$H$6:$AK$6</formula1>
    </dataValidation>
  </dataValidations>
  <pageMargins left="0.7" right="0.7" top="0.75" bottom="0.75" header="0.3" footer="0.3"/>
  <pageSetup paperSize="9" orientation="portrait" r:id="rId1"/>
  <customProperties>
    <customPr name="WORKBKFUNCTIONCACH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EE26-08C0-414A-A601-7D7FD10259D5}">
  <sheetPr>
    <pageSetUpPr fitToPage="1"/>
  </sheetPr>
  <dimension ref="A1:L174"/>
  <sheetViews>
    <sheetView topLeftCell="A85" zoomScaleNormal="100" zoomScaleSheetLayoutView="85" workbookViewId="0">
      <selection activeCell="H99" sqref="H99"/>
    </sheetView>
  </sheetViews>
  <sheetFormatPr defaultColWidth="9.140625" defaultRowHeight="14.25"/>
  <cols>
    <col min="1" max="1" width="3" style="212" customWidth="1"/>
    <col min="2" max="2" width="8" style="54" customWidth="1"/>
    <col min="3" max="3" width="39.28515625" style="348" customWidth="1"/>
    <col min="4" max="9" width="13.140625" style="211" customWidth="1"/>
    <col min="10" max="16384" width="9.140625" style="212"/>
  </cols>
  <sheetData>
    <row r="1" spans="1:9" ht="26.25">
      <c r="C1" s="210" t="s">
        <v>243</v>
      </c>
      <c r="E1" s="513"/>
      <c r="F1" s="514"/>
      <c r="G1" s="514"/>
      <c r="H1" s="514"/>
      <c r="I1" s="514"/>
    </row>
    <row r="2" spans="1:9" ht="39.75" customHeight="1">
      <c r="C2" s="584" t="s">
        <v>249</v>
      </c>
      <c r="D2" s="584"/>
      <c r="E2" s="584"/>
      <c r="F2" s="584"/>
      <c r="G2" s="584"/>
      <c r="H2" s="584"/>
      <c r="I2" s="584"/>
    </row>
    <row r="3" spans="1:9" s="214" customFormat="1" ht="13.5" customHeight="1" thickBot="1">
      <c r="B3" s="54"/>
      <c r="C3" s="213"/>
      <c r="D3" s="90"/>
      <c r="E3" s="90"/>
      <c r="F3" s="90"/>
      <c r="G3" s="90"/>
      <c r="H3" s="516"/>
      <c r="I3" s="516"/>
    </row>
    <row r="4" spans="1:9" s="214" customFormat="1" ht="13.5" customHeight="1">
      <c r="B4" s="64"/>
      <c r="C4" s="215"/>
      <c r="D4" s="216"/>
      <c r="E4" s="216"/>
      <c r="F4" s="216"/>
      <c r="G4" s="216"/>
      <c r="H4" s="517"/>
      <c r="I4" s="518"/>
    </row>
    <row r="5" spans="1:9" ht="20.25">
      <c r="B5" s="55"/>
      <c r="C5" s="219" t="s">
        <v>102</v>
      </c>
      <c r="D5" s="45"/>
      <c r="E5" s="514"/>
      <c r="F5" s="514"/>
      <c r="G5" s="514"/>
      <c r="H5" s="513"/>
      <c r="I5" s="519"/>
    </row>
    <row r="6" spans="1:9" ht="13.5" customHeight="1">
      <c r="B6" s="55"/>
      <c r="C6" s="219"/>
      <c r="D6" s="45"/>
      <c r="E6" s="514"/>
      <c r="F6" s="514"/>
      <c r="G6" s="514"/>
      <c r="H6" s="513"/>
      <c r="I6" s="519"/>
    </row>
    <row r="7" spans="1:9" ht="15" thickBot="1">
      <c r="B7" s="55"/>
      <c r="C7" s="409" t="s">
        <v>103</v>
      </c>
      <c r="D7" s="59"/>
      <c r="E7" s="90"/>
      <c r="F7" s="90"/>
      <c r="G7" s="90"/>
      <c r="H7" s="513"/>
      <c r="I7" s="519"/>
    </row>
    <row r="8" spans="1:9" ht="15" thickBot="1">
      <c r="B8" s="55"/>
      <c r="C8" s="221"/>
      <c r="D8" s="58" t="s">
        <v>244</v>
      </c>
      <c r="E8" s="58" t="s">
        <v>245</v>
      </c>
      <c r="F8" s="514"/>
      <c r="G8" s="514"/>
      <c r="H8" s="514"/>
      <c r="I8" s="520"/>
    </row>
    <row r="9" spans="1:9" ht="15" thickBot="1">
      <c r="B9" s="55"/>
      <c r="C9" s="66" t="s">
        <v>104</v>
      </c>
      <c r="D9" s="98">
        <v>25</v>
      </c>
      <c r="E9" s="417">
        <v>22</v>
      </c>
      <c r="F9" s="514"/>
      <c r="G9" s="514"/>
      <c r="H9" s="514"/>
      <c r="I9" s="520"/>
    </row>
    <row r="10" spans="1:9">
      <c r="B10" s="55"/>
      <c r="C10" s="222" t="str">
        <f>IF(+D9-E9&gt;0,"↑ from HY18 ","↓ from HY18")</f>
        <v xml:space="preserve">↑ from HY18 </v>
      </c>
      <c r="D10" s="439">
        <f>(D9-E9)/E9</f>
        <v>0.13636363636363635</v>
      </c>
      <c r="E10" s="513"/>
      <c r="F10" s="514"/>
      <c r="G10" s="514"/>
      <c r="H10" s="514"/>
      <c r="I10" s="520"/>
    </row>
    <row r="11" spans="1:9">
      <c r="B11" s="55"/>
      <c r="C11" s="224"/>
      <c r="D11" s="225"/>
      <c r="E11" s="513"/>
      <c r="F11" s="226"/>
      <c r="G11" s="226"/>
      <c r="H11" s="226"/>
      <c r="I11" s="410"/>
    </row>
    <row r="12" spans="1:9" ht="15.75" customHeight="1" thickBot="1">
      <c r="B12" s="55"/>
      <c r="C12" s="409" t="s">
        <v>253</v>
      </c>
      <c r="D12" s="411"/>
      <c r="E12" s="513"/>
      <c r="F12" s="226"/>
      <c r="G12" s="226"/>
      <c r="H12" s="226"/>
      <c r="I12" s="410"/>
    </row>
    <row r="13" spans="1:9" ht="15.75" customHeight="1" thickBot="1">
      <c r="B13" s="55"/>
      <c r="C13" s="221"/>
      <c r="D13" s="58" t="str">
        <f>D8</f>
        <v>HY19</v>
      </c>
      <c r="E13" s="515"/>
      <c r="F13" s="515"/>
      <c r="G13" s="515"/>
      <c r="H13" s="515"/>
      <c r="I13" s="521"/>
    </row>
    <row r="14" spans="1:9" ht="15" thickBot="1">
      <c r="A14" s="513"/>
      <c r="B14" s="522"/>
      <c r="C14" s="523" t="s">
        <v>221</v>
      </c>
      <c r="D14" s="98">
        <v>503</v>
      </c>
      <c r="E14" s="227"/>
      <c r="F14" s="227"/>
      <c r="G14" s="227"/>
      <c r="H14" s="227"/>
      <c r="I14" s="412"/>
    </row>
    <row r="15" spans="1:9">
      <c r="A15" s="513"/>
      <c r="B15" s="522"/>
      <c r="C15" s="222" t="str">
        <f>IF(+D14-E14&gt;0,"↑ from HY18 ","↓ from HY18")</f>
        <v xml:space="preserve">↑ from HY18 </v>
      </c>
      <c r="D15" s="574">
        <v>0.27</v>
      </c>
      <c r="E15" s="554"/>
      <c r="F15" s="227"/>
      <c r="G15" s="227"/>
      <c r="H15" s="227"/>
      <c r="I15" s="412"/>
    </row>
    <row r="16" spans="1:9" ht="14.25" customHeight="1">
      <c r="A16" s="513"/>
      <c r="B16" s="522"/>
      <c r="C16" s="588" t="s">
        <v>337</v>
      </c>
      <c r="D16" s="588"/>
      <c r="E16" s="588"/>
      <c r="F16" s="588"/>
      <c r="G16" s="588"/>
      <c r="H16" s="227"/>
      <c r="I16" s="412"/>
    </row>
    <row r="17" spans="1:9">
      <c r="A17" s="513"/>
      <c r="B17" s="522"/>
      <c r="C17" s="524"/>
      <c r="D17" s="525"/>
      <c r="E17" s="90"/>
      <c r="F17" s="90"/>
      <c r="G17" s="90"/>
      <c r="H17" s="90"/>
      <c r="I17" s="305"/>
    </row>
    <row r="18" spans="1:9" s="214" customFormat="1" ht="15" thickBot="1">
      <c r="B18" s="55"/>
      <c r="C18" s="248" t="s">
        <v>330</v>
      </c>
      <c r="E18" s="414"/>
      <c r="F18" s="90"/>
      <c r="G18" s="90"/>
      <c r="H18" s="90"/>
      <c r="I18" s="305"/>
    </row>
    <row r="19" spans="1:9" s="214" customFormat="1" ht="13.5" thickBot="1">
      <c r="B19" s="55"/>
      <c r="C19" s="221"/>
      <c r="D19" s="58">
        <v>2019</v>
      </c>
      <c r="E19" s="58">
        <f>D19-1</f>
        <v>2018</v>
      </c>
      <c r="F19" s="58">
        <f t="shared" ref="F19:H19" si="0">E19-1</f>
        <v>2017</v>
      </c>
      <c r="G19" s="58">
        <f t="shared" si="0"/>
        <v>2016</v>
      </c>
      <c r="H19" s="58">
        <f t="shared" si="0"/>
        <v>2015</v>
      </c>
      <c r="I19" s="305"/>
    </row>
    <row r="20" spans="1:9" s="214" customFormat="1" ht="12.75">
      <c r="B20" s="55"/>
      <c r="C20" s="48" t="s">
        <v>70</v>
      </c>
      <c r="D20" s="553"/>
      <c r="E20" s="415">
        <v>28</v>
      </c>
      <c r="F20" s="555">
        <v>4</v>
      </c>
      <c r="G20" s="555">
        <v>33</v>
      </c>
      <c r="H20" s="555">
        <v>30</v>
      </c>
      <c r="I20" s="416"/>
    </row>
    <row r="21" spans="1:9" s="214" customFormat="1" ht="13.5" thickBot="1">
      <c r="B21" s="55"/>
      <c r="C21" s="66" t="s">
        <v>71</v>
      </c>
      <c r="D21" s="98">
        <f>D9</f>
        <v>25</v>
      </c>
      <c r="E21" s="417">
        <v>22</v>
      </c>
      <c r="F21" s="556">
        <v>22</v>
      </c>
      <c r="G21" s="557">
        <v>21</v>
      </c>
      <c r="H21" s="557">
        <v>20</v>
      </c>
      <c r="I21" s="416"/>
    </row>
    <row r="22" spans="1:9" s="214" customFormat="1" ht="12.75">
      <c r="B22" s="55"/>
      <c r="C22" s="224"/>
      <c r="D22" s="224"/>
      <c r="E22" s="226"/>
      <c r="F22" s="415"/>
      <c r="G22" s="415"/>
      <c r="H22" s="415"/>
      <c r="I22" s="416"/>
    </row>
    <row r="23" spans="1:9" s="214" customFormat="1" ht="12.75">
      <c r="B23" s="55"/>
      <c r="C23" s="222"/>
      <c r="D23" s="413"/>
      <c r="E23" s="90"/>
      <c r="F23" s="90"/>
      <c r="G23" s="90"/>
      <c r="H23" s="90"/>
      <c r="I23" s="305"/>
    </row>
    <row r="24" spans="1:9" s="214" customFormat="1" ht="15" thickBot="1">
      <c r="B24" s="55"/>
      <c r="C24" s="213" t="s">
        <v>211</v>
      </c>
      <c r="D24" s="90"/>
      <c r="E24" s="90"/>
      <c r="F24" s="90"/>
      <c r="G24" s="90"/>
      <c r="H24" s="90"/>
      <c r="I24" s="305"/>
    </row>
    <row r="25" spans="1:9" s="214" customFormat="1" ht="13.5" thickBot="1">
      <c r="B25" s="55"/>
      <c r="C25" s="221"/>
      <c r="D25" s="58" t="s">
        <v>244</v>
      </c>
      <c r="E25" s="58" t="s">
        <v>245</v>
      </c>
      <c r="F25" s="227"/>
      <c r="G25" s="227"/>
      <c r="H25" s="227"/>
      <c r="I25" s="412"/>
    </row>
    <row r="26" spans="1:9" s="214" customFormat="1" ht="12.75">
      <c r="B26" s="55"/>
      <c r="C26" s="48" t="s">
        <v>109</v>
      </c>
      <c r="D26" s="419">
        <v>34.9</v>
      </c>
      <c r="E26" s="420">
        <v>26.4</v>
      </c>
      <c r="F26" s="227"/>
      <c r="G26" s="227"/>
      <c r="H26" s="227"/>
      <c r="I26" s="229"/>
    </row>
    <row r="27" spans="1:9" s="214" customFormat="1" ht="12.75">
      <c r="B27" s="55"/>
      <c r="C27" s="48"/>
      <c r="D27" s="48"/>
      <c r="E27" s="420"/>
      <c r="F27" s="227"/>
      <c r="G27" s="227"/>
      <c r="H27" s="227"/>
      <c r="I27" s="229"/>
    </row>
    <row r="28" spans="1:9" s="214" customFormat="1" ht="13.5" customHeight="1" thickBot="1">
      <c r="B28" s="56"/>
      <c r="C28" s="423"/>
      <c r="D28" s="61"/>
      <c r="E28" s="424"/>
      <c r="F28" s="425"/>
      <c r="G28" s="425"/>
      <c r="H28" s="425"/>
      <c r="I28" s="426"/>
    </row>
    <row r="29" spans="1:9" s="214" customFormat="1" ht="13.5" customHeight="1">
      <c r="B29" s="54"/>
      <c r="C29" s="213"/>
      <c r="D29" s="90"/>
      <c r="E29" s="90"/>
      <c r="F29" s="90"/>
      <c r="G29" s="90"/>
    </row>
    <row r="30" spans="1:9" s="214" customFormat="1" ht="13.5" customHeight="1" thickBot="1">
      <c r="B30" s="54"/>
      <c r="C30" s="213"/>
      <c r="D30" s="90"/>
      <c r="E30" s="90"/>
      <c r="F30" s="90"/>
      <c r="G30" s="90"/>
    </row>
    <row r="31" spans="1:9" s="214" customFormat="1" ht="12.75">
      <c r="B31" s="64"/>
      <c r="C31" s="427"/>
      <c r="D31" s="428"/>
      <c r="E31" s="428"/>
      <c r="F31" s="429"/>
      <c r="G31" s="428"/>
      <c r="H31" s="217"/>
      <c r="I31" s="218"/>
    </row>
    <row r="32" spans="1:9" s="214" customFormat="1" ht="20.25">
      <c r="B32" s="55"/>
      <c r="C32" s="219" t="s">
        <v>328</v>
      </c>
      <c r="D32" s="227"/>
      <c r="E32" s="227"/>
      <c r="F32" s="228"/>
      <c r="G32" s="227"/>
      <c r="I32" s="229"/>
    </row>
    <row r="33" spans="2:9" s="214" customFormat="1" ht="12.75">
      <c r="B33" s="55"/>
      <c r="C33" s="530" t="s">
        <v>329</v>
      </c>
      <c r="D33" s="227"/>
      <c r="E33" s="227"/>
      <c r="F33" s="228"/>
      <c r="G33" s="227"/>
      <c r="I33" s="229"/>
    </row>
    <row r="34" spans="2:9" s="214" customFormat="1" ht="12.75">
      <c r="B34" s="55"/>
      <c r="C34" s="530"/>
      <c r="D34" s="227"/>
      <c r="E34" s="227"/>
      <c r="F34" s="228"/>
      <c r="G34" s="227"/>
      <c r="I34" s="229"/>
    </row>
    <row r="35" spans="2:9" s="214" customFormat="1" ht="13.5" customHeight="1" thickBot="1">
      <c r="B35" s="55"/>
      <c r="C35" s="430" t="s">
        <v>326</v>
      </c>
      <c r="D35" s="90"/>
      <c r="E35" s="90"/>
      <c r="F35" s="90"/>
      <c r="G35" s="90"/>
      <c r="I35" s="229"/>
    </row>
    <row r="36" spans="2:9" s="214" customFormat="1" ht="13.5" thickBot="1">
      <c r="B36" s="55"/>
      <c r="C36" s="221"/>
      <c r="D36" s="58" t="str">
        <f>$D$25</f>
        <v>HY19</v>
      </c>
      <c r="E36" s="58" t="str">
        <f>$E$25</f>
        <v>HY18</v>
      </c>
      <c r="F36" s="228"/>
      <c r="G36" s="227"/>
      <c r="I36" s="229"/>
    </row>
    <row r="37" spans="2:9" s="214" customFormat="1" ht="12.75">
      <c r="B37" s="55"/>
      <c r="C37" s="48" t="s">
        <v>105</v>
      </c>
      <c r="D37" s="419">
        <v>95.2</v>
      </c>
      <c r="E37" s="420">
        <v>95.8</v>
      </c>
      <c r="G37" s="227"/>
      <c r="I37" s="229"/>
    </row>
    <row r="38" spans="2:9" s="214" customFormat="1" ht="12.75">
      <c r="B38" s="55"/>
      <c r="C38" s="588" t="s">
        <v>327</v>
      </c>
      <c r="D38" s="588"/>
      <c r="E38" s="588"/>
      <c r="F38" s="588"/>
      <c r="G38" s="588"/>
      <c r="I38" s="229"/>
    </row>
    <row r="39" spans="2:9" s="214" customFormat="1" ht="12.75">
      <c r="B39" s="55"/>
      <c r="C39" s="418"/>
      <c r="D39" s="227"/>
      <c r="E39" s="227"/>
      <c r="F39" s="228"/>
      <c r="G39" s="227"/>
      <c r="I39" s="229"/>
    </row>
    <row r="40" spans="2:9" s="214" customFormat="1" ht="15" thickBot="1">
      <c r="B40" s="55"/>
      <c r="C40" s="401" t="s">
        <v>108</v>
      </c>
      <c r="D40" s="431"/>
      <c r="E40" s="432"/>
      <c r="F40" s="90"/>
      <c r="G40" s="227"/>
      <c r="I40" s="229"/>
    </row>
    <row r="41" spans="2:9" s="214" customFormat="1" ht="12.75">
      <c r="B41" s="55"/>
      <c r="C41" s="433"/>
      <c r="D41" s="575" t="str">
        <f>$D$25</f>
        <v>HY19</v>
      </c>
      <c r="E41" s="575" t="str">
        <f>$E$25</f>
        <v>HY18</v>
      </c>
      <c r="G41" s="227"/>
      <c r="I41" s="229"/>
    </row>
    <row r="42" spans="2:9" s="214" customFormat="1" ht="13.5" thickBot="1">
      <c r="B42" s="55"/>
      <c r="C42" s="434"/>
      <c r="D42" s="435" t="s">
        <v>15</v>
      </c>
      <c r="E42" s="435" t="s">
        <v>15</v>
      </c>
      <c r="G42" s="227"/>
      <c r="I42" s="229"/>
    </row>
    <row r="43" spans="2:9" s="214" customFormat="1" ht="12.75">
      <c r="B43" s="55"/>
      <c r="C43" s="112" t="s">
        <v>19</v>
      </c>
      <c r="D43" s="436">
        <v>0.28299999999999997</v>
      </c>
      <c r="E43" s="230">
        <v>0.27800000000000002</v>
      </c>
      <c r="G43" s="227"/>
      <c r="I43" s="229"/>
    </row>
    <row r="44" spans="2:9" s="214" customFormat="1" ht="12.75">
      <c r="B44" s="55"/>
      <c r="C44" s="112" t="s">
        <v>17</v>
      </c>
      <c r="D44" s="436">
        <v>0.17299999999999999</v>
      </c>
      <c r="E44" s="230">
        <v>0.16700000000000001</v>
      </c>
      <c r="G44" s="227"/>
      <c r="I44" s="229"/>
    </row>
    <row r="45" spans="2:9" s="214" customFormat="1" ht="12.75">
      <c r="B45" s="55"/>
      <c r="C45" s="112" t="s">
        <v>20</v>
      </c>
      <c r="D45" s="436">
        <v>0.14000000000000001</v>
      </c>
      <c r="E45" s="230">
        <v>0.14699999999999999</v>
      </c>
      <c r="G45" s="227"/>
      <c r="I45" s="229"/>
    </row>
    <row r="46" spans="2:9" s="214" customFormat="1" ht="12.75">
      <c r="B46" s="55"/>
      <c r="C46" s="112" t="s">
        <v>22</v>
      </c>
      <c r="D46" s="436">
        <v>0.112</v>
      </c>
      <c r="E46" s="230">
        <v>0.111</v>
      </c>
      <c r="G46" s="236"/>
      <c r="I46" s="229"/>
    </row>
    <row r="47" spans="2:9" s="214" customFormat="1" ht="12.75">
      <c r="B47" s="55"/>
      <c r="C47" s="112" t="s">
        <v>18</v>
      </c>
      <c r="D47" s="436">
        <v>7.0999999999999994E-2</v>
      </c>
      <c r="E47" s="230">
        <v>6.8000000000000005E-2</v>
      </c>
      <c r="G47" s="236"/>
      <c r="H47" s="237"/>
      <c r="I47" s="229"/>
    </row>
    <row r="48" spans="2:9" s="214" customFormat="1" ht="12.75">
      <c r="B48" s="55"/>
      <c r="C48" s="112" t="s">
        <v>24</v>
      </c>
      <c r="D48" s="436">
        <v>6.5000000000000002E-2</v>
      </c>
      <c r="E48" s="230">
        <v>6.8000000000000005E-2</v>
      </c>
      <c r="G48" s="236"/>
      <c r="I48" s="229"/>
    </row>
    <row r="49" spans="2:9" s="214" customFormat="1" ht="12.75">
      <c r="B49" s="55"/>
      <c r="C49" s="112" t="s">
        <v>23</v>
      </c>
      <c r="D49" s="436">
        <v>6.8000000000000005E-2</v>
      </c>
      <c r="E49" s="230">
        <v>6.2E-2</v>
      </c>
      <c r="G49" s="236"/>
      <c r="I49" s="229"/>
    </row>
    <row r="50" spans="2:9" s="214" customFormat="1" ht="12.75">
      <c r="B50" s="55"/>
      <c r="C50" s="112" t="s">
        <v>16</v>
      </c>
      <c r="D50" s="436">
        <v>0.06</v>
      </c>
      <c r="E50" s="230">
        <v>5.8000000000000003E-2</v>
      </c>
      <c r="G50" s="236"/>
      <c r="H50" s="237"/>
      <c r="I50" s="229"/>
    </row>
    <row r="51" spans="2:9" s="214" customFormat="1" ht="12.75">
      <c r="B51" s="55"/>
      <c r="C51" s="112" t="s">
        <v>21</v>
      </c>
      <c r="D51" s="436">
        <v>2.8000000000000001E-2</v>
      </c>
      <c r="E51" s="230">
        <v>3.2000000000000001E-2</v>
      </c>
      <c r="G51" s="236"/>
      <c r="H51" s="237"/>
      <c r="I51" s="229"/>
    </row>
    <row r="52" spans="2:9" s="214" customFormat="1" ht="12.75">
      <c r="B52" s="55"/>
      <c r="C52" s="112" t="s">
        <v>3</v>
      </c>
      <c r="D52" s="436">
        <v>0</v>
      </c>
      <c r="E52" s="230">
        <v>8.9999999999999993E-3</v>
      </c>
      <c r="G52" s="236"/>
      <c r="H52" s="237"/>
      <c r="I52" s="229"/>
    </row>
    <row r="53" spans="2:9" s="214" customFormat="1" ht="12.75">
      <c r="B53" s="55"/>
      <c r="G53" s="236"/>
      <c r="H53" s="237"/>
      <c r="I53" s="229"/>
    </row>
    <row r="54" spans="2:9" s="214" customFormat="1" ht="12.75">
      <c r="B54" s="55"/>
      <c r="C54" s="69"/>
      <c r="F54" s="90"/>
      <c r="G54" s="236"/>
      <c r="I54" s="229"/>
    </row>
    <row r="55" spans="2:9" s="214" customFormat="1" ht="12.75">
      <c r="B55" s="55"/>
      <c r="C55" s="421"/>
      <c r="D55" s="90"/>
      <c r="E55" s="90"/>
      <c r="F55" s="90"/>
      <c r="I55" s="229"/>
    </row>
    <row r="56" spans="2:9" s="214" customFormat="1" ht="13.5" thickBot="1">
      <c r="B56" s="55"/>
      <c r="C56" s="586" t="s">
        <v>106</v>
      </c>
      <c r="D56" s="586"/>
      <c r="E56" s="90"/>
      <c r="I56" s="229"/>
    </row>
    <row r="57" spans="2:9" s="214" customFormat="1" ht="13.5" thickBot="1">
      <c r="B57" s="55"/>
      <c r="C57" s="221"/>
      <c r="D57" s="58" t="str">
        <f>$D$25</f>
        <v>HY19</v>
      </c>
      <c r="I57" s="229"/>
    </row>
    <row r="58" spans="2:9" s="214" customFormat="1" ht="12.75">
      <c r="B58" s="55"/>
      <c r="C58" s="422" t="s">
        <v>27</v>
      </c>
      <c r="D58" s="437">
        <v>5671</v>
      </c>
      <c r="G58" s="227"/>
      <c r="I58" s="229"/>
    </row>
    <row r="59" spans="2:9" s="214" customFormat="1">
      <c r="B59" s="55"/>
      <c r="C59" s="222" t="s">
        <v>338</v>
      </c>
      <c r="D59" s="439">
        <v>0.03</v>
      </c>
      <c r="E59" s="249"/>
      <c r="G59" s="90"/>
      <c r="H59" s="90"/>
      <c r="I59" s="305"/>
    </row>
    <row r="60" spans="2:9" s="214" customFormat="1" ht="12.75">
      <c r="B60" s="55"/>
      <c r="C60" s="588" t="s">
        <v>325</v>
      </c>
      <c r="D60" s="588"/>
      <c r="E60" s="588"/>
      <c r="F60" s="588"/>
      <c r="G60" s="588"/>
      <c r="I60" s="229"/>
    </row>
    <row r="61" spans="2:9" s="214" customFormat="1" ht="12.75">
      <c r="B61" s="55"/>
      <c r="C61" s="421"/>
      <c r="D61" s="90"/>
      <c r="E61" s="90"/>
      <c r="I61" s="229"/>
    </row>
    <row r="62" spans="2:9" s="214" customFormat="1" ht="12.75">
      <c r="B62" s="55"/>
      <c r="I62" s="229"/>
    </row>
    <row r="63" spans="2:9" s="214" customFormat="1" ht="13.5" thickBot="1">
      <c r="B63" s="55"/>
      <c r="C63" s="409" t="s">
        <v>220</v>
      </c>
      <c r="D63" s="227"/>
      <c r="E63" s="227"/>
      <c r="F63" s="227"/>
      <c r="G63" s="227"/>
      <c r="H63" s="227"/>
      <c r="I63" s="412"/>
    </row>
    <row r="64" spans="2:9" s="214" customFormat="1" ht="13.5" thickBot="1">
      <c r="B64" s="55"/>
      <c r="C64" s="512"/>
      <c r="D64" s="58" t="str">
        <f>$D$25</f>
        <v>HY19</v>
      </c>
      <c r="E64" s="58" t="str">
        <f>$E$25</f>
        <v>HY18</v>
      </c>
      <c r="F64" s="58" t="s">
        <v>246</v>
      </c>
      <c r="G64" s="58" t="s">
        <v>247</v>
      </c>
      <c r="H64" s="58" t="s">
        <v>248</v>
      </c>
      <c r="I64" s="305"/>
    </row>
    <row r="65" spans="2:12" s="214" customFormat="1" ht="12.75">
      <c r="B65" s="55"/>
      <c r="C65" s="422" t="s">
        <v>210</v>
      </c>
      <c r="D65" s="440">
        <v>531</v>
      </c>
      <c r="E65" s="441">
        <v>392</v>
      </c>
      <c r="F65" s="441">
        <v>464</v>
      </c>
      <c r="G65" s="441">
        <v>263</v>
      </c>
      <c r="H65" s="441">
        <v>455</v>
      </c>
      <c r="I65" s="442"/>
    </row>
    <row r="66" spans="2:12" s="214" customFormat="1" ht="12.75">
      <c r="B66" s="55"/>
      <c r="C66" s="222" t="str">
        <f>IF(+D65-E65&gt;0,"↑ from HY18 ","↓ from 2018")</f>
        <v xml:space="preserve">↑ from HY18 </v>
      </c>
      <c r="D66" s="558">
        <f>(D65-E65)/E65</f>
        <v>0.35459183673469385</v>
      </c>
      <c r="E66" s="251"/>
      <c r="F66" s="250"/>
      <c r="G66" s="251"/>
      <c r="H66" s="251"/>
      <c r="I66" s="443"/>
    </row>
    <row r="67" spans="2:12" s="214" customFormat="1" ht="12.75">
      <c r="B67" s="55"/>
      <c r="C67" s="222"/>
      <c r="D67" s="413"/>
      <c r="E67" s="90"/>
      <c r="F67" s="90"/>
      <c r="G67" s="90"/>
      <c r="H67" s="90"/>
      <c r="I67" s="305"/>
    </row>
    <row r="68" spans="2:12" s="214" customFormat="1" ht="12.75">
      <c r="B68" s="55"/>
      <c r="C68" s="213"/>
      <c r="D68" s="90"/>
      <c r="E68" s="90"/>
      <c r="F68" s="90"/>
      <c r="G68" s="90"/>
      <c r="H68" s="90"/>
      <c r="I68" s="305"/>
    </row>
    <row r="69" spans="2:12" s="214" customFormat="1" ht="12.75" customHeight="1" thickBot="1">
      <c r="B69" s="55"/>
      <c r="C69" s="444" t="s">
        <v>112</v>
      </c>
      <c r="D69" s="90"/>
      <c r="E69" s="90"/>
      <c r="F69" s="90"/>
      <c r="G69" s="90"/>
      <c r="H69" s="90"/>
      <c r="I69" s="305"/>
    </row>
    <row r="70" spans="2:12" s="214" customFormat="1" ht="13.5" thickBot="1">
      <c r="B70" s="55"/>
      <c r="C70" s="221"/>
      <c r="D70" s="58" t="str">
        <f>$D$25</f>
        <v>HY19</v>
      </c>
      <c r="E70" s="58" t="str">
        <f>$E$25</f>
        <v>HY18</v>
      </c>
      <c r="F70" s="90"/>
      <c r="G70" s="90"/>
      <c r="H70" s="90"/>
      <c r="I70" s="305"/>
    </row>
    <row r="71" spans="2:12" s="214" customFormat="1" ht="12.75">
      <c r="B71" s="55"/>
      <c r="C71" s="422" t="s">
        <v>113</v>
      </c>
      <c r="D71" s="440">
        <v>495</v>
      </c>
      <c r="E71" s="441">
        <v>477</v>
      </c>
      <c r="F71" s="90"/>
      <c r="G71" s="90"/>
      <c r="H71" s="90"/>
      <c r="I71" s="442"/>
    </row>
    <row r="72" spans="2:12" s="214" customFormat="1">
      <c r="B72" s="55"/>
      <c r="C72" s="422" t="s">
        <v>331</v>
      </c>
      <c r="D72" s="440">
        <v>269</v>
      </c>
      <c r="E72" s="441">
        <v>247</v>
      </c>
      <c r="F72" s="90"/>
      <c r="G72" s="90"/>
      <c r="H72" s="90"/>
      <c r="I72" s="442"/>
    </row>
    <row r="73" spans="2:12" s="214" customFormat="1" ht="12.75">
      <c r="B73" s="55"/>
      <c r="C73" s="588" t="s">
        <v>296</v>
      </c>
      <c r="D73" s="588"/>
      <c r="E73" s="588"/>
      <c r="F73" s="588"/>
      <c r="G73" s="588"/>
      <c r="H73" s="251"/>
      <c r="I73" s="443"/>
    </row>
    <row r="74" spans="2:12" s="214" customFormat="1" ht="12.75">
      <c r="B74" s="55"/>
      <c r="E74" s="90"/>
      <c r="F74" s="90"/>
      <c r="G74" s="90"/>
      <c r="H74" s="90"/>
      <c r="I74" s="305"/>
    </row>
    <row r="75" spans="2:12" s="214" customFormat="1" ht="13.5" thickBot="1">
      <c r="B75" s="55"/>
      <c r="C75" s="213" t="s">
        <v>95</v>
      </c>
      <c r="D75" s="445"/>
      <c r="I75" s="229"/>
    </row>
    <row r="76" spans="2:12" s="214" customFormat="1" ht="13.5" thickBot="1">
      <c r="B76" s="55"/>
      <c r="C76" s="221"/>
      <c r="D76" s="58" t="str">
        <f>$D$25</f>
        <v>HY19</v>
      </c>
      <c r="I76" s="229"/>
    </row>
    <row r="77" spans="2:12" s="214" customFormat="1" ht="12.75">
      <c r="B77" s="55"/>
      <c r="C77" s="257" t="s">
        <v>115</v>
      </c>
      <c r="D77" s="446">
        <v>0.92</v>
      </c>
      <c r="I77" s="229"/>
      <c r="J77" s="253"/>
      <c r="K77" s="253"/>
      <c r="L77" s="254"/>
    </row>
    <row r="78" spans="2:12" s="214" customFormat="1" ht="12.75">
      <c r="B78" s="55"/>
      <c r="C78" s="257" t="s">
        <v>40</v>
      </c>
      <c r="D78" s="446">
        <v>0.08</v>
      </c>
      <c r="I78" s="229"/>
      <c r="J78" s="253"/>
      <c r="K78" s="253"/>
      <c r="L78" s="254"/>
    </row>
    <row r="79" spans="2:12" s="214" customFormat="1" ht="13.5" thickBot="1">
      <c r="B79" s="56"/>
      <c r="C79" s="447"/>
      <c r="D79" s="448"/>
      <c r="E79" s="233"/>
      <c r="F79" s="233"/>
      <c r="G79" s="233"/>
      <c r="H79" s="233"/>
      <c r="I79" s="235"/>
      <c r="J79" s="253"/>
      <c r="K79" s="253"/>
      <c r="L79" s="253"/>
    </row>
    <row r="80" spans="2:12" s="214" customFormat="1">
      <c r="B80" s="212"/>
      <c r="C80" s="212"/>
      <c r="D80" s="212"/>
      <c r="E80" s="212"/>
      <c r="F80" s="212"/>
      <c r="G80" s="212"/>
      <c r="H80" s="212"/>
      <c r="I80" s="212"/>
    </row>
    <row r="81" spans="2:9" ht="15" thickBot="1"/>
    <row r="82" spans="2:9">
      <c r="B82" s="64"/>
      <c r="C82" s="449"/>
      <c r="D82" s="450"/>
      <c r="E82" s="450"/>
      <c r="F82" s="450"/>
      <c r="G82" s="450"/>
      <c r="H82" s="450"/>
      <c r="I82" s="451"/>
    </row>
    <row r="83" spans="2:9" ht="20.25">
      <c r="B83" s="55"/>
      <c r="C83" s="219" t="s">
        <v>116</v>
      </c>
      <c r="I83" s="317"/>
    </row>
    <row r="84" spans="2:9" ht="19.5" customHeight="1">
      <c r="B84" s="55"/>
      <c r="I84" s="317"/>
    </row>
    <row r="85" spans="2:9" ht="15" thickBot="1">
      <c r="B85" s="55"/>
      <c r="C85" s="430" t="s">
        <v>332</v>
      </c>
      <c r="D85" s="90"/>
      <c r="E85" s="90"/>
      <c r="I85" s="317"/>
    </row>
    <row r="86" spans="2:9" ht="15" thickBot="1">
      <c r="B86" s="55"/>
      <c r="C86" s="221"/>
      <c r="D86" s="58" t="str">
        <f>$D$25</f>
        <v>HY19</v>
      </c>
      <c r="E86" s="58" t="s">
        <v>339</v>
      </c>
      <c r="F86" s="58" t="s">
        <v>245</v>
      </c>
      <c r="G86" s="58" t="s">
        <v>340</v>
      </c>
      <c r="I86" s="317"/>
    </row>
    <row r="87" spans="2:9">
      <c r="B87" s="55"/>
      <c r="C87" s="48"/>
      <c r="D87" s="419">
        <v>4.7</v>
      </c>
      <c r="E87" s="420">
        <v>5.5</v>
      </c>
      <c r="F87" s="405">
        <v>4.5999999999999996</v>
      </c>
      <c r="G87" s="405">
        <v>2.7</v>
      </c>
      <c r="I87" s="317"/>
    </row>
    <row r="88" spans="2:9">
      <c r="B88" s="55"/>
      <c r="C88" s="582" t="s">
        <v>341</v>
      </c>
      <c r="D88" s="528"/>
      <c r="E88" s="420"/>
      <c r="F88" s="405"/>
      <c r="G88" s="405"/>
      <c r="H88" s="452"/>
      <c r="I88" s="317"/>
    </row>
    <row r="89" spans="2:9">
      <c r="B89" s="55"/>
      <c r="I89" s="317"/>
    </row>
    <row r="90" spans="2:9">
      <c r="B90" s="55"/>
      <c r="I90" s="317"/>
    </row>
    <row r="91" spans="2:9" ht="15" thickBot="1">
      <c r="B91" s="55"/>
      <c r="C91" s="430" t="s">
        <v>324</v>
      </c>
      <c r="D91" s="90"/>
      <c r="E91" s="90"/>
      <c r="H91" s="214"/>
      <c r="I91" s="317"/>
    </row>
    <row r="92" spans="2:9" ht="15" thickBot="1">
      <c r="B92" s="55"/>
      <c r="C92" s="221"/>
      <c r="D92" s="58" t="str">
        <f>$D$25</f>
        <v>HY19</v>
      </c>
      <c r="E92" s="58" t="s">
        <v>250</v>
      </c>
      <c r="F92" s="58" t="s">
        <v>245</v>
      </c>
      <c r="G92" s="58" t="s">
        <v>251</v>
      </c>
      <c r="H92" s="214"/>
      <c r="I92" s="317"/>
    </row>
    <row r="93" spans="2:9">
      <c r="B93" s="55"/>
      <c r="C93" s="48"/>
      <c r="D93" s="419">
        <v>47.7</v>
      </c>
      <c r="E93" s="420">
        <v>50.2</v>
      </c>
      <c r="F93" s="405">
        <v>51.3</v>
      </c>
      <c r="G93" s="405">
        <v>53.1</v>
      </c>
      <c r="H93" s="214"/>
      <c r="I93" s="317"/>
    </row>
    <row r="94" spans="2:9">
      <c r="B94" s="55"/>
      <c r="C94" s="583" t="s">
        <v>342</v>
      </c>
      <c r="D94" s="261"/>
      <c r="E94" s="261"/>
      <c r="F94" s="214"/>
      <c r="G94" s="214"/>
      <c r="H94" s="214"/>
      <c r="I94" s="317"/>
    </row>
    <row r="95" spans="2:9">
      <c r="B95" s="55"/>
      <c r="C95" s="260"/>
      <c r="D95" s="261"/>
      <c r="E95" s="261"/>
      <c r="F95" s="214"/>
      <c r="G95" s="214"/>
      <c r="H95" s="214"/>
      <c r="I95" s="317"/>
    </row>
    <row r="96" spans="2:9" ht="15" thickBot="1">
      <c r="B96" s="55"/>
      <c r="C96" s="587" t="s">
        <v>252</v>
      </c>
      <c r="D96" s="587"/>
      <c r="E96" s="587"/>
      <c r="F96" s="214"/>
      <c r="G96" s="214"/>
      <c r="H96" s="214"/>
      <c r="I96" s="317"/>
    </row>
    <row r="97" spans="2:9" ht="15" thickBot="1">
      <c r="B97" s="55"/>
      <c r="C97" s="221"/>
      <c r="D97" s="58" t="s">
        <v>244</v>
      </c>
      <c r="E97" s="58" t="s">
        <v>245</v>
      </c>
      <c r="F97" s="214"/>
      <c r="G97" s="214"/>
      <c r="H97" s="214"/>
      <c r="I97" s="317"/>
    </row>
    <row r="98" spans="2:9">
      <c r="B98" s="55"/>
      <c r="C98" s="48"/>
      <c r="D98" s="559">
        <v>6.8000000000000005E-2</v>
      </c>
      <c r="E98" s="560">
        <v>2.1000000000000001E-2</v>
      </c>
      <c r="F98" s="214"/>
      <c r="G98" s="214"/>
      <c r="H98" s="214"/>
      <c r="I98" s="317"/>
    </row>
    <row r="99" spans="2:9" ht="15">
      <c r="B99" s="55"/>
      <c r="C99" s="349"/>
      <c r="D99" s="264"/>
      <c r="E99" s="264"/>
      <c r="F99" s="214"/>
      <c r="G99" s="214"/>
      <c r="H99" s="214"/>
      <c r="I99" s="317"/>
    </row>
    <row r="100" spans="2:9">
      <c r="B100" s="55"/>
      <c r="E100" s="265"/>
      <c r="F100" s="265"/>
      <c r="G100" s="265"/>
      <c r="H100" s="265"/>
      <c r="I100" s="317"/>
    </row>
    <row r="101" spans="2:9" ht="15" thickBot="1">
      <c r="B101" s="55"/>
      <c r="C101" s="587" t="s">
        <v>344</v>
      </c>
      <c r="D101" s="587"/>
      <c r="E101" s="587"/>
      <c r="F101" s="265"/>
      <c r="G101" s="265"/>
      <c r="H101" s="265"/>
      <c r="I101" s="317"/>
    </row>
    <row r="102" spans="2:9" ht="15" thickBot="1">
      <c r="B102" s="55"/>
      <c r="C102" s="221"/>
      <c r="D102" s="58" t="str">
        <f>D97</f>
        <v>HY19</v>
      </c>
      <c r="E102" s="58" t="str">
        <f>E97</f>
        <v>HY18</v>
      </c>
      <c r="F102" s="265"/>
      <c r="G102" s="265"/>
      <c r="H102" s="265"/>
      <c r="I102" s="317"/>
    </row>
    <row r="103" spans="2:9">
      <c r="B103" s="55"/>
      <c r="C103" s="48"/>
      <c r="D103" s="559">
        <v>0.13400000000000001</v>
      </c>
      <c r="E103" s="560">
        <v>9.6000000000000002E-2</v>
      </c>
      <c r="F103" s="265"/>
      <c r="G103" s="265"/>
      <c r="H103" s="265"/>
      <c r="I103" s="229"/>
    </row>
    <row r="104" spans="2:9" ht="27.75" customHeight="1">
      <c r="B104" s="55"/>
      <c r="C104" s="589" t="s">
        <v>343</v>
      </c>
      <c r="D104" s="590"/>
      <c r="E104" s="590"/>
      <c r="F104" s="590"/>
      <c r="G104" s="590"/>
      <c r="H104" s="590"/>
      <c r="I104" s="591"/>
    </row>
    <row r="105" spans="2:9" ht="15" thickBot="1">
      <c r="B105" s="56"/>
      <c r="C105" s="447"/>
      <c r="D105" s="448"/>
      <c r="E105" s="233"/>
      <c r="F105" s="233"/>
      <c r="G105" s="233"/>
      <c r="H105" s="233"/>
      <c r="I105" s="235"/>
    </row>
    <row r="106" spans="2:9" ht="15" customHeight="1">
      <c r="C106" s="585"/>
      <c r="D106" s="585"/>
      <c r="E106" s="585"/>
      <c r="F106" s="585"/>
      <c r="G106" s="585"/>
      <c r="H106" s="585"/>
      <c r="I106" s="585"/>
    </row>
    <row r="107" spans="2:9" ht="14.25" customHeight="1">
      <c r="C107" s="585"/>
      <c r="D107" s="585"/>
      <c r="E107" s="585"/>
      <c r="F107" s="585"/>
      <c r="G107" s="585"/>
      <c r="H107" s="585"/>
      <c r="I107" s="585"/>
    </row>
    <row r="108" spans="2:9" ht="14.25" customHeight="1">
      <c r="C108" s="585"/>
      <c r="D108" s="585"/>
      <c r="E108" s="585"/>
      <c r="F108" s="585"/>
      <c r="G108" s="585"/>
      <c r="H108" s="585"/>
      <c r="I108" s="585"/>
    </row>
    <row r="109" spans="2:9" ht="14.25" customHeight="1">
      <c r="C109" s="585"/>
      <c r="D109" s="585"/>
      <c r="E109" s="585"/>
      <c r="F109" s="585"/>
      <c r="G109" s="585"/>
      <c r="H109" s="585"/>
      <c r="I109" s="585"/>
    </row>
    <row r="110" spans="2:9">
      <c r="C110" s="212"/>
      <c r="D110" s="212"/>
      <c r="E110" s="265"/>
      <c r="F110" s="265"/>
      <c r="G110" s="265"/>
      <c r="H110" s="265"/>
      <c r="I110" s="265"/>
    </row>
    <row r="111" spans="2:9">
      <c r="C111" s="212"/>
      <c r="D111" s="212"/>
      <c r="E111" s="212"/>
      <c r="F111" s="212"/>
      <c r="G111" s="212"/>
      <c r="H111" s="212"/>
      <c r="I111" s="212"/>
    </row>
    <row r="112" spans="2:9">
      <c r="C112" s="212"/>
      <c r="D112" s="212"/>
      <c r="E112" s="212"/>
      <c r="F112" s="212"/>
      <c r="G112" s="212"/>
      <c r="H112" s="212"/>
      <c r="I112" s="212"/>
    </row>
    <row r="113" spans="3:9">
      <c r="C113" s="212"/>
      <c r="D113" s="212"/>
      <c r="E113" s="212"/>
      <c r="F113" s="212"/>
      <c r="G113" s="212"/>
      <c r="H113" s="212"/>
      <c r="I113" s="212"/>
    </row>
    <row r="142" spans="2:9" s="214" customFormat="1" ht="12.75">
      <c r="B142" s="54"/>
      <c r="G142" s="90"/>
      <c r="H142" s="90"/>
      <c r="I142" s="90"/>
    </row>
    <row r="143" spans="2:9" s="214" customFormat="1" ht="20.25">
      <c r="B143" s="54"/>
      <c r="C143" s="219"/>
      <c r="G143" s="90"/>
      <c r="H143" s="90"/>
      <c r="I143" s="90"/>
    </row>
    <row r="144" spans="2:9" s="214" customFormat="1" ht="12.75">
      <c r="B144" s="54"/>
      <c r="G144" s="90"/>
      <c r="H144" s="90"/>
      <c r="I144" s="90"/>
    </row>
    <row r="145" spans="2:9" s="214" customFormat="1" ht="12.75">
      <c r="B145" s="54"/>
      <c r="C145" s="586"/>
      <c r="D145" s="586"/>
      <c r="G145" s="90"/>
      <c r="H145" s="90"/>
      <c r="I145" s="90"/>
    </row>
    <row r="146" spans="2:9" s="214" customFormat="1" ht="12.75">
      <c r="B146" s="54"/>
      <c r="C146" s="454"/>
      <c r="D146" s="90"/>
      <c r="G146" s="90"/>
      <c r="H146" s="90"/>
      <c r="I146" s="90"/>
    </row>
    <row r="147" spans="2:9" s="214" customFormat="1" ht="12.75">
      <c r="B147" s="54"/>
      <c r="C147" s="204"/>
      <c r="D147" s="90"/>
      <c r="G147" s="90"/>
      <c r="H147" s="90"/>
      <c r="I147" s="90"/>
    </row>
    <row r="148" spans="2:9" s="214" customFormat="1" ht="12.75">
      <c r="B148" s="54"/>
      <c r="G148" s="90"/>
      <c r="H148" s="90"/>
      <c r="I148" s="90"/>
    </row>
    <row r="149" spans="2:9" s="214" customFormat="1">
      <c r="B149" s="54"/>
      <c r="C149" s="401"/>
      <c r="D149" s="69"/>
      <c r="F149" s="211"/>
      <c r="G149" s="211"/>
      <c r="H149" s="211"/>
      <c r="I149" s="211"/>
    </row>
    <row r="150" spans="2:9" s="214" customFormat="1" ht="12.75">
      <c r="B150" s="54"/>
      <c r="C150" s="320"/>
      <c r="D150" s="320"/>
      <c r="E150" s="320"/>
      <c r="I150" s="320"/>
    </row>
    <row r="151" spans="2:9" s="214" customFormat="1" ht="12.75">
      <c r="B151" s="54"/>
      <c r="C151" s="322"/>
      <c r="D151" s="323"/>
      <c r="E151" s="323"/>
      <c r="I151" s="323"/>
    </row>
    <row r="152" spans="2:9" s="214" customFormat="1" ht="12.75">
      <c r="B152" s="54"/>
      <c r="C152" s="260"/>
      <c r="D152" s="261"/>
      <c r="E152" s="261"/>
      <c r="I152" s="262"/>
    </row>
    <row r="153" spans="2:9" s="214" customFormat="1" ht="12.75">
      <c r="B153" s="54"/>
      <c r="C153" s="260"/>
      <c r="D153" s="261"/>
      <c r="E153" s="261"/>
      <c r="I153" s="262"/>
    </row>
    <row r="154" spans="2:9" s="214" customFormat="1" ht="12.75">
      <c r="B154" s="54"/>
      <c r="C154" s="260"/>
      <c r="D154" s="261"/>
      <c r="E154" s="261"/>
      <c r="I154" s="262"/>
    </row>
    <row r="155" spans="2:9" s="214" customFormat="1" ht="12.75">
      <c r="B155" s="54"/>
      <c r="C155" s="260"/>
      <c r="D155" s="261"/>
      <c r="E155" s="261"/>
      <c r="I155" s="262"/>
    </row>
    <row r="156" spans="2:9" s="214" customFormat="1" ht="12.75">
      <c r="B156" s="54"/>
      <c r="C156" s="260"/>
      <c r="D156" s="261"/>
      <c r="E156" s="261"/>
      <c r="I156" s="262"/>
    </row>
    <row r="157" spans="2:9" s="214" customFormat="1" ht="12.75">
      <c r="B157" s="54"/>
      <c r="C157" s="260"/>
      <c r="D157" s="261"/>
      <c r="E157" s="263"/>
      <c r="I157" s="252"/>
    </row>
    <row r="158" spans="2:9" s="214" customFormat="1">
      <c r="B158" s="54"/>
      <c r="C158" s="260"/>
      <c r="D158" s="453"/>
      <c r="E158" s="453"/>
      <c r="I158" s="331"/>
    </row>
    <row r="159" spans="2:9" s="214" customFormat="1" ht="15">
      <c r="B159" s="54"/>
      <c r="C159" s="349"/>
      <c r="D159" s="264"/>
      <c r="E159" s="264"/>
      <c r="I159" s="264"/>
    </row>
    <row r="160" spans="2:9" s="214" customFormat="1">
      <c r="B160" s="54"/>
      <c r="C160" s="348"/>
      <c r="D160" s="211"/>
      <c r="E160" s="265"/>
      <c r="F160" s="265"/>
      <c r="G160" s="265"/>
      <c r="H160" s="265"/>
      <c r="I160" s="265"/>
    </row>
    <row r="161" spans="2:9" s="214" customFormat="1">
      <c r="B161" s="54"/>
      <c r="C161" s="586"/>
      <c r="D161" s="586"/>
      <c r="E161" s="265"/>
      <c r="F161" s="265"/>
      <c r="G161" s="265"/>
      <c r="H161" s="265"/>
      <c r="I161" s="265"/>
    </row>
    <row r="162" spans="2:9" s="214" customFormat="1">
      <c r="B162" s="54"/>
      <c r="C162" s="454"/>
      <c r="D162" s="213"/>
      <c r="E162" s="265"/>
      <c r="F162" s="265"/>
      <c r="G162" s="265"/>
      <c r="H162" s="265"/>
      <c r="I162" s="265"/>
    </row>
    <row r="163" spans="2:9">
      <c r="C163" s="212"/>
      <c r="D163" s="212"/>
      <c r="E163" s="265"/>
      <c r="F163" s="265"/>
      <c r="G163" s="265"/>
      <c r="H163" s="265"/>
      <c r="I163" s="265"/>
    </row>
    <row r="164" spans="2:9">
      <c r="C164" s="212"/>
      <c r="D164" s="212"/>
      <c r="E164" s="265"/>
      <c r="F164" s="265"/>
      <c r="G164" s="265"/>
      <c r="H164" s="265"/>
      <c r="I164" s="265"/>
    </row>
    <row r="165" spans="2:9" ht="49.5" customHeight="1">
      <c r="C165" s="585"/>
      <c r="D165" s="585"/>
      <c r="E165" s="585"/>
      <c r="F165" s="585"/>
      <c r="G165" s="585"/>
      <c r="H165" s="585"/>
      <c r="I165" s="585"/>
    </row>
    <row r="166" spans="2:9">
      <c r="C166" s="212"/>
      <c r="D166" s="212"/>
      <c r="E166" s="212"/>
      <c r="F166" s="212"/>
      <c r="G166" s="212"/>
      <c r="H166" s="212"/>
      <c r="I166" s="212"/>
    </row>
    <row r="167" spans="2:9">
      <c r="C167" s="212"/>
      <c r="D167" s="212"/>
      <c r="E167" s="265"/>
      <c r="F167" s="265"/>
      <c r="G167" s="265"/>
      <c r="H167" s="265"/>
      <c r="I167" s="265"/>
    </row>
    <row r="168" spans="2:9">
      <c r="C168" s="212"/>
      <c r="D168" s="212"/>
      <c r="E168" s="265"/>
      <c r="F168" s="265"/>
      <c r="G168" s="265"/>
      <c r="H168" s="265"/>
      <c r="I168" s="265"/>
    </row>
    <row r="169" spans="2:9">
      <c r="C169" s="212"/>
      <c r="D169" s="212"/>
      <c r="E169" s="265"/>
      <c r="F169" s="265"/>
      <c r="G169" s="265"/>
      <c r="H169" s="265"/>
      <c r="I169" s="265"/>
    </row>
    <row r="170" spans="2:9">
      <c r="C170" s="212"/>
      <c r="D170" s="212"/>
      <c r="E170" s="212"/>
      <c r="F170" s="212"/>
      <c r="G170" s="212"/>
      <c r="H170" s="212"/>
      <c r="I170" s="212"/>
    </row>
    <row r="171" spans="2:9">
      <c r="C171" s="212"/>
      <c r="D171" s="212"/>
      <c r="E171" s="212"/>
      <c r="F171" s="212"/>
      <c r="G171" s="212"/>
      <c r="H171" s="212"/>
      <c r="I171" s="212"/>
    </row>
    <row r="172" spans="2:9">
      <c r="C172" s="212"/>
      <c r="D172" s="212"/>
      <c r="E172" s="212"/>
      <c r="F172" s="212"/>
      <c r="G172" s="212"/>
      <c r="H172" s="212"/>
      <c r="I172" s="212"/>
    </row>
    <row r="173" spans="2:9">
      <c r="C173" s="212"/>
      <c r="D173" s="212"/>
      <c r="E173" s="212"/>
      <c r="F173" s="212"/>
      <c r="G173" s="212"/>
      <c r="H173" s="212"/>
      <c r="I173" s="212"/>
    </row>
    <row r="174" spans="2:9" ht="15">
      <c r="D174" s="455"/>
      <c r="E174" s="456"/>
    </row>
  </sheetData>
  <mergeCells count="13">
    <mergeCell ref="C2:I2"/>
    <mergeCell ref="C165:I165"/>
    <mergeCell ref="C161:D161"/>
    <mergeCell ref="C145:D145"/>
    <mergeCell ref="C106:I109"/>
    <mergeCell ref="C56:D56"/>
    <mergeCell ref="C96:E96"/>
    <mergeCell ref="C101:E101"/>
    <mergeCell ref="C16:G16"/>
    <mergeCell ref="C60:G60"/>
    <mergeCell ref="C104:I104"/>
    <mergeCell ref="C38:G38"/>
    <mergeCell ref="C73:G73"/>
  </mergeCells>
  <conditionalFormatting sqref="D153:E158 E152">
    <cfRule type="expression" dxfId="120" priority="12">
      <formula>Display="no"</formula>
    </cfRule>
  </conditionalFormatting>
  <conditionalFormatting sqref="I152:I156">
    <cfRule type="expression" dxfId="119" priority="11">
      <formula>Display="no"</formula>
    </cfRule>
  </conditionalFormatting>
  <conditionalFormatting sqref="E153:E156">
    <cfRule type="expression" dxfId="118" priority="9">
      <formula>Display="no"</formula>
    </cfRule>
  </conditionalFormatting>
  <conditionalFormatting sqref="D152">
    <cfRule type="expression" dxfId="117" priority="8">
      <formula>Display="no"</formula>
    </cfRule>
  </conditionalFormatting>
  <conditionalFormatting sqref="D94:E95">
    <cfRule type="expression" dxfId="116" priority="7">
      <formula>Display="no"</formula>
    </cfRule>
  </conditionalFormatting>
  <conditionalFormatting sqref="E94:E95">
    <cfRule type="expression" dxfId="115" priority="5">
      <formula>Display="no"</formula>
    </cfRule>
  </conditionalFormatting>
  <pageMargins left="0.70866141732283472" right="0.70866141732283472" top="0.74803149606299213" bottom="0.74803149606299213" header="0.31496062992125984" footer="0.31496062992125984"/>
  <pageSetup paperSize="8"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A9DF-FE66-4BDE-8E92-0AF92D2B4EB9}">
  <dimension ref="B1:L288"/>
  <sheetViews>
    <sheetView topLeftCell="A211" zoomScaleNormal="100" zoomScaleSheetLayoutView="70" workbookViewId="0">
      <selection activeCell="D224" sqref="D224"/>
    </sheetView>
  </sheetViews>
  <sheetFormatPr defaultColWidth="9.140625" defaultRowHeight="14.25"/>
  <cols>
    <col min="1" max="1" width="3" style="212" customWidth="1"/>
    <col min="2" max="2" width="8" style="54" customWidth="1"/>
    <col min="3" max="3" width="47.7109375" style="348" customWidth="1"/>
    <col min="4" max="4" width="15.28515625" style="211" bestFit="1" customWidth="1"/>
    <col min="5" max="5" width="17.140625" style="211" customWidth="1"/>
    <col min="6" max="6" width="17.42578125" style="211" bestFit="1" customWidth="1"/>
    <col min="7" max="7" width="14.7109375" style="211" customWidth="1"/>
    <col min="8" max="8" width="13.85546875" style="211" bestFit="1" customWidth="1"/>
    <col min="9" max="9" width="13.85546875" style="211" customWidth="1"/>
    <col min="10" max="10" width="13.140625" style="211" customWidth="1"/>
    <col min="11" max="11" width="13.140625" style="212" customWidth="1"/>
    <col min="12" max="16384" width="9.140625" style="212"/>
  </cols>
  <sheetData>
    <row r="1" spans="2:11" ht="26.25">
      <c r="C1" s="210" t="s">
        <v>345</v>
      </c>
      <c r="E1" s="212"/>
    </row>
    <row r="2" spans="2:11" s="214" customFormat="1" ht="13.5" customHeight="1" thickBot="1">
      <c r="B2" s="54"/>
      <c r="C2" s="213"/>
      <c r="D2" s="90"/>
      <c r="E2" s="90"/>
      <c r="F2" s="90"/>
      <c r="G2" s="90"/>
    </row>
    <row r="3" spans="2:11" s="214" customFormat="1" ht="13.5" customHeight="1">
      <c r="B3" s="64"/>
      <c r="C3" s="215"/>
      <c r="D3" s="216"/>
      <c r="E3" s="216"/>
      <c r="F3" s="216"/>
      <c r="G3" s="216"/>
      <c r="H3" s="217"/>
      <c r="I3" s="217"/>
      <c r="J3" s="217"/>
      <c r="K3" s="218"/>
    </row>
    <row r="4" spans="2:11" ht="20.25">
      <c r="B4" s="55"/>
      <c r="C4" s="219" t="s">
        <v>129</v>
      </c>
      <c r="D4" s="45"/>
      <c r="H4" s="212"/>
      <c r="I4" s="212"/>
      <c r="J4" s="212"/>
      <c r="K4" s="220"/>
    </row>
    <row r="5" spans="2:11" ht="13.5" customHeight="1">
      <c r="B5" s="55"/>
      <c r="C5" s="219"/>
      <c r="D5" s="45"/>
      <c r="H5" s="212"/>
      <c r="I5" s="212"/>
      <c r="J5" s="212"/>
      <c r="K5" s="220"/>
    </row>
    <row r="6" spans="2:11" ht="19.5" thickBot="1">
      <c r="B6" s="55"/>
      <c r="C6" s="121" t="s">
        <v>242</v>
      </c>
      <c r="D6" s="59"/>
      <c r="E6" s="90"/>
      <c r="F6" s="90"/>
      <c r="G6" s="90"/>
      <c r="H6" s="212"/>
      <c r="I6" s="212"/>
      <c r="J6" s="212"/>
      <c r="K6" s="220"/>
    </row>
    <row r="7" spans="2:11" ht="15" thickBot="1">
      <c r="B7" s="55"/>
      <c r="C7" s="221"/>
      <c r="D7" s="58" t="s">
        <v>244</v>
      </c>
      <c r="E7" s="58" t="s">
        <v>245</v>
      </c>
      <c r="F7" s="58" t="s">
        <v>246</v>
      </c>
      <c r="G7" s="58" t="s">
        <v>247</v>
      </c>
      <c r="H7" s="58" t="s">
        <v>248</v>
      </c>
      <c r="K7" s="220"/>
    </row>
    <row r="8" spans="2:11" ht="15" thickBot="1">
      <c r="B8" s="55"/>
      <c r="C8" s="66" t="s">
        <v>123</v>
      </c>
      <c r="D8" s="98">
        <v>7637</v>
      </c>
      <c r="E8" s="67">
        <v>7887</v>
      </c>
      <c r="F8" s="67">
        <v>7590</v>
      </c>
      <c r="G8" s="67">
        <v>8107</v>
      </c>
      <c r="H8" s="67">
        <v>8692</v>
      </c>
      <c r="K8" s="220"/>
    </row>
    <row r="9" spans="2:11" ht="13.5" customHeight="1">
      <c r="B9" s="55"/>
      <c r="C9" s="224"/>
      <c r="D9" s="225"/>
      <c r="E9" s="223"/>
      <c r="K9" s="220"/>
    </row>
    <row r="10" spans="2:11" ht="13.5" customHeight="1">
      <c r="B10" s="55"/>
      <c r="C10" s="224"/>
      <c r="D10" s="225"/>
      <c r="E10" s="223"/>
      <c r="K10" s="220"/>
    </row>
    <row r="11" spans="2:11" ht="17.25" customHeight="1" thickBot="1">
      <c r="B11" s="55"/>
      <c r="C11" s="121" t="s">
        <v>224</v>
      </c>
      <c r="D11" s="59"/>
      <c r="E11" s="90"/>
      <c r="F11" s="90"/>
      <c r="G11" s="90"/>
      <c r="H11" s="212"/>
      <c r="K11" s="220"/>
    </row>
    <row r="12" spans="2:11" ht="13.5" customHeight="1" thickBot="1">
      <c r="B12" s="55"/>
      <c r="C12" s="221"/>
      <c r="D12" s="58" t="s">
        <v>244</v>
      </c>
      <c r="E12" s="58" t="s">
        <v>245</v>
      </c>
      <c r="F12" s="58" t="s">
        <v>246</v>
      </c>
      <c r="G12" s="58" t="s">
        <v>247</v>
      </c>
      <c r="H12" s="58" t="s">
        <v>248</v>
      </c>
      <c r="K12" s="220"/>
    </row>
    <row r="13" spans="2:11" ht="13.5" customHeight="1" thickBot="1">
      <c r="B13" s="55"/>
      <c r="C13" s="66" t="s">
        <v>124</v>
      </c>
      <c r="D13" s="98">
        <v>5671</v>
      </c>
      <c r="E13" s="67">
        <v>5647</v>
      </c>
      <c r="F13" s="67">
        <v>5696</v>
      </c>
      <c r="G13" s="67">
        <v>5615</v>
      </c>
      <c r="H13" s="67">
        <v>6229</v>
      </c>
      <c r="K13" s="220"/>
    </row>
    <row r="14" spans="2:11">
      <c r="B14" s="55"/>
      <c r="C14" s="529" t="s">
        <v>225</v>
      </c>
      <c r="D14" s="225"/>
      <c r="E14" s="212"/>
      <c r="F14" s="226"/>
      <c r="G14" s="226"/>
      <c r="H14" s="226"/>
      <c r="I14" s="226"/>
      <c r="J14" s="226"/>
      <c r="K14" s="220"/>
    </row>
    <row r="15" spans="2:11" s="214" customFormat="1" ht="13.5" thickBot="1">
      <c r="B15" s="56"/>
      <c r="C15" s="231"/>
      <c r="D15" s="232"/>
      <c r="E15" s="232"/>
      <c r="F15" s="233"/>
      <c r="G15" s="234"/>
      <c r="H15" s="233"/>
      <c r="I15" s="233"/>
      <c r="J15" s="233"/>
      <c r="K15" s="235"/>
    </row>
    <row r="16" spans="2:11" s="214" customFormat="1" ht="12.75">
      <c r="B16" s="54"/>
      <c r="C16" s="112"/>
      <c r="D16" s="230"/>
      <c r="E16" s="230"/>
      <c r="G16" s="236"/>
    </row>
    <row r="17" spans="2:11" s="214" customFormat="1" ht="13.5" thickBot="1">
      <c r="B17" s="54"/>
      <c r="C17" s="112"/>
      <c r="D17" s="230"/>
      <c r="E17" s="230"/>
      <c r="G17" s="236"/>
      <c r="H17" s="237"/>
    </row>
    <row r="18" spans="2:11" s="214" customFormat="1" ht="12.75">
      <c r="B18" s="64"/>
      <c r="C18" s="238"/>
      <c r="D18" s="239"/>
      <c r="E18" s="239"/>
      <c r="F18" s="217"/>
      <c r="G18" s="240"/>
      <c r="H18" s="241"/>
      <c r="I18" s="217"/>
      <c r="J18" s="217"/>
      <c r="K18" s="218"/>
    </row>
    <row r="19" spans="2:11" s="214" customFormat="1" ht="20.25">
      <c r="B19" s="55"/>
      <c r="C19" s="219" t="s">
        <v>99</v>
      </c>
      <c r="D19" s="230"/>
      <c r="E19" s="230"/>
      <c r="G19" s="236"/>
      <c r="H19" s="237"/>
      <c r="K19" s="229"/>
    </row>
    <row r="20" spans="2:11" s="214" customFormat="1" ht="12.75">
      <c r="B20" s="55"/>
      <c r="C20" s="112"/>
      <c r="D20" s="230"/>
      <c r="E20" s="230"/>
      <c r="G20" s="236"/>
      <c r="H20" s="237"/>
      <c r="K20" s="229"/>
    </row>
    <row r="21" spans="2:11" s="214" customFormat="1" ht="16.5" thickBot="1">
      <c r="B21" s="55"/>
      <c r="C21" s="242" t="s">
        <v>100</v>
      </c>
      <c r="D21" s="243"/>
      <c r="E21" s="243"/>
      <c r="F21" s="243"/>
      <c r="G21" s="244"/>
      <c r="H21" s="60"/>
      <c r="I21" s="244"/>
      <c r="J21" s="245"/>
      <c r="K21" s="229"/>
    </row>
    <row r="22" spans="2:11" s="214" customFormat="1" ht="15">
      <c r="B22" s="55"/>
      <c r="C22" s="246"/>
      <c r="D22" s="612" t="s">
        <v>41</v>
      </c>
      <c r="E22" s="612"/>
      <c r="F22" s="608" t="s">
        <v>92</v>
      </c>
      <c r="G22" s="608"/>
      <c r="H22" s="612" t="s">
        <v>130</v>
      </c>
      <c r="I22" s="612"/>
      <c r="J22" s="52"/>
      <c r="K22" s="229"/>
    </row>
    <row r="23" spans="2:11" s="214" customFormat="1" ht="15" customHeight="1">
      <c r="B23" s="55"/>
      <c r="C23" s="551" t="s">
        <v>255</v>
      </c>
      <c r="D23" s="76">
        <v>2019</v>
      </c>
      <c r="E23" s="76">
        <v>2018</v>
      </c>
      <c r="F23" s="76">
        <v>2019</v>
      </c>
      <c r="G23" s="76">
        <v>2018</v>
      </c>
      <c r="H23" s="76" t="s">
        <v>256</v>
      </c>
      <c r="I23" s="76" t="s">
        <v>323</v>
      </c>
      <c r="J23" s="41"/>
      <c r="K23" s="229"/>
    </row>
    <row r="24" spans="2:11" s="214" customFormat="1" ht="15.75" customHeight="1" thickBot="1">
      <c r="B24" s="55"/>
      <c r="C24" s="552"/>
      <c r="D24" s="101" t="s">
        <v>0</v>
      </c>
      <c r="E24" s="101" t="s">
        <v>0</v>
      </c>
      <c r="F24" s="101" t="s">
        <v>0</v>
      </c>
      <c r="G24" s="101" t="s">
        <v>0</v>
      </c>
      <c r="H24" s="531" t="s">
        <v>0</v>
      </c>
      <c r="I24" s="531" t="s">
        <v>0</v>
      </c>
      <c r="J24" s="41"/>
      <c r="K24" s="229"/>
    </row>
    <row r="25" spans="2:11" s="214" customFormat="1" ht="12.75">
      <c r="B25" s="55"/>
      <c r="C25" s="108" t="s">
        <v>32</v>
      </c>
      <c r="D25" s="77">
        <v>7637</v>
      </c>
      <c r="E25" s="78">
        <v>7887</v>
      </c>
      <c r="F25" s="77">
        <v>0</v>
      </c>
      <c r="G25" s="78">
        <v>0</v>
      </c>
      <c r="H25" s="77">
        <v>7637</v>
      </c>
      <c r="I25" s="78">
        <v>7887</v>
      </c>
      <c r="J25" s="42"/>
      <c r="K25" s="229"/>
    </row>
    <row r="26" spans="2:11" s="214" customFormat="1" ht="12.75">
      <c r="B26" s="55"/>
      <c r="C26" s="108" t="s">
        <v>33</v>
      </c>
      <c r="D26" s="77">
        <v>6458</v>
      </c>
      <c r="E26" s="78">
        <v>6697</v>
      </c>
      <c r="F26" s="77">
        <v>0</v>
      </c>
      <c r="G26" s="78">
        <v>0</v>
      </c>
      <c r="H26" s="77">
        <v>6458</v>
      </c>
      <c r="I26" s="78">
        <v>6697</v>
      </c>
      <c r="J26" s="42"/>
      <c r="K26" s="229"/>
    </row>
    <row r="27" spans="2:11" s="214" customFormat="1" ht="12.75">
      <c r="B27" s="55"/>
      <c r="C27" s="109" t="s">
        <v>27</v>
      </c>
      <c r="D27" s="82">
        <v>5671</v>
      </c>
      <c r="E27" s="83">
        <v>5647</v>
      </c>
      <c r="F27" s="82">
        <v>0</v>
      </c>
      <c r="G27" s="83">
        <v>190</v>
      </c>
      <c r="H27" s="82">
        <v>5671</v>
      </c>
      <c r="I27" s="83">
        <v>5837</v>
      </c>
      <c r="J27" s="42"/>
      <c r="K27" s="229"/>
    </row>
    <row r="28" spans="2:11" s="214" customFormat="1" ht="12.75">
      <c r="B28" s="55"/>
      <c r="C28" s="206" t="s">
        <v>37</v>
      </c>
      <c r="D28" s="79">
        <v>-3944</v>
      </c>
      <c r="E28" s="80">
        <v>-3564</v>
      </c>
      <c r="F28" s="79">
        <v>62</v>
      </c>
      <c r="G28" s="80">
        <v>-166</v>
      </c>
      <c r="H28" s="79">
        <v>-3882</v>
      </c>
      <c r="I28" s="80">
        <v>-3730</v>
      </c>
      <c r="J28" s="42"/>
      <c r="K28" s="229"/>
    </row>
    <row r="29" spans="2:11" s="214" customFormat="1" ht="12.75">
      <c r="B29" s="55"/>
      <c r="C29" s="108" t="s">
        <v>28</v>
      </c>
      <c r="D29" s="77">
        <v>-912</v>
      </c>
      <c r="E29" s="78">
        <v>-947</v>
      </c>
      <c r="F29" s="77">
        <v>0</v>
      </c>
      <c r="G29" s="78">
        <v>1</v>
      </c>
      <c r="H29" s="77">
        <v>-912</v>
      </c>
      <c r="I29" s="78">
        <v>-946</v>
      </c>
      <c r="J29" s="42"/>
      <c r="K29" s="229"/>
    </row>
    <row r="30" spans="2:11" s="214" customFormat="1" ht="12.75">
      <c r="B30" s="55"/>
      <c r="C30" s="108" t="s">
        <v>29</v>
      </c>
      <c r="D30" s="77">
        <v>-839</v>
      </c>
      <c r="E30" s="78">
        <v>-876</v>
      </c>
      <c r="F30" s="77">
        <v>0</v>
      </c>
      <c r="G30" s="78">
        <v>2</v>
      </c>
      <c r="H30" s="77">
        <v>-839</v>
      </c>
      <c r="I30" s="78">
        <v>-874</v>
      </c>
      <c r="J30" s="42"/>
      <c r="K30" s="229"/>
    </row>
    <row r="31" spans="2:11" s="214" customFormat="1" ht="12.75">
      <c r="B31" s="55"/>
      <c r="C31" s="206" t="s">
        <v>38</v>
      </c>
      <c r="D31" s="79">
        <v>-24</v>
      </c>
      <c r="E31" s="80">
        <v>260</v>
      </c>
      <c r="F31" s="79">
        <v>62</v>
      </c>
      <c r="G31" s="80">
        <v>27</v>
      </c>
      <c r="H31" s="79">
        <v>38</v>
      </c>
      <c r="I31" s="80">
        <v>287</v>
      </c>
      <c r="J31" s="42"/>
      <c r="K31" s="229"/>
    </row>
    <row r="32" spans="2:11" s="214" customFormat="1" ht="12.75">
      <c r="B32" s="55"/>
      <c r="C32" s="207" t="s">
        <v>42</v>
      </c>
      <c r="D32" s="81">
        <v>457</v>
      </c>
      <c r="E32" s="78">
        <v>190</v>
      </c>
      <c r="F32" s="77">
        <v>0</v>
      </c>
      <c r="G32" s="78">
        <v>0</v>
      </c>
      <c r="H32" s="81">
        <v>457</v>
      </c>
      <c r="I32" s="78">
        <v>190</v>
      </c>
      <c r="J32" s="42"/>
      <c r="K32" s="229"/>
    </row>
    <row r="33" spans="2:11" s="214" customFormat="1" ht="12.75">
      <c r="B33" s="55"/>
      <c r="C33" s="206" t="s">
        <v>346</v>
      </c>
      <c r="D33" s="84">
        <v>433</v>
      </c>
      <c r="E33" s="85">
        <v>450</v>
      </c>
      <c r="F33" s="84">
        <v>62</v>
      </c>
      <c r="G33" s="85">
        <v>27</v>
      </c>
      <c r="H33" s="84">
        <v>495</v>
      </c>
      <c r="I33" s="85">
        <v>477</v>
      </c>
      <c r="J33" s="247"/>
      <c r="K33" s="229"/>
    </row>
    <row r="34" spans="2:11" s="214" customFormat="1" ht="14.25" customHeight="1">
      <c r="B34" s="55"/>
      <c r="C34" s="108" t="s">
        <v>36</v>
      </c>
      <c r="D34" s="77">
        <v>298</v>
      </c>
      <c r="E34" s="78">
        <v>97</v>
      </c>
      <c r="F34" s="77">
        <v>0</v>
      </c>
      <c r="G34" s="78">
        <v>0</v>
      </c>
      <c r="H34" s="77">
        <v>298</v>
      </c>
      <c r="I34" s="78">
        <v>97</v>
      </c>
      <c r="J34" s="42"/>
      <c r="K34" s="229"/>
    </row>
    <row r="35" spans="2:11" s="214" customFormat="1" ht="12.75">
      <c r="B35" s="55"/>
      <c r="C35" s="208" t="s">
        <v>93</v>
      </c>
      <c r="D35" s="77">
        <v>-129</v>
      </c>
      <c r="E35" s="78">
        <v>-135</v>
      </c>
      <c r="F35" s="77">
        <v>0</v>
      </c>
      <c r="G35" s="78">
        <v>0</v>
      </c>
      <c r="H35" s="77">
        <v>-129</v>
      </c>
      <c r="I35" s="78">
        <v>-135</v>
      </c>
      <c r="J35" s="42"/>
      <c r="K35" s="229"/>
    </row>
    <row r="36" spans="2:11" s="214" customFormat="1" ht="12.75">
      <c r="B36" s="55"/>
      <c r="C36" s="208" t="s">
        <v>347</v>
      </c>
      <c r="D36" s="77">
        <v>16</v>
      </c>
      <c r="E36" s="86">
        <v>2</v>
      </c>
      <c r="F36" s="81">
        <v>0</v>
      </c>
      <c r="G36" s="86">
        <v>0</v>
      </c>
      <c r="H36" s="77">
        <v>16</v>
      </c>
      <c r="I36" s="86">
        <v>2</v>
      </c>
      <c r="J36" s="247"/>
      <c r="K36" s="229"/>
    </row>
    <row r="37" spans="2:11" s="214" customFormat="1" ht="12.75" customHeight="1">
      <c r="B37" s="55"/>
      <c r="C37" s="108" t="s">
        <v>110</v>
      </c>
      <c r="D37" s="77">
        <v>-1</v>
      </c>
      <c r="E37" s="457">
        <v>0</v>
      </c>
      <c r="F37" s="81">
        <v>0</v>
      </c>
      <c r="G37" s="78">
        <v>0</v>
      </c>
      <c r="H37" s="77">
        <v>-1</v>
      </c>
      <c r="I37" s="78">
        <v>0</v>
      </c>
      <c r="J37" s="42"/>
      <c r="K37" s="229"/>
    </row>
    <row r="38" spans="2:11" s="214" customFormat="1" ht="12.75">
      <c r="B38" s="55"/>
      <c r="C38" s="208" t="s">
        <v>254</v>
      </c>
      <c r="D38" s="77">
        <v>-15</v>
      </c>
      <c r="E38" s="86">
        <v>0</v>
      </c>
      <c r="F38" s="81">
        <v>0</v>
      </c>
      <c r="G38" s="86">
        <v>0</v>
      </c>
      <c r="H38" s="77">
        <v>-15</v>
      </c>
      <c r="I38" s="86">
        <v>0</v>
      </c>
      <c r="J38" s="247"/>
      <c r="K38" s="229"/>
    </row>
    <row r="39" spans="2:11" s="214" customFormat="1" ht="12.75">
      <c r="B39" s="55"/>
      <c r="C39" s="108" t="s">
        <v>34</v>
      </c>
      <c r="D39" s="81">
        <v>-32</v>
      </c>
      <c r="E39" s="86">
        <v>-20</v>
      </c>
      <c r="F39" s="81">
        <v>0</v>
      </c>
      <c r="G39" s="86">
        <v>0</v>
      </c>
      <c r="H39" s="81">
        <v>-32</v>
      </c>
      <c r="I39" s="86">
        <v>-20</v>
      </c>
      <c r="J39" s="247"/>
      <c r="K39" s="229"/>
    </row>
    <row r="40" spans="2:11" s="214" customFormat="1" ht="12.75" customHeight="1">
      <c r="B40" s="55"/>
      <c r="C40" s="206" t="s">
        <v>348</v>
      </c>
      <c r="D40" s="79">
        <v>570</v>
      </c>
      <c r="E40" s="80">
        <v>394</v>
      </c>
      <c r="F40" s="79">
        <v>62</v>
      </c>
      <c r="G40" s="80">
        <v>27</v>
      </c>
      <c r="H40" s="79">
        <v>632</v>
      </c>
      <c r="I40" s="80">
        <v>421</v>
      </c>
      <c r="J40" s="42"/>
      <c r="K40" s="229"/>
    </row>
    <row r="41" spans="2:11" s="214" customFormat="1" ht="12.75">
      <c r="B41" s="55"/>
      <c r="C41" s="108" t="s">
        <v>35</v>
      </c>
      <c r="D41" s="87">
        <v>-92</v>
      </c>
      <c r="E41" s="83">
        <v>-29</v>
      </c>
      <c r="F41" s="81">
        <v>-10</v>
      </c>
      <c r="G41" s="86">
        <v>-5</v>
      </c>
      <c r="H41" s="87">
        <v>-102</v>
      </c>
      <c r="I41" s="83">
        <v>-34</v>
      </c>
      <c r="J41" s="42"/>
      <c r="K41" s="229"/>
    </row>
    <row r="42" spans="2:11" s="214" customFormat="1" ht="15" customHeight="1">
      <c r="B42" s="55"/>
      <c r="C42" s="206" t="s">
        <v>349</v>
      </c>
      <c r="D42" s="79">
        <v>478</v>
      </c>
      <c r="E42" s="80">
        <v>365</v>
      </c>
      <c r="F42" s="79">
        <v>52</v>
      </c>
      <c r="G42" s="80">
        <v>22</v>
      </c>
      <c r="H42" s="79">
        <v>530</v>
      </c>
      <c r="I42" s="80">
        <v>387</v>
      </c>
      <c r="J42" s="42"/>
      <c r="K42" s="229"/>
    </row>
    <row r="43" spans="2:11" s="214" customFormat="1" ht="12.75">
      <c r="B43" s="55"/>
      <c r="C43" s="108" t="s">
        <v>111</v>
      </c>
      <c r="D43" s="77">
        <v>-16</v>
      </c>
      <c r="E43" s="78">
        <v>-12</v>
      </c>
      <c r="F43" s="81">
        <v>0</v>
      </c>
      <c r="G43" s="86">
        <v>0</v>
      </c>
      <c r="H43" s="77">
        <v>-16</v>
      </c>
      <c r="I43" s="78">
        <v>-12</v>
      </c>
      <c r="J43" s="42"/>
      <c r="K43" s="229"/>
    </row>
    <row r="44" spans="2:11" s="214" customFormat="1" ht="12.75">
      <c r="B44" s="55"/>
      <c r="C44" s="109" t="s">
        <v>131</v>
      </c>
      <c r="D44" s="87">
        <v>1</v>
      </c>
      <c r="E44" s="83">
        <v>5</v>
      </c>
      <c r="F44" s="87">
        <v>0</v>
      </c>
      <c r="G44" s="83">
        <v>0</v>
      </c>
      <c r="H44" s="87">
        <v>1</v>
      </c>
      <c r="I44" s="83">
        <v>5</v>
      </c>
      <c r="J44" s="42"/>
      <c r="K44" s="229"/>
    </row>
    <row r="45" spans="2:11" s="214" customFormat="1" ht="13.5" thickBot="1">
      <c r="B45" s="55"/>
      <c r="C45" s="209" t="s">
        <v>350</v>
      </c>
      <c r="D45" s="88">
        <v>463</v>
      </c>
      <c r="E45" s="89">
        <v>358</v>
      </c>
      <c r="F45" s="88">
        <v>52</v>
      </c>
      <c r="G45" s="89">
        <v>22</v>
      </c>
      <c r="H45" s="88">
        <v>515</v>
      </c>
      <c r="I45" s="89">
        <v>380</v>
      </c>
      <c r="J45" s="42"/>
      <c r="K45" s="229"/>
    </row>
    <row r="46" spans="2:11" s="214" customFormat="1" ht="12.75">
      <c r="B46" s="55"/>
      <c r="C46" s="614" t="s">
        <v>290</v>
      </c>
      <c r="D46" s="614"/>
      <c r="E46" s="614"/>
      <c r="F46" s="532"/>
      <c r="G46" s="273"/>
      <c r="H46" s="273"/>
      <c r="I46" s="273"/>
      <c r="J46" s="42"/>
      <c r="K46" s="229"/>
    </row>
    <row r="47" spans="2:11" s="214" customFormat="1" ht="12.75">
      <c r="B47" s="55"/>
      <c r="C47" s="614" t="s">
        <v>300</v>
      </c>
      <c r="D47" s="614"/>
      <c r="E47" s="614"/>
      <c r="F47" s="532"/>
      <c r="G47" s="273"/>
      <c r="H47" s="273"/>
      <c r="I47" s="273"/>
      <c r="J47" s="42"/>
      <c r="K47" s="229"/>
    </row>
    <row r="48" spans="2:11" s="214" customFormat="1" ht="12.75">
      <c r="B48" s="55"/>
      <c r="C48" s="533"/>
      <c r="D48" s="245"/>
      <c r="E48" s="534"/>
      <c r="F48" s="534"/>
      <c r="G48" s="90"/>
      <c r="H48" s="90"/>
      <c r="I48" s="90"/>
      <c r="J48" s="90"/>
      <c r="K48" s="229"/>
    </row>
    <row r="49" spans="2:11" s="214" customFormat="1" ht="12.75">
      <c r="B49" s="55"/>
      <c r="C49" s="248"/>
      <c r="E49" s="90"/>
      <c r="F49" s="90"/>
      <c r="G49" s="90"/>
      <c r="H49" s="90"/>
      <c r="I49" s="90"/>
      <c r="J49" s="90"/>
      <c r="K49" s="229"/>
    </row>
    <row r="50" spans="2:11" s="214" customFormat="1" ht="19.5" thickBot="1">
      <c r="B50" s="55"/>
      <c r="C50" s="576" t="s">
        <v>226</v>
      </c>
      <c r="E50" s="90"/>
      <c r="F50" s="90"/>
      <c r="G50" s="90"/>
      <c r="H50" s="90"/>
      <c r="I50" s="249"/>
      <c r="J50" s="249"/>
      <c r="K50" s="229"/>
    </row>
    <row r="51" spans="2:11" s="214" customFormat="1" ht="26.25" thickBot="1">
      <c r="B51" s="55"/>
      <c r="C51" s="577" t="s">
        <v>255</v>
      </c>
      <c r="D51" s="68" t="s">
        <v>257</v>
      </c>
      <c r="E51" s="68" t="s">
        <v>126</v>
      </c>
      <c r="F51" s="90"/>
      <c r="G51" s="90"/>
      <c r="H51" s="90"/>
      <c r="I51" s="249"/>
      <c r="J51" s="249"/>
      <c r="K51" s="229"/>
    </row>
    <row r="52" spans="2:11" s="214" customFormat="1" ht="12.75">
      <c r="B52" s="55"/>
      <c r="C52" s="561" t="s">
        <v>351</v>
      </c>
      <c r="D52" s="125">
        <v>463</v>
      </c>
      <c r="E52" s="458">
        <v>358</v>
      </c>
      <c r="F52" s="90"/>
      <c r="G52" s="90"/>
      <c r="H52" s="90"/>
      <c r="I52" s="249"/>
      <c r="J52" s="249"/>
      <c r="K52" s="229"/>
    </row>
    <row r="53" spans="2:11" s="214" customFormat="1">
      <c r="B53" s="55"/>
      <c r="C53" s="69" t="s">
        <v>315</v>
      </c>
      <c r="D53" s="125">
        <v>38</v>
      </c>
      <c r="E53" s="458">
        <v>27</v>
      </c>
      <c r="F53" s="90"/>
      <c r="G53" s="90"/>
      <c r="H53" s="90"/>
      <c r="I53" s="249"/>
      <c r="J53" s="249"/>
      <c r="K53" s="229"/>
    </row>
    <row r="54" spans="2:11" s="214" customFormat="1">
      <c r="B54" s="55"/>
      <c r="C54" s="69" t="s">
        <v>316</v>
      </c>
      <c r="D54" s="125">
        <v>19</v>
      </c>
      <c r="E54" s="526">
        <v>0</v>
      </c>
      <c r="F54" s="90"/>
      <c r="G54" s="90"/>
      <c r="H54" s="90"/>
      <c r="I54" s="249"/>
      <c r="J54" s="249"/>
      <c r="K54" s="229"/>
    </row>
    <row r="55" spans="2:11" s="214" customFormat="1" ht="13.5" thickBot="1">
      <c r="B55" s="55"/>
      <c r="C55" s="459" t="s">
        <v>352</v>
      </c>
      <c r="D55" s="96">
        <v>520</v>
      </c>
      <c r="E55" s="91">
        <v>385</v>
      </c>
      <c r="F55" s="90"/>
      <c r="G55" s="90"/>
      <c r="H55" s="90"/>
      <c r="I55" s="249"/>
      <c r="J55" s="249"/>
      <c r="K55" s="229"/>
    </row>
    <row r="56" spans="2:11">
      <c r="B56" s="55"/>
      <c r="C56" s="69"/>
      <c r="D56" s="97"/>
      <c r="E56" s="92"/>
      <c r="K56" s="220"/>
    </row>
    <row r="57" spans="2:11">
      <c r="B57" s="55"/>
      <c r="C57" s="69" t="s">
        <v>317</v>
      </c>
      <c r="D57" s="460">
        <v>13.4</v>
      </c>
      <c r="E57" s="535">
        <v>9.6</v>
      </c>
      <c r="K57" s="220"/>
    </row>
    <row r="58" spans="2:11">
      <c r="B58" s="55"/>
      <c r="C58" s="109" t="s">
        <v>132</v>
      </c>
      <c r="D58" s="579">
        <v>39.200000000000003</v>
      </c>
      <c r="E58" s="580">
        <v>28.5</v>
      </c>
      <c r="K58" s="220"/>
    </row>
    <row r="59" spans="2:11" ht="19.5" customHeight="1" thickBot="1">
      <c r="B59" s="55"/>
      <c r="C59" s="94" t="s">
        <v>318</v>
      </c>
      <c r="D59" s="99">
        <v>0.45</v>
      </c>
      <c r="E59" s="95">
        <v>0.59</v>
      </c>
      <c r="K59" s="220"/>
    </row>
    <row r="60" spans="2:11" ht="12.75" customHeight="1">
      <c r="B60" s="55"/>
      <c r="C60" s="537" t="s">
        <v>227</v>
      </c>
      <c r="D60" s="69"/>
      <c r="E60" s="536"/>
      <c r="K60" s="220"/>
    </row>
    <row r="61" spans="2:11">
      <c r="B61" s="55"/>
      <c r="C61" s="595" t="s">
        <v>319</v>
      </c>
      <c r="D61" s="595"/>
      <c r="E61" s="595"/>
      <c r="F61" s="595"/>
      <c r="G61" s="595"/>
      <c r="H61" s="595"/>
      <c r="I61" s="595"/>
      <c r="J61" s="595"/>
      <c r="K61" s="615"/>
    </row>
    <row r="62" spans="2:11" ht="21" customHeight="1">
      <c r="B62" s="55"/>
      <c r="C62" s="595" t="s">
        <v>320</v>
      </c>
      <c r="D62" s="596"/>
      <c r="E62" s="596"/>
      <c r="F62" s="596"/>
      <c r="G62" s="596"/>
      <c r="H62" s="596"/>
      <c r="I62" s="596"/>
      <c r="J62" s="596"/>
      <c r="K62" s="597"/>
    </row>
    <row r="63" spans="2:11" ht="24" customHeight="1">
      <c r="B63" s="55"/>
      <c r="C63" s="595" t="s">
        <v>321</v>
      </c>
      <c r="D63" s="596"/>
      <c r="E63" s="596"/>
      <c r="F63" s="596"/>
      <c r="G63" s="596"/>
      <c r="H63" s="596"/>
      <c r="I63" s="596"/>
      <c r="J63" s="596"/>
      <c r="K63" s="597"/>
    </row>
    <row r="64" spans="2:11" ht="12.75" customHeight="1">
      <c r="B64" s="55"/>
      <c r="C64" s="537" t="s">
        <v>322</v>
      </c>
      <c r="D64" s="69"/>
      <c r="E64" s="536"/>
      <c r="K64" s="220"/>
    </row>
    <row r="65" spans="2:11">
      <c r="B65" s="55"/>
      <c r="C65" s="537"/>
      <c r="D65" s="69"/>
      <c r="E65" s="536"/>
      <c r="K65" s="220"/>
    </row>
    <row r="66" spans="2:11" ht="16.5" thickBot="1">
      <c r="B66" s="55"/>
      <c r="C66" s="242" t="s">
        <v>258</v>
      </c>
      <c r="D66" s="122"/>
      <c r="E66" s="122"/>
      <c r="F66" s="122"/>
      <c r="G66" s="122"/>
      <c r="K66" s="220"/>
    </row>
    <row r="67" spans="2:11" ht="12.75" customHeight="1">
      <c r="B67" s="55"/>
      <c r="C67" s="616" t="s">
        <v>255</v>
      </c>
      <c r="D67" s="613">
        <v>2019</v>
      </c>
      <c r="E67" s="613"/>
      <c r="F67" s="100">
        <v>2018</v>
      </c>
      <c r="G67" s="100"/>
      <c r="K67" s="220"/>
    </row>
    <row r="68" spans="2:11" ht="12.75" customHeight="1" thickBot="1">
      <c r="B68" s="55"/>
      <c r="C68" s="617"/>
      <c r="D68" s="76" t="s">
        <v>259</v>
      </c>
      <c r="E68" s="76" t="s">
        <v>260</v>
      </c>
      <c r="F68" s="76" t="s">
        <v>259</v>
      </c>
      <c r="G68" s="76" t="s">
        <v>260</v>
      </c>
      <c r="K68" s="220"/>
    </row>
    <row r="69" spans="2:11" ht="12.75" customHeight="1">
      <c r="B69" s="55"/>
      <c r="C69" s="102" t="s">
        <v>261</v>
      </c>
      <c r="D69" s="562">
        <v>0.70199999999999996</v>
      </c>
      <c r="E69" s="562">
        <v>0.70599999999999996</v>
      </c>
      <c r="F69" s="563">
        <v>0.73499999999999999</v>
      </c>
      <c r="G69" s="563">
        <v>0.77100000000000002</v>
      </c>
      <c r="K69" s="220"/>
    </row>
    <row r="70" spans="2:11" ht="12.75" customHeight="1">
      <c r="B70" s="55"/>
      <c r="C70" s="103" t="s">
        <v>262</v>
      </c>
      <c r="D70" s="564">
        <v>1.27</v>
      </c>
      <c r="E70" s="564">
        <v>1.294</v>
      </c>
      <c r="F70" s="565">
        <v>1.3080000000000001</v>
      </c>
      <c r="G70" s="566">
        <v>1.375</v>
      </c>
      <c r="K70" s="220"/>
    </row>
    <row r="71" spans="2:11" ht="12.75" customHeight="1" thickBot="1">
      <c r="B71" s="55"/>
      <c r="C71" s="567" t="s">
        <v>263</v>
      </c>
      <c r="D71" s="568">
        <v>1.137</v>
      </c>
      <c r="E71" s="568">
        <v>1.129</v>
      </c>
      <c r="F71" s="569">
        <v>1.157</v>
      </c>
      <c r="G71" s="569">
        <v>1.21</v>
      </c>
      <c r="K71" s="220"/>
    </row>
    <row r="72" spans="2:11" ht="12.75" customHeight="1">
      <c r="B72" s="55"/>
      <c r="C72" s="537"/>
      <c r="D72" s="69"/>
      <c r="E72" s="536"/>
      <c r="K72" s="220"/>
    </row>
    <row r="73" spans="2:11">
      <c r="B73" s="55"/>
      <c r="C73" s="527"/>
      <c r="D73" s="90"/>
      <c r="E73" s="90"/>
      <c r="K73" s="220"/>
    </row>
    <row r="74" spans="2:11" ht="15.75">
      <c r="B74" s="55"/>
      <c r="C74" s="256" t="s">
        <v>47</v>
      </c>
      <c r="D74" s="90"/>
      <c r="E74" s="90"/>
      <c r="K74" s="220"/>
    </row>
    <row r="75" spans="2:11" ht="15" thickBot="1">
      <c r="B75" s="55"/>
      <c r="C75" s="248" t="s">
        <v>72</v>
      </c>
      <c r="D75" s="122"/>
      <c r="E75" s="122"/>
      <c r="F75" s="122"/>
      <c r="G75" s="122"/>
      <c r="K75" s="220"/>
    </row>
    <row r="76" spans="2:11">
      <c r="B76" s="55"/>
      <c r="C76" s="598" t="s">
        <v>255</v>
      </c>
      <c r="D76" s="613">
        <v>2019</v>
      </c>
      <c r="E76" s="613"/>
      <c r="F76" s="100">
        <v>2018</v>
      </c>
      <c r="G76" s="100"/>
      <c r="K76" s="220"/>
    </row>
    <row r="77" spans="2:11" ht="15" customHeight="1">
      <c r="B77" s="55"/>
      <c r="C77" s="599"/>
      <c r="D77" s="76" t="s">
        <v>46</v>
      </c>
      <c r="E77" s="76" t="s">
        <v>228</v>
      </c>
      <c r="F77" s="76" t="s">
        <v>46</v>
      </c>
      <c r="G77" s="76" t="s">
        <v>264</v>
      </c>
      <c r="K77" s="220"/>
    </row>
    <row r="78" spans="2:11" ht="15.75" customHeight="1" thickBot="1">
      <c r="B78" s="55"/>
      <c r="C78" s="600"/>
      <c r="D78" s="101" t="s">
        <v>15</v>
      </c>
      <c r="E78" s="101" t="s">
        <v>15</v>
      </c>
      <c r="F78" s="101" t="s">
        <v>15</v>
      </c>
      <c r="G78" s="101" t="s">
        <v>15</v>
      </c>
      <c r="K78" s="220"/>
    </row>
    <row r="79" spans="2:11">
      <c r="B79" s="55"/>
      <c r="C79" s="102" t="s">
        <v>25</v>
      </c>
      <c r="D79" s="185">
        <v>69.5</v>
      </c>
      <c r="E79" s="185">
        <v>68.400000000000006</v>
      </c>
      <c r="F79" s="461">
        <v>63.1</v>
      </c>
      <c r="G79" s="461">
        <v>63.9</v>
      </c>
      <c r="K79" s="220"/>
    </row>
    <row r="80" spans="2:11">
      <c r="B80" s="55"/>
      <c r="C80" s="103" t="s">
        <v>26</v>
      </c>
      <c r="D80" s="186">
        <v>16.100000000000001</v>
      </c>
      <c r="E80" s="186">
        <v>16.100000000000001</v>
      </c>
      <c r="F80" s="462">
        <v>16.8</v>
      </c>
      <c r="G80" s="463">
        <v>16.2</v>
      </c>
      <c r="K80" s="220"/>
    </row>
    <row r="81" spans="2:11">
      <c r="B81" s="55"/>
      <c r="C81" s="103" t="s">
        <v>43</v>
      </c>
      <c r="D81" s="186">
        <v>14.8</v>
      </c>
      <c r="E81" s="186">
        <v>14.8</v>
      </c>
      <c r="F81" s="462">
        <v>15.5</v>
      </c>
      <c r="G81" s="462">
        <v>15</v>
      </c>
      <c r="K81" s="220"/>
    </row>
    <row r="82" spans="2:11">
      <c r="B82" s="55"/>
      <c r="C82" s="104" t="s">
        <v>44</v>
      </c>
      <c r="D82" s="186">
        <v>100.4</v>
      </c>
      <c r="E82" s="186">
        <v>99.3</v>
      </c>
      <c r="F82" s="462">
        <v>95.4</v>
      </c>
      <c r="G82" s="462">
        <v>95.1</v>
      </c>
      <c r="K82" s="220"/>
    </row>
    <row r="83" spans="2:11">
      <c r="B83" s="55"/>
      <c r="C83" s="104" t="s">
        <v>312</v>
      </c>
      <c r="D83" s="186">
        <v>96.3</v>
      </c>
      <c r="E83" s="186">
        <v>95.2</v>
      </c>
      <c r="F83" s="462">
        <v>96.1</v>
      </c>
      <c r="G83" s="462">
        <v>95.8</v>
      </c>
      <c r="K83" s="220"/>
    </row>
    <row r="84" spans="2:11" ht="15" thickBot="1">
      <c r="B84" s="55"/>
      <c r="C84" s="105" t="s">
        <v>222</v>
      </c>
      <c r="D84" s="187">
        <v>7.6</v>
      </c>
      <c r="E84" s="187">
        <v>8.6999999999999993</v>
      </c>
      <c r="F84" s="464">
        <v>8</v>
      </c>
      <c r="G84" s="464">
        <v>8.1999999999999993</v>
      </c>
      <c r="K84" s="220"/>
    </row>
    <row r="85" spans="2:11" ht="12.75" customHeight="1">
      <c r="B85" s="55"/>
      <c r="C85" s="609" t="s">
        <v>313</v>
      </c>
      <c r="D85" s="609"/>
      <c r="E85" s="609"/>
      <c r="F85" s="609"/>
      <c r="G85" s="609"/>
      <c r="K85" s="220"/>
    </row>
    <row r="86" spans="2:11" ht="12.75" customHeight="1">
      <c r="B86" s="55"/>
      <c r="C86" s="594" t="s">
        <v>300</v>
      </c>
      <c r="D86" s="594"/>
      <c r="E86" s="594"/>
      <c r="F86" s="594"/>
      <c r="G86" s="594"/>
      <c r="K86" s="220"/>
    </row>
    <row r="87" spans="2:11" ht="12.75" customHeight="1">
      <c r="B87" s="55"/>
      <c r="C87" s="594" t="s">
        <v>314</v>
      </c>
      <c r="D87" s="594"/>
      <c r="E87" s="594"/>
      <c r="F87" s="594"/>
      <c r="G87" s="594"/>
      <c r="K87" s="220"/>
    </row>
    <row r="88" spans="2:11" ht="15">
      <c r="B88" s="55"/>
      <c r="C88" s="257"/>
      <c r="D88" s="257"/>
      <c r="E88" s="257"/>
      <c r="F88" s="259"/>
      <c r="G88" s="259"/>
      <c r="K88" s="220"/>
    </row>
    <row r="89" spans="2:11" ht="15">
      <c r="B89" s="55"/>
      <c r="C89" s="257"/>
      <c r="D89" s="258"/>
      <c r="E89" s="258"/>
      <c r="F89" s="259"/>
      <c r="G89" s="259"/>
      <c r="K89" s="220"/>
    </row>
    <row r="90" spans="2:11" ht="15.75">
      <c r="B90" s="55"/>
      <c r="C90" s="256" t="s">
        <v>54</v>
      </c>
      <c r="D90" s="258"/>
      <c r="E90" s="258"/>
      <c r="F90" s="259"/>
      <c r="G90" s="259"/>
      <c r="K90" s="220"/>
    </row>
    <row r="91" spans="2:11" ht="15.75" thickBot="1">
      <c r="B91" s="55"/>
      <c r="C91" s="213" t="s">
        <v>55</v>
      </c>
      <c r="D91" s="259"/>
      <c r="E91" s="259"/>
      <c r="F91" s="259"/>
      <c r="G91" s="259"/>
      <c r="K91" s="220"/>
    </row>
    <row r="92" spans="2:11" ht="27.75" customHeight="1">
      <c r="B92" s="55"/>
      <c r="C92" s="598" t="s">
        <v>255</v>
      </c>
      <c r="D92" s="608" t="s">
        <v>48</v>
      </c>
      <c r="E92" s="608"/>
      <c r="F92" s="608" t="s">
        <v>49</v>
      </c>
      <c r="G92" s="608"/>
      <c r="H92" s="608" t="s">
        <v>50</v>
      </c>
      <c r="I92" s="608"/>
      <c r="J92" s="608" t="s">
        <v>51</v>
      </c>
      <c r="K92" s="611"/>
    </row>
    <row r="93" spans="2:11">
      <c r="B93" s="55"/>
      <c r="C93" s="599"/>
      <c r="D93" s="76">
        <v>2019</v>
      </c>
      <c r="E93" s="76">
        <v>2018</v>
      </c>
      <c r="F93" s="76">
        <v>2019</v>
      </c>
      <c r="G93" s="76">
        <v>2018</v>
      </c>
      <c r="H93" s="76">
        <v>2019</v>
      </c>
      <c r="I93" s="76">
        <v>2018</v>
      </c>
      <c r="J93" s="76">
        <v>2019</v>
      </c>
      <c r="K93" s="76">
        <v>2018</v>
      </c>
    </row>
    <row r="94" spans="2:11" ht="15" thickBot="1">
      <c r="B94" s="55"/>
      <c r="C94" s="600"/>
      <c r="D94" s="101" t="s">
        <v>0</v>
      </c>
      <c r="E94" s="101" t="s">
        <v>0</v>
      </c>
      <c r="F94" s="101" t="s">
        <v>0</v>
      </c>
      <c r="G94" s="101" t="s">
        <v>0</v>
      </c>
      <c r="H94" s="101" t="s">
        <v>15</v>
      </c>
      <c r="I94" s="101" t="s">
        <v>15</v>
      </c>
      <c r="J94" s="101" t="s">
        <v>0</v>
      </c>
      <c r="K94" s="126" t="s">
        <v>0</v>
      </c>
    </row>
    <row r="95" spans="2:11">
      <c r="B95" s="55"/>
      <c r="C95" s="106" t="s">
        <v>301</v>
      </c>
      <c r="D95" s="77">
        <v>2804</v>
      </c>
      <c r="E95" s="78">
        <v>2896</v>
      </c>
      <c r="F95" s="77">
        <v>1849</v>
      </c>
      <c r="G95" s="78">
        <v>1753</v>
      </c>
      <c r="H95" s="114" t="s">
        <v>302</v>
      </c>
      <c r="I95" s="93" t="s">
        <v>307</v>
      </c>
      <c r="J95" s="77">
        <v>19</v>
      </c>
      <c r="K95" s="127">
        <v>103</v>
      </c>
    </row>
    <row r="96" spans="2:11">
      <c r="B96" s="55"/>
      <c r="C96" s="108" t="s">
        <v>265</v>
      </c>
      <c r="D96" s="77">
        <v>2880</v>
      </c>
      <c r="E96" s="78">
        <v>2896</v>
      </c>
      <c r="F96" s="77">
        <v>2019</v>
      </c>
      <c r="G96" s="78">
        <v>2098</v>
      </c>
      <c r="H96" s="114" t="s">
        <v>304</v>
      </c>
      <c r="I96" s="93" t="s">
        <v>306</v>
      </c>
      <c r="J96" s="77">
        <v>231</v>
      </c>
      <c r="K96" s="127">
        <v>132</v>
      </c>
    </row>
    <row r="97" spans="2:12" ht="13.5" customHeight="1">
      <c r="B97" s="55"/>
      <c r="C97" s="108" t="s">
        <v>266</v>
      </c>
      <c r="D97" s="77">
        <v>1960</v>
      </c>
      <c r="E97" s="78">
        <v>2106</v>
      </c>
      <c r="F97" s="77">
        <v>1797</v>
      </c>
      <c r="G97" s="78">
        <v>1926</v>
      </c>
      <c r="H97" s="114" t="s">
        <v>303</v>
      </c>
      <c r="I97" s="93" t="s">
        <v>308</v>
      </c>
      <c r="J97" s="77">
        <v>244</v>
      </c>
      <c r="K97" s="127">
        <v>286</v>
      </c>
    </row>
    <row r="98" spans="2:12">
      <c r="B98" s="55"/>
      <c r="C98" s="109" t="s">
        <v>52</v>
      </c>
      <c r="D98" s="87">
        <v>-7</v>
      </c>
      <c r="E98" s="83">
        <v>-11</v>
      </c>
      <c r="F98" s="87">
        <v>6</v>
      </c>
      <c r="G98" s="83">
        <v>60</v>
      </c>
      <c r="H98" s="115">
        <v>0</v>
      </c>
      <c r="I98" s="83">
        <v>0</v>
      </c>
      <c r="J98" s="87">
        <v>1</v>
      </c>
      <c r="K98" s="128">
        <v>-44</v>
      </c>
    </row>
    <row r="99" spans="2:12">
      <c r="B99" s="55"/>
      <c r="C99" s="110" t="s">
        <v>213</v>
      </c>
      <c r="D99" s="77">
        <v>7637</v>
      </c>
      <c r="E99" s="78">
        <v>7887</v>
      </c>
      <c r="F99" s="77">
        <v>5671</v>
      </c>
      <c r="G99" s="78">
        <v>5837</v>
      </c>
      <c r="H99" s="114" t="s">
        <v>305</v>
      </c>
      <c r="I99" s="93" t="s">
        <v>309</v>
      </c>
      <c r="J99" s="77">
        <v>495</v>
      </c>
      <c r="K99" s="127">
        <v>477</v>
      </c>
    </row>
    <row r="100" spans="2:12">
      <c r="B100" s="55"/>
      <c r="C100" s="108" t="s">
        <v>267</v>
      </c>
      <c r="D100" s="77">
        <v>0</v>
      </c>
      <c r="E100" s="78">
        <v>0</v>
      </c>
      <c r="F100" s="77">
        <v>0</v>
      </c>
      <c r="G100" s="78">
        <v>0</v>
      </c>
      <c r="H100" s="116">
        <v>4.0999999999999996</v>
      </c>
      <c r="I100" s="93">
        <v>-0.7</v>
      </c>
      <c r="J100" s="77">
        <v>0</v>
      </c>
      <c r="K100" s="127">
        <v>0</v>
      </c>
    </row>
    <row r="101" spans="2:12">
      <c r="B101" s="55"/>
      <c r="C101" s="108" t="s">
        <v>212</v>
      </c>
      <c r="D101" s="77">
        <v>0</v>
      </c>
      <c r="E101" s="78">
        <v>0</v>
      </c>
      <c r="F101" s="77">
        <v>0</v>
      </c>
      <c r="G101" s="78">
        <v>0</v>
      </c>
      <c r="H101" s="116">
        <v>1.1000000000000001</v>
      </c>
      <c r="I101" s="93">
        <v>0</v>
      </c>
      <c r="J101" s="77">
        <v>-62</v>
      </c>
      <c r="K101" s="127">
        <v>0</v>
      </c>
    </row>
    <row r="102" spans="2:12">
      <c r="B102" s="55"/>
      <c r="C102" s="108" t="s">
        <v>133</v>
      </c>
      <c r="D102" s="77">
        <v>0</v>
      </c>
      <c r="E102" s="78">
        <v>0</v>
      </c>
      <c r="F102" s="77">
        <v>0</v>
      </c>
      <c r="G102" s="78">
        <v>-190</v>
      </c>
      <c r="H102" s="117">
        <v>0</v>
      </c>
      <c r="I102" s="93">
        <v>0.3</v>
      </c>
      <c r="J102" s="77">
        <v>0</v>
      </c>
      <c r="K102" s="127">
        <v>-27</v>
      </c>
    </row>
    <row r="103" spans="2:12" ht="15" thickBot="1">
      <c r="B103" s="55"/>
      <c r="C103" s="111" t="s">
        <v>53</v>
      </c>
      <c r="D103" s="88">
        <v>7637</v>
      </c>
      <c r="E103" s="89">
        <v>7887</v>
      </c>
      <c r="F103" s="88">
        <v>5671</v>
      </c>
      <c r="G103" s="89">
        <v>5647</v>
      </c>
      <c r="H103" s="118">
        <v>100.4</v>
      </c>
      <c r="I103" s="73">
        <v>95.4</v>
      </c>
      <c r="J103" s="88">
        <v>433</v>
      </c>
      <c r="K103" s="129">
        <v>450</v>
      </c>
    </row>
    <row r="104" spans="2:12">
      <c r="B104" s="55"/>
      <c r="C104" s="112" t="s">
        <v>39</v>
      </c>
      <c r="D104" s="77">
        <v>6711</v>
      </c>
      <c r="E104" s="78">
        <v>7079</v>
      </c>
      <c r="F104" s="77">
        <v>5209</v>
      </c>
      <c r="G104" s="78">
        <v>5250</v>
      </c>
      <c r="H104" s="116">
        <v>100.6</v>
      </c>
      <c r="I104" s="113">
        <v>95.7</v>
      </c>
      <c r="J104" s="119">
        <v>390</v>
      </c>
      <c r="K104" s="201">
        <v>403</v>
      </c>
      <c r="L104" s="255"/>
    </row>
    <row r="105" spans="2:12" ht="15" thickBot="1">
      <c r="B105" s="55"/>
      <c r="C105" s="112" t="s">
        <v>40</v>
      </c>
      <c r="D105" s="77">
        <v>926</v>
      </c>
      <c r="E105" s="78">
        <v>808</v>
      </c>
      <c r="F105" s="77">
        <v>462</v>
      </c>
      <c r="G105" s="78">
        <v>397</v>
      </c>
      <c r="H105" s="116">
        <v>98.7</v>
      </c>
      <c r="I105" s="113">
        <v>91.4</v>
      </c>
      <c r="J105" s="119">
        <v>43</v>
      </c>
      <c r="K105" s="78">
        <v>47</v>
      </c>
      <c r="L105" s="255"/>
    </row>
    <row r="106" spans="2:12" ht="15" thickBot="1">
      <c r="B106" s="55"/>
      <c r="C106" s="111" t="s">
        <v>53</v>
      </c>
      <c r="D106" s="88">
        <v>7637</v>
      </c>
      <c r="E106" s="89">
        <v>7887</v>
      </c>
      <c r="F106" s="88">
        <v>5671</v>
      </c>
      <c r="G106" s="89">
        <v>5647</v>
      </c>
      <c r="H106" s="118">
        <v>100.4</v>
      </c>
      <c r="I106" s="73">
        <v>95.4</v>
      </c>
      <c r="J106" s="120">
        <v>433</v>
      </c>
      <c r="K106" s="202">
        <v>450</v>
      </c>
      <c r="L106" s="255"/>
    </row>
    <row r="107" spans="2:12" ht="12.75" customHeight="1">
      <c r="B107" s="55"/>
      <c r="C107" s="593" t="s">
        <v>310</v>
      </c>
      <c r="D107" s="593"/>
      <c r="E107" s="593"/>
      <c r="F107" s="593"/>
      <c r="G107" s="593"/>
      <c r="H107" s="538"/>
      <c r="I107" s="93"/>
      <c r="J107" s="539"/>
      <c r="K107" s="220"/>
    </row>
    <row r="108" spans="2:12" ht="12.75" customHeight="1">
      <c r="B108" s="55"/>
      <c r="C108" s="610" t="s">
        <v>311</v>
      </c>
      <c r="D108" s="610"/>
      <c r="E108" s="610"/>
      <c r="F108" s="610"/>
      <c r="G108" s="610"/>
      <c r="H108" s="610"/>
      <c r="I108" s="610"/>
      <c r="J108" s="610"/>
      <c r="K108" s="220"/>
    </row>
    <row r="109" spans="2:12" ht="12.75" customHeight="1">
      <c r="B109" s="55"/>
      <c r="C109" s="610" t="s">
        <v>229</v>
      </c>
      <c r="D109" s="610"/>
      <c r="E109" s="610"/>
      <c r="F109" s="610"/>
      <c r="G109" s="610"/>
      <c r="H109" s="610"/>
      <c r="I109" s="610"/>
      <c r="J109" s="610"/>
      <c r="K109" s="220"/>
    </row>
    <row r="110" spans="2:12">
      <c r="B110" s="55"/>
      <c r="C110" s="260"/>
      <c r="D110" s="261"/>
      <c r="E110" s="261"/>
      <c r="F110" s="214"/>
      <c r="G110" s="214"/>
      <c r="H110" s="214"/>
      <c r="I110" s="262"/>
      <c r="J110" s="262"/>
      <c r="K110" s="220"/>
    </row>
    <row r="111" spans="2:12">
      <c r="B111" s="55"/>
      <c r="C111" s="260"/>
      <c r="D111" s="261"/>
      <c r="E111" s="263"/>
      <c r="F111" s="214"/>
      <c r="G111" s="214"/>
      <c r="H111" s="214"/>
      <c r="I111" s="252"/>
      <c r="J111" s="252"/>
      <c r="K111" s="220"/>
    </row>
    <row r="112" spans="2:12" ht="15.75">
      <c r="B112" s="55"/>
      <c r="C112" s="256" t="s">
        <v>135</v>
      </c>
      <c r="D112" s="264"/>
      <c r="E112" s="264"/>
      <c r="F112" s="214"/>
      <c r="G112" s="214"/>
      <c r="H112" s="214"/>
      <c r="I112" s="264"/>
      <c r="J112" s="264"/>
      <c r="K112" s="220"/>
    </row>
    <row r="113" spans="2:11" ht="15" thickBot="1">
      <c r="B113" s="55"/>
      <c r="C113" s="213" t="s">
        <v>214</v>
      </c>
      <c r="E113" s="265"/>
      <c r="F113" s="265"/>
      <c r="G113" s="265"/>
      <c r="H113" s="265"/>
      <c r="I113" s="265"/>
      <c r="J113" s="265"/>
      <c r="K113" s="220"/>
    </row>
    <row r="114" spans="2:11">
      <c r="B114" s="55"/>
      <c r="C114" s="598" t="s">
        <v>255</v>
      </c>
      <c r="D114" s="607">
        <v>2019</v>
      </c>
      <c r="E114" s="607"/>
      <c r="F114" s="607">
        <v>2018</v>
      </c>
      <c r="G114" s="607"/>
      <c r="H114" s="265"/>
      <c r="I114" s="265"/>
      <c r="J114" s="265"/>
      <c r="K114" s="220"/>
    </row>
    <row r="115" spans="2:11">
      <c r="B115" s="55"/>
      <c r="C115" s="599"/>
      <c r="D115" s="76" t="s">
        <v>46</v>
      </c>
      <c r="E115" s="76" t="s">
        <v>228</v>
      </c>
      <c r="F115" s="76" t="s">
        <v>46</v>
      </c>
      <c r="G115" s="76" t="s">
        <v>264</v>
      </c>
      <c r="H115" s="265"/>
      <c r="I115" s="265"/>
      <c r="J115" s="265"/>
      <c r="K115" s="220"/>
    </row>
    <row r="116" spans="2:11" ht="15.75" customHeight="1" thickBot="1">
      <c r="B116" s="55"/>
      <c r="C116" s="600"/>
      <c r="D116" s="101" t="s">
        <v>15</v>
      </c>
      <c r="E116" s="101" t="s">
        <v>15</v>
      </c>
      <c r="F116" s="101" t="s">
        <v>15</v>
      </c>
      <c r="G116" s="101" t="s">
        <v>15</v>
      </c>
      <c r="H116" s="265"/>
      <c r="I116" s="265"/>
      <c r="J116" s="265"/>
      <c r="K116" s="220"/>
    </row>
    <row r="117" spans="2:11">
      <c r="B117" s="55"/>
      <c r="C117" s="124" t="s">
        <v>56</v>
      </c>
      <c r="D117" s="266">
        <v>50.7</v>
      </c>
      <c r="E117" s="267">
        <v>50.7</v>
      </c>
      <c r="F117" s="465">
        <v>54.9</v>
      </c>
      <c r="G117" s="465">
        <v>53.1</v>
      </c>
      <c r="H117" s="265"/>
      <c r="I117" s="265"/>
      <c r="J117" s="265"/>
      <c r="K117" s="220"/>
    </row>
    <row r="118" spans="2:11" ht="15" customHeight="1">
      <c r="B118" s="55"/>
      <c r="C118" s="124" t="s">
        <v>57</v>
      </c>
      <c r="D118" s="107">
        <v>11.4</v>
      </c>
      <c r="E118" s="188">
        <v>11.4</v>
      </c>
      <c r="F118" s="465">
        <v>10</v>
      </c>
      <c r="G118" s="465">
        <v>9.6999999999999993</v>
      </c>
      <c r="H118" s="268"/>
      <c r="I118" s="268"/>
      <c r="J118" s="269"/>
      <c r="K118" s="220"/>
    </row>
    <row r="119" spans="2:11" ht="14.25" customHeight="1">
      <c r="B119" s="55"/>
      <c r="C119" s="124" t="s">
        <v>127</v>
      </c>
      <c r="D119" s="107">
        <v>0</v>
      </c>
      <c r="E119" s="188">
        <v>0</v>
      </c>
      <c r="F119" s="465">
        <v>-0.4</v>
      </c>
      <c r="G119" s="465">
        <v>0</v>
      </c>
      <c r="H119" s="268"/>
      <c r="I119" s="268"/>
      <c r="J119" s="269"/>
      <c r="K119" s="220"/>
    </row>
    <row r="120" spans="2:11" ht="14.25" customHeight="1">
      <c r="B120" s="55"/>
      <c r="C120" s="124" t="s">
        <v>2</v>
      </c>
      <c r="D120" s="107">
        <v>3.4</v>
      </c>
      <c r="E120" s="188">
        <v>3.4</v>
      </c>
      <c r="F120" s="465">
        <v>3.4</v>
      </c>
      <c r="G120" s="465">
        <v>3.4</v>
      </c>
      <c r="H120" s="268"/>
      <c r="I120" s="268"/>
      <c r="J120" s="269"/>
      <c r="K120" s="220"/>
    </row>
    <row r="121" spans="2:11" ht="14.25" customHeight="1">
      <c r="B121" s="55"/>
      <c r="C121" s="270" t="s">
        <v>58</v>
      </c>
      <c r="D121" s="271">
        <v>-0.7</v>
      </c>
      <c r="E121" s="272">
        <v>-0.7</v>
      </c>
      <c r="F121" s="466">
        <v>-1.6</v>
      </c>
      <c r="G121" s="466">
        <v>-1.6</v>
      </c>
      <c r="H121" s="268"/>
      <c r="I121" s="268"/>
      <c r="J121" s="269"/>
      <c r="K121" s="220"/>
    </row>
    <row r="122" spans="2:11" ht="27.75" customHeight="1">
      <c r="B122" s="55"/>
      <c r="C122" s="273" t="s">
        <v>60</v>
      </c>
      <c r="D122" s="107">
        <v>64.8</v>
      </c>
      <c r="E122" s="188">
        <v>64.8</v>
      </c>
      <c r="F122" s="465">
        <v>66.3</v>
      </c>
      <c r="G122" s="465">
        <v>64.599999999999994</v>
      </c>
      <c r="H122" s="265"/>
      <c r="I122" s="265"/>
      <c r="J122" s="265"/>
      <c r="K122" s="220"/>
    </row>
    <row r="123" spans="2:11" ht="26.25" customHeight="1">
      <c r="B123" s="55"/>
      <c r="C123" s="273" t="s">
        <v>61</v>
      </c>
      <c r="D123" s="107">
        <v>-2</v>
      </c>
      <c r="E123" s="188">
        <v>-2</v>
      </c>
      <c r="F123" s="465">
        <v>-0.9</v>
      </c>
      <c r="G123" s="465">
        <v>-0.9</v>
      </c>
      <c r="H123" s="212"/>
      <c r="I123" s="212"/>
      <c r="J123" s="212"/>
      <c r="K123" s="220"/>
    </row>
    <row r="124" spans="2:11">
      <c r="B124" s="55"/>
      <c r="C124" s="124" t="s">
        <v>127</v>
      </c>
      <c r="D124" s="107">
        <v>0</v>
      </c>
      <c r="E124" s="188">
        <v>0</v>
      </c>
      <c r="F124" s="465">
        <v>-2.5</v>
      </c>
      <c r="G124" s="465">
        <v>0</v>
      </c>
      <c r="H124" s="212"/>
      <c r="I124" s="212"/>
      <c r="J124" s="212"/>
      <c r="K124" s="220"/>
    </row>
    <row r="125" spans="2:11">
      <c r="B125" s="55"/>
      <c r="C125" s="124" t="s">
        <v>128</v>
      </c>
      <c r="D125" s="107">
        <v>1.1000000000000001</v>
      </c>
      <c r="E125" s="188">
        <v>0</v>
      </c>
      <c r="F125" s="465">
        <v>0</v>
      </c>
      <c r="G125" s="465">
        <v>0</v>
      </c>
      <c r="H125" s="212"/>
      <c r="I125" s="212"/>
      <c r="J125" s="212"/>
      <c r="K125" s="220"/>
    </row>
    <row r="126" spans="2:11">
      <c r="B126" s="55"/>
      <c r="C126" s="124" t="s">
        <v>62</v>
      </c>
      <c r="D126" s="107">
        <v>4.0999999999999996</v>
      </c>
      <c r="E126" s="188">
        <v>4.0999999999999996</v>
      </c>
      <c r="F126" s="465">
        <v>-0.7</v>
      </c>
      <c r="G126" s="465">
        <v>-0.7</v>
      </c>
      <c r="K126" s="220"/>
    </row>
    <row r="127" spans="2:11">
      <c r="B127" s="55"/>
      <c r="C127" s="122" t="s">
        <v>59</v>
      </c>
      <c r="D127" s="107">
        <v>0.6</v>
      </c>
      <c r="E127" s="188">
        <v>0.6</v>
      </c>
      <c r="F127" s="467">
        <v>0.1</v>
      </c>
      <c r="G127" s="467">
        <v>0.2</v>
      </c>
      <c r="K127" s="220"/>
    </row>
    <row r="128" spans="2:11">
      <c r="B128" s="55"/>
      <c r="C128" s="270" t="s">
        <v>63</v>
      </c>
      <c r="D128" s="271">
        <v>0.9</v>
      </c>
      <c r="E128" s="272">
        <v>0.9</v>
      </c>
      <c r="F128" s="303">
        <v>0.8</v>
      </c>
      <c r="G128" s="303">
        <v>0.7</v>
      </c>
      <c r="K128" s="220"/>
    </row>
    <row r="129" spans="2:11">
      <c r="B129" s="55"/>
      <c r="C129" s="270" t="s">
        <v>64</v>
      </c>
      <c r="D129" s="271">
        <v>69.5</v>
      </c>
      <c r="E129" s="272">
        <v>68.400000000000006</v>
      </c>
      <c r="F129" s="303">
        <v>63.1</v>
      </c>
      <c r="G129" s="303">
        <v>63.9</v>
      </c>
      <c r="K129" s="220"/>
    </row>
    <row r="130" spans="2:11" ht="12.75" customHeight="1">
      <c r="B130" s="55"/>
      <c r="C130" s="540" t="s">
        <v>290</v>
      </c>
      <c r="D130" s="124"/>
      <c r="E130" s="124"/>
      <c r="F130" s="124"/>
      <c r="G130" s="124"/>
      <c r="K130" s="220"/>
    </row>
    <row r="131" spans="2:11" ht="12.75" customHeight="1">
      <c r="B131" s="55"/>
      <c r="C131" s="540" t="s">
        <v>300</v>
      </c>
      <c r="D131" s="124"/>
      <c r="E131" s="124"/>
      <c r="F131" s="124"/>
      <c r="G131" s="124"/>
      <c r="K131" s="220"/>
    </row>
    <row r="132" spans="2:11">
      <c r="B132" s="55"/>
      <c r="C132" s="550"/>
      <c r="D132" s="550"/>
      <c r="E132" s="550"/>
      <c r="F132" s="550"/>
      <c r="G132" s="550"/>
      <c r="K132" s="220"/>
    </row>
    <row r="133" spans="2:11">
      <c r="B133" s="55"/>
      <c r="C133" s="274"/>
      <c r="D133" s="274"/>
      <c r="E133" s="274"/>
      <c r="F133" s="274"/>
      <c r="G133" s="274"/>
      <c r="K133" s="220"/>
    </row>
    <row r="134" spans="2:11" ht="15" thickBot="1">
      <c r="B134" s="55"/>
      <c r="C134" s="110" t="s">
        <v>215</v>
      </c>
      <c r="D134" s="275"/>
      <c r="E134" s="275"/>
      <c r="F134" s="275"/>
      <c r="G134" s="276"/>
      <c r="K134" s="220"/>
    </row>
    <row r="135" spans="2:11">
      <c r="B135" s="55"/>
      <c r="C135" s="598" t="s">
        <v>255</v>
      </c>
      <c r="D135" s="607">
        <v>2019</v>
      </c>
      <c r="E135" s="607"/>
      <c r="F135" s="607">
        <v>2018</v>
      </c>
      <c r="G135" s="607"/>
      <c r="K135" s="220"/>
    </row>
    <row r="136" spans="2:11">
      <c r="B136" s="55"/>
      <c r="C136" s="599"/>
      <c r="D136" s="277" t="s">
        <v>65</v>
      </c>
      <c r="E136" s="76" t="s">
        <v>66</v>
      </c>
      <c r="F136" s="277" t="s">
        <v>65</v>
      </c>
      <c r="G136" s="76" t="s">
        <v>66</v>
      </c>
      <c r="K136" s="220"/>
    </row>
    <row r="137" spans="2:11" ht="15" thickBot="1">
      <c r="B137" s="55"/>
      <c r="C137" s="600"/>
      <c r="D137" s="101" t="s">
        <v>0</v>
      </c>
      <c r="E137" s="101" t="s">
        <v>15</v>
      </c>
      <c r="F137" s="101" t="s">
        <v>0</v>
      </c>
      <c r="G137" s="101" t="s">
        <v>15</v>
      </c>
      <c r="K137" s="220"/>
    </row>
    <row r="138" spans="2:11">
      <c r="B138" s="55"/>
      <c r="C138" s="278" t="s">
        <v>101</v>
      </c>
      <c r="D138" s="279">
        <v>5160</v>
      </c>
      <c r="E138" s="188">
        <v>47.7</v>
      </c>
      <c r="F138" s="280">
        <v>5378</v>
      </c>
      <c r="G138" s="281">
        <v>51.3</v>
      </c>
      <c r="K138" s="220"/>
    </row>
    <row r="139" spans="2:11">
      <c r="B139" s="55"/>
      <c r="C139" s="124" t="s">
        <v>67</v>
      </c>
      <c r="D139" s="282">
        <v>428</v>
      </c>
      <c r="E139" s="188">
        <v>89.5</v>
      </c>
      <c r="F139" s="283">
        <v>354</v>
      </c>
      <c r="G139" s="281">
        <v>87</v>
      </c>
      <c r="K139" s="220"/>
    </row>
    <row r="140" spans="2:11">
      <c r="B140" s="55"/>
      <c r="C140" s="270" t="s">
        <v>134</v>
      </c>
      <c r="D140" s="284">
        <v>83</v>
      </c>
      <c r="E140" s="272">
        <v>32.5</v>
      </c>
      <c r="F140" s="283">
        <v>105</v>
      </c>
      <c r="G140" s="281">
        <v>28.6</v>
      </c>
      <c r="K140" s="220"/>
    </row>
    <row r="141" spans="2:11" ht="15" thickBot="1">
      <c r="B141" s="55"/>
      <c r="C141" s="123" t="s">
        <v>98</v>
      </c>
      <c r="D141" s="285">
        <v>5671</v>
      </c>
      <c r="E141" s="286">
        <v>50.7</v>
      </c>
      <c r="F141" s="287">
        <v>5837</v>
      </c>
      <c r="G141" s="288">
        <v>53.1</v>
      </c>
      <c r="K141" s="220"/>
    </row>
    <row r="142" spans="2:11">
      <c r="B142" s="55"/>
      <c r="C142" s="124"/>
      <c r="D142" s="289"/>
      <c r="E142" s="290"/>
      <c r="F142" s="291"/>
      <c r="G142" s="292"/>
      <c r="K142" s="220"/>
    </row>
    <row r="143" spans="2:11">
      <c r="B143" s="55"/>
      <c r="C143" s="124"/>
      <c r="D143" s="289"/>
      <c r="E143" s="290"/>
      <c r="F143" s="291"/>
      <c r="G143" s="292"/>
      <c r="K143" s="220"/>
    </row>
    <row r="144" spans="2:11" ht="15" thickBot="1">
      <c r="B144" s="55"/>
      <c r="C144" s="549" t="s">
        <v>57</v>
      </c>
      <c r="D144" s="549"/>
      <c r="E144" s="293"/>
      <c r="F144" s="293"/>
      <c r="G144" s="294"/>
      <c r="K144" s="220"/>
    </row>
    <row r="145" spans="2:11">
      <c r="B145" s="55"/>
      <c r="C145" s="601" t="s">
        <v>255</v>
      </c>
      <c r="D145" s="607">
        <v>2019</v>
      </c>
      <c r="E145" s="607"/>
      <c r="F145" s="607">
        <v>2018</v>
      </c>
      <c r="G145" s="607"/>
      <c r="K145" s="220"/>
    </row>
    <row r="146" spans="2:11" ht="15.75" customHeight="1" thickBot="1">
      <c r="B146" s="55"/>
      <c r="C146" s="602"/>
      <c r="D146" s="101" t="s">
        <v>0</v>
      </c>
      <c r="E146" s="101" t="s">
        <v>216</v>
      </c>
      <c r="F146" s="101" t="s">
        <v>0</v>
      </c>
      <c r="G146" s="101" t="s">
        <v>216</v>
      </c>
      <c r="K146" s="220"/>
    </row>
    <row r="147" spans="2:11">
      <c r="B147" s="55"/>
      <c r="C147" s="295" t="s">
        <v>73</v>
      </c>
      <c r="D147" s="296">
        <v>180</v>
      </c>
      <c r="E147" s="297">
        <v>3.2</v>
      </c>
      <c r="F147" s="468">
        <v>110</v>
      </c>
      <c r="G147" s="469">
        <v>1.9</v>
      </c>
      <c r="K147" s="220"/>
    </row>
    <row r="148" spans="2:11">
      <c r="B148" s="55"/>
      <c r="C148" s="270" t="s">
        <v>96</v>
      </c>
      <c r="D148" s="298">
        <v>468</v>
      </c>
      <c r="E148" s="299">
        <v>8.1999999999999993</v>
      </c>
      <c r="F148" s="470">
        <v>455</v>
      </c>
      <c r="G148" s="471">
        <v>7.8</v>
      </c>
      <c r="K148" s="220"/>
    </row>
    <row r="149" spans="2:11" ht="15" thickBot="1">
      <c r="B149" s="55"/>
      <c r="C149" s="300" t="s">
        <v>97</v>
      </c>
      <c r="D149" s="301">
        <v>648</v>
      </c>
      <c r="E149" s="302">
        <v>11.4</v>
      </c>
      <c r="F149" s="472">
        <v>565</v>
      </c>
      <c r="G149" s="473">
        <v>9.6999999999999993</v>
      </c>
      <c r="K149" s="220"/>
    </row>
    <row r="150" spans="2:11">
      <c r="B150" s="55"/>
      <c r="C150" s="124"/>
      <c r="D150" s="294"/>
      <c r="E150" s="294"/>
      <c r="F150" s="294"/>
      <c r="G150" s="294"/>
      <c r="K150" s="220"/>
    </row>
    <row r="151" spans="2:11" s="214" customFormat="1" ht="20.25">
      <c r="B151" s="55"/>
      <c r="C151" s="219"/>
      <c r="G151" s="90"/>
      <c r="H151" s="90"/>
      <c r="I151" s="90"/>
      <c r="J151" s="90"/>
      <c r="K151" s="229"/>
    </row>
    <row r="152" spans="2:11" s="214" customFormat="1" ht="12.75">
      <c r="B152" s="55"/>
      <c r="G152" s="90"/>
      <c r="H152" s="90"/>
      <c r="I152" s="90"/>
      <c r="J152" s="90"/>
      <c r="K152" s="229"/>
    </row>
    <row r="153" spans="2:11" s="214" customFormat="1" ht="13.5" thickBot="1">
      <c r="B153" s="55"/>
      <c r="C153" s="110" t="s">
        <v>136</v>
      </c>
      <c r="D153" s="293"/>
      <c r="E153" s="293"/>
      <c r="G153" s="90"/>
      <c r="H153" s="90"/>
      <c r="I153" s="90"/>
      <c r="J153" s="90"/>
      <c r="K153" s="229"/>
    </row>
    <row r="154" spans="2:11" s="214" customFormat="1" ht="15.75" customHeight="1">
      <c r="B154" s="55"/>
      <c r="C154" s="598" t="s">
        <v>137</v>
      </c>
      <c r="D154" s="203"/>
      <c r="E154" s="304" t="s">
        <v>268</v>
      </c>
      <c r="F154" s="304" t="s">
        <v>139</v>
      </c>
      <c r="G154" s="304" t="s">
        <v>138</v>
      </c>
      <c r="H154" s="304" t="s">
        <v>139</v>
      </c>
      <c r="I154" s="90"/>
      <c r="J154" s="90"/>
      <c r="K154" s="305"/>
    </row>
    <row r="155" spans="2:11" s="214" customFormat="1" ht="15.75" customHeight="1" thickBot="1">
      <c r="B155" s="55"/>
      <c r="C155" s="600"/>
      <c r="D155" s="205"/>
      <c r="E155" s="61" t="s">
        <v>269</v>
      </c>
      <c r="F155" s="61" t="s">
        <v>230</v>
      </c>
      <c r="G155" s="61" t="s">
        <v>230</v>
      </c>
      <c r="H155" s="61" t="s">
        <v>333</v>
      </c>
      <c r="I155" s="90"/>
      <c r="J155" s="90"/>
      <c r="K155" s="305"/>
    </row>
    <row r="156" spans="2:11" s="214" customFormat="1" ht="12.75">
      <c r="B156" s="55"/>
      <c r="C156" s="295" t="s">
        <v>140</v>
      </c>
      <c r="D156" s="306" t="s">
        <v>15</v>
      </c>
      <c r="E156" s="307">
        <v>1.1399999999999999</v>
      </c>
      <c r="F156" s="308">
        <v>2.06</v>
      </c>
      <c r="G156" s="309">
        <v>2.29</v>
      </c>
      <c r="H156" s="308">
        <v>2.31</v>
      </c>
      <c r="I156" s="90"/>
      <c r="J156" s="90"/>
      <c r="K156" s="305"/>
    </row>
    <row r="157" spans="2:11" s="214" customFormat="1" ht="12.75">
      <c r="B157" s="55"/>
      <c r="C157" s="112" t="s">
        <v>141</v>
      </c>
      <c r="D157" s="310" t="s">
        <v>15</v>
      </c>
      <c r="E157" s="311">
        <v>2.09</v>
      </c>
      <c r="F157" s="474">
        <v>2.74</v>
      </c>
      <c r="G157" s="312">
        <v>2.8</v>
      </c>
      <c r="H157" s="122">
        <v>2.36</v>
      </c>
      <c r="I157" s="90"/>
      <c r="J157" s="90"/>
      <c r="K157" s="305"/>
    </row>
    <row r="158" spans="2:11" s="214" customFormat="1" ht="12.75">
      <c r="B158" s="55"/>
      <c r="C158" s="112" t="s">
        <v>142</v>
      </c>
      <c r="D158" s="310" t="s">
        <v>15</v>
      </c>
      <c r="E158" s="311">
        <v>0.8</v>
      </c>
      <c r="F158" s="474">
        <v>1.08</v>
      </c>
      <c r="G158" s="312">
        <v>1.1000000000000001</v>
      </c>
      <c r="H158" s="122">
        <v>0.92</v>
      </c>
      <c r="I158" s="90"/>
      <c r="J158" s="90"/>
      <c r="K158" s="305"/>
    </row>
    <row r="159" spans="2:11" s="214" customFormat="1" ht="12.75">
      <c r="B159" s="55"/>
      <c r="C159" s="112" t="s">
        <v>143</v>
      </c>
      <c r="D159" s="310" t="s">
        <v>15</v>
      </c>
      <c r="E159" s="311">
        <v>-0.22</v>
      </c>
      <c r="F159" s="474">
        <v>0.23</v>
      </c>
      <c r="G159" s="312">
        <v>0.3</v>
      </c>
      <c r="H159" s="122">
        <v>0.42</v>
      </c>
      <c r="I159" s="90"/>
      <c r="J159" s="90"/>
      <c r="K159" s="305"/>
    </row>
    <row r="160" spans="2:11" s="214" customFormat="1">
      <c r="B160" s="55"/>
      <c r="C160" s="270" t="s">
        <v>144</v>
      </c>
      <c r="D160" s="313" t="s">
        <v>15</v>
      </c>
      <c r="E160" s="314">
        <v>1.1000000000000001</v>
      </c>
      <c r="F160" s="315">
        <v>1.66</v>
      </c>
      <c r="G160" s="316">
        <v>1.77</v>
      </c>
      <c r="H160" s="315">
        <v>1.5</v>
      </c>
      <c r="I160" s="211"/>
      <c r="J160" s="211"/>
      <c r="K160" s="317"/>
    </row>
    <row r="161" spans="2:11" s="214" customFormat="1" ht="13.5" thickBot="1">
      <c r="B161" s="55"/>
      <c r="C161" s="300" t="s">
        <v>270</v>
      </c>
      <c r="D161" s="318" t="s">
        <v>145</v>
      </c>
      <c r="E161" s="301">
        <v>-231</v>
      </c>
      <c r="F161" s="319">
        <v>13</v>
      </c>
      <c r="G161" s="74">
        <v>40</v>
      </c>
      <c r="H161" s="74">
        <v>68</v>
      </c>
      <c r="J161" s="320"/>
      <c r="K161" s="321"/>
    </row>
    <row r="162" spans="2:11" s="214" customFormat="1" ht="12.75">
      <c r="B162" s="55"/>
      <c r="C162" s="541" t="s">
        <v>231</v>
      </c>
      <c r="D162" s="323"/>
      <c r="E162" s="323"/>
      <c r="I162" s="323"/>
      <c r="J162" s="323"/>
      <c r="K162" s="229"/>
    </row>
    <row r="163" spans="2:11" s="214" customFormat="1" ht="12.75">
      <c r="B163" s="55"/>
      <c r="C163" s="260"/>
      <c r="D163" s="261"/>
      <c r="E163" s="261"/>
      <c r="I163" s="262"/>
      <c r="J163" s="262"/>
      <c r="K163" s="229"/>
    </row>
    <row r="164" spans="2:11" s="214" customFormat="1" ht="13.5" thickBot="1">
      <c r="B164" s="56"/>
      <c r="C164" s="324"/>
      <c r="D164" s="325"/>
      <c r="E164" s="325"/>
      <c r="F164" s="233"/>
      <c r="G164" s="233"/>
      <c r="H164" s="233"/>
      <c r="I164" s="326"/>
      <c r="J164" s="326"/>
      <c r="K164" s="235"/>
    </row>
    <row r="165" spans="2:11" s="214" customFormat="1" ht="12.75">
      <c r="B165" s="54"/>
      <c r="C165" s="260"/>
      <c r="D165" s="261"/>
      <c r="E165" s="261"/>
      <c r="I165" s="262"/>
      <c r="J165" s="262"/>
    </row>
    <row r="166" spans="2:11" s="214" customFormat="1" ht="13.5" thickBot="1">
      <c r="B166" s="54"/>
      <c r="C166" s="260"/>
      <c r="D166" s="261"/>
      <c r="E166" s="261"/>
      <c r="I166" s="262"/>
      <c r="J166" s="262"/>
    </row>
    <row r="167" spans="2:11" s="214" customFormat="1" ht="12.75">
      <c r="B167" s="64"/>
      <c r="C167" s="327"/>
      <c r="D167" s="328"/>
      <c r="E167" s="328"/>
      <c r="F167" s="217"/>
      <c r="G167" s="217"/>
      <c r="H167" s="217"/>
      <c r="I167" s="329"/>
      <c r="J167" s="329"/>
      <c r="K167" s="218"/>
    </row>
    <row r="168" spans="2:11" s="214" customFormat="1" ht="20.25">
      <c r="B168" s="55"/>
      <c r="C168" s="219" t="s">
        <v>146</v>
      </c>
      <c r="D168" s="261"/>
      <c r="E168" s="263"/>
      <c r="I168" s="252"/>
      <c r="J168" s="252"/>
      <c r="K168" s="229"/>
    </row>
    <row r="169" spans="2:11" s="214" customFormat="1" ht="18">
      <c r="B169" s="55"/>
      <c r="D169" s="330"/>
      <c r="E169" s="330"/>
      <c r="I169" s="331"/>
      <c r="J169" s="331"/>
      <c r="K169" s="229"/>
    </row>
    <row r="170" spans="2:11" s="214" customFormat="1" ht="15.75" thickBot="1">
      <c r="B170" s="55"/>
      <c r="C170" s="332" t="s">
        <v>147</v>
      </c>
      <c r="D170" s="259"/>
      <c r="E170" s="259"/>
      <c r="I170" s="264"/>
      <c r="J170" s="264"/>
      <c r="K170" s="229"/>
    </row>
    <row r="171" spans="2:11" s="214" customFormat="1" ht="39" thickBot="1">
      <c r="B171" s="55"/>
      <c r="C171" s="189" t="s">
        <v>271</v>
      </c>
      <c r="D171" s="68" t="s">
        <v>273</v>
      </c>
      <c r="E171" s="68" t="s">
        <v>272</v>
      </c>
      <c r="F171" s="265"/>
      <c r="G171" s="265"/>
      <c r="H171" s="265"/>
      <c r="I171" s="265"/>
      <c r="J171" s="265"/>
      <c r="K171" s="229"/>
    </row>
    <row r="172" spans="2:11" s="214" customFormat="1">
      <c r="B172" s="55"/>
      <c r="C172" s="69" t="s">
        <v>148</v>
      </c>
      <c r="D172" s="333">
        <v>8379</v>
      </c>
      <c r="E172" s="334">
        <v>8400</v>
      </c>
      <c r="F172" s="265"/>
      <c r="G172" s="265"/>
      <c r="H172" s="265"/>
      <c r="I172" s="265"/>
      <c r="J172" s="265"/>
      <c r="K172" s="229"/>
    </row>
    <row r="173" spans="2:11" s="214" customFormat="1">
      <c r="B173" s="55"/>
      <c r="C173" s="70" t="s">
        <v>149</v>
      </c>
      <c r="D173" s="335">
        <v>-2774</v>
      </c>
      <c r="E173" s="71">
        <v>-2800</v>
      </c>
      <c r="F173" s="265"/>
      <c r="G173" s="265"/>
      <c r="H173" s="265"/>
      <c r="I173" s="265"/>
      <c r="J173" s="265"/>
      <c r="K173" s="229"/>
    </row>
    <row r="174" spans="2:11">
      <c r="B174" s="55"/>
      <c r="C174" s="69" t="s">
        <v>150</v>
      </c>
      <c r="D174" s="333">
        <v>5605</v>
      </c>
      <c r="E174" s="334">
        <v>5600</v>
      </c>
      <c r="F174" s="265"/>
      <c r="G174" s="265"/>
      <c r="H174" s="265"/>
      <c r="I174" s="265"/>
      <c r="J174" s="265"/>
      <c r="K174" s="220"/>
    </row>
    <row r="175" spans="2:11">
      <c r="B175" s="55"/>
      <c r="C175" s="336" t="s">
        <v>151</v>
      </c>
      <c r="D175" s="333">
        <v>3076</v>
      </c>
      <c r="E175" s="334">
        <v>3188</v>
      </c>
      <c r="F175" s="265"/>
      <c r="G175" s="265"/>
      <c r="H175" s="265"/>
      <c r="I175" s="265"/>
      <c r="J175" s="265"/>
      <c r="K175" s="220"/>
    </row>
    <row r="176" spans="2:11" ht="15.75" thickBot="1">
      <c r="B176" s="55"/>
      <c r="C176" s="337" t="s">
        <v>223</v>
      </c>
      <c r="D176" s="338">
        <v>8681</v>
      </c>
      <c r="E176" s="339">
        <v>8788</v>
      </c>
      <c r="F176" s="268"/>
      <c r="G176" s="268"/>
      <c r="H176" s="268"/>
      <c r="I176" s="268"/>
      <c r="J176" s="269"/>
      <c r="K176" s="220"/>
    </row>
    <row r="177" spans="2:11" ht="15" thickBot="1">
      <c r="B177" s="55"/>
      <c r="C177" s="212"/>
      <c r="D177" s="212"/>
      <c r="E177" s="212"/>
      <c r="F177" s="212"/>
      <c r="G177" s="212"/>
      <c r="H177" s="212"/>
      <c r="I177" s="212"/>
      <c r="J177" s="212"/>
      <c r="K177" s="220"/>
    </row>
    <row r="178" spans="2:11" ht="40.5" thickBot="1">
      <c r="B178" s="55"/>
      <c r="C178" s="189" t="s">
        <v>271</v>
      </c>
      <c r="D178" s="68" t="s">
        <v>275</v>
      </c>
      <c r="E178" s="68" t="s">
        <v>276</v>
      </c>
      <c r="F178" s="212"/>
      <c r="G178" s="212"/>
      <c r="H178" s="212"/>
      <c r="I178" s="212"/>
      <c r="J178" s="212"/>
      <c r="K178" s="220"/>
    </row>
    <row r="179" spans="2:11">
      <c r="B179" s="55"/>
      <c r="C179" s="340" t="s">
        <v>152</v>
      </c>
      <c r="D179" s="341">
        <v>8866</v>
      </c>
      <c r="E179" s="342">
        <v>8762</v>
      </c>
      <c r="F179" s="212"/>
      <c r="G179" s="212"/>
      <c r="H179" s="212"/>
      <c r="I179" s="212"/>
      <c r="J179" s="212"/>
      <c r="K179" s="220"/>
    </row>
    <row r="180" spans="2:11">
      <c r="B180" s="55"/>
      <c r="C180" s="70" t="s">
        <v>153</v>
      </c>
      <c r="D180" s="343">
        <v>5056</v>
      </c>
      <c r="E180" s="344">
        <v>4931</v>
      </c>
      <c r="F180" s="212"/>
      <c r="G180" s="212"/>
      <c r="H180" s="212"/>
      <c r="I180" s="212"/>
      <c r="J180" s="212"/>
      <c r="K180" s="220"/>
    </row>
    <row r="181" spans="2:11" ht="15" thickBot="1">
      <c r="B181" s="55"/>
      <c r="C181" s="345" t="s">
        <v>154</v>
      </c>
      <c r="D181" s="346" t="s">
        <v>274</v>
      </c>
      <c r="E181" s="347">
        <v>1.78</v>
      </c>
      <c r="K181" s="220"/>
    </row>
    <row r="182" spans="2:11">
      <c r="B182" s="55"/>
      <c r="C182" s="542" t="s">
        <v>299</v>
      </c>
      <c r="D182" s="543"/>
      <c r="E182" s="544"/>
      <c r="K182" s="220"/>
    </row>
    <row r="183" spans="2:11">
      <c r="B183" s="55"/>
      <c r="C183" s="542" t="s">
        <v>232</v>
      </c>
      <c r="D183" s="543"/>
      <c r="E183" s="544"/>
      <c r="K183" s="220"/>
    </row>
    <row r="184" spans="2:11">
      <c r="B184" s="55"/>
      <c r="K184" s="220"/>
    </row>
    <row r="185" spans="2:11">
      <c r="B185" s="55"/>
      <c r="K185" s="220"/>
    </row>
    <row r="186" spans="2:11" ht="15.75" thickBot="1">
      <c r="B186" s="55"/>
      <c r="C186" s="349" t="s">
        <v>162</v>
      </c>
      <c r="K186" s="220"/>
    </row>
    <row r="187" spans="2:11" ht="26.25" thickBot="1">
      <c r="B187" s="55"/>
      <c r="C187" s="189" t="s">
        <v>271</v>
      </c>
      <c r="D187" s="130" t="s">
        <v>155</v>
      </c>
      <c r="E187" s="68" t="s">
        <v>277</v>
      </c>
      <c r="F187" s="68" t="s">
        <v>278</v>
      </c>
      <c r="K187" s="220"/>
    </row>
    <row r="188" spans="2:11">
      <c r="B188" s="55"/>
      <c r="C188" s="340" t="s">
        <v>156</v>
      </c>
      <c r="D188" s="350" t="s">
        <v>157</v>
      </c>
      <c r="E188" s="351">
        <v>0.36799999999999999</v>
      </c>
      <c r="F188" s="352">
        <v>0.38</v>
      </c>
      <c r="K188" s="220"/>
    </row>
    <row r="189" spans="2:11">
      <c r="B189" s="55"/>
      <c r="C189" s="336" t="s">
        <v>158</v>
      </c>
      <c r="D189" s="353"/>
      <c r="E189" s="351">
        <v>0.55000000000000004</v>
      </c>
      <c r="F189" s="354">
        <v>0.57099999999999995</v>
      </c>
      <c r="K189" s="220"/>
    </row>
    <row r="190" spans="2:11">
      <c r="B190" s="55"/>
      <c r="C190" s="336" t="s">
        <v>154</v>
      </c>
      <c r="D190" s="355" t="s">
        <v>159</v>
      </c>
      <c r="E190" s="356">
        <v>1.75</v>
      </c>
      <c r="F190" s="357">
        <v>1.78</v>
      </c>
      <c r="K190" s="220"/>
    </row>
    <row r="191" spans="2:11">
      <c r="B191" s="55"/>
      <c r="C191" s="336" t="s">
        <v>279</v>
      </c>
      <c r="D191" s="355"/>
      <c r="E191" s="351">
        <v>0.49399999999999999</v>
      </c>
      <c r="F191" s="354">
        <v>0.47299999999999998</v>
      </c>
      <c r="K191" s="220"/>
    </row>
    <row r="192" spans="2:11" ht="15" thickBot="1">
      <c r="B192" s="55"/>
      <c r="C192" s="358" t="s">
        <v>160</v>
      </c>
      <c r="D192" s="359" t="s">
        <v>161</v>
      </c>
      <c r="E192" s="360">
        <v>0.90100000000000002</v>
      </c>
      <c r="F192" s="361">
        <v>0.90100000000000002</v>
      </c>
      <c r="K192" s="220"/>
    </row>
    <row r="193" spans="2:11">
      <c r="B193" s="55"/>
      <c r="C193" s="537" t="s">
        <v>280</v>
      </c>
      <c r="D193" s="353"/>
      <c r="E193" s="545"/>
      <c r="F193" s="352"/>
      <c r="K193" s="220"/>
    </row>
    <row r="194" spans="2:11">
      <c r="B194" s="55"/>
      <c r="K194" s="220"/>
    </row>
    <row r="195" spans="2:11">
      <c r="B195" s="55"/>
      <c r="K195" s="220"/>
    </row>
    <row r="196" spans="2:11" ht="15" thickBot="1">
      <c r="B196" s="55"/>
      <c r="C196" s="332" t="s">
        <v>233</v>
      </c>
      <c r="D196" s="332"/>
      <c r="E196" s="332"/>
      <c r="F196" s="362"/>
      <c r="G196" s="362"/>
      <c r="H196" s="362"/>
      <c r="I196" s="362"/>
      <c r="K196" s="220"/>
    </row>
    <row r="197" spans="2:11" ht="39" thickBot="1">
      <c r="B197" s="55"/>
      <c r="C197" s="189" t="s">
        <v>271</v>
      </c>
      <c r="D197" s="68" t="s">
        <v>281</v>
      </c>
      <c r="E197" s="68" t="s">
        <v>282</v>
      </c>
      <c r="F197" s="362"/>
      <c r="G197" s="362"/>
      <c r="H197" s="362"/>
      <c r="I197" s="362"/>
      <c r="K197" s="220"/>
    </row>
    <row r="198" spans="2:11">
      <c r="B198" s="55"/>
      <c r="C198" s="363" t="s">
        <v>163</v>
      </c>
      <c r="D198" s="364">
        <v>0</v>
      </c>
      <c r="E198" s="334">
        <v>0</v>
      </c>
      <c r="F198" s="362"/>
      <c r="G198" s="362"/>
      <c r="H198" s="362"/>
      <c r="I198" s="362"/>
      <c r="K198" s="220"/>
    </row>
    <row r="199" spans="2:11">
      <c r="B199" s="55"/>
      <c r="C199" s="363" t="s">
        <v>164</v>
      </c>
      <c r="D199" s="364">
        <v>38</v>
      </c>
      <c r="E199" s="334">
        <v>42</v>
      </c>
      <c r="F199" s="362"/>
      <c r="G199" s="362"/>
      <c r="H199" s="362"/>
      <c r="I199" s="362"/>
      <c r="K199" s="220"/>
    </row>
    <row r="200" spans="2:11" ht="15" thickBot="1">
      <c r="B200" s="55"/>
      <c r="C200" s="365" t="s">
        <v>165</v>
      </c>
      <c r="D200" s="366">
        <v>62</v>
      </c>
      <c r="E200" s="367">
        <v>58</v>
      </c>
      <c r="F200" s="362"/>
      <c r="G200" s="362"/>
      <c r="H200" s="362"/>
      <c r="I200" s="362"/>
      <c r="K200" s="220"/>
    </row>
    <row r="201" spans="2:11">
      <c r="B201" s="55"/>
      <c r="C201" s="546" t="s">
        <v>234</v>
      </c>
      <c r="D201" s="368"/>
      <c r="E201" s="368"/>
      <c r="F201" s="334"/>
      <c r="G201" s="334"/>
      <c r="H201" s="362"/>
      <c r="I201" s="362"/>
      <c r="K201" s="220"/>
    </row>
    <row r="202" spans="2:11">
      <c r="B202" s="55"/>
      <c r="C202" s="133"/>
      <c r="D202" s="133"/>
      <c r="E202" s="133"/>
      <c r="F202" s="362"/>
      <c r="G202" s="362"/>
      <c r="H202" s="362"/>
      <c r="I202" s="362"/>
      <c r="K202" s="220"/>
    </row>
    <row r="203" spans="2:11">
      <c r="B203" s="55"/>
      <c r="C203" s="133"/>
      <c r="D203" s="133"/>
      <c r="E203" s="133"/>
      <c r="F203" s="362"/>
      <c r="G203" s="362"/>
      <c r="H203" s="362"/>
      <c r="I203" s="362"/>
      <c r="K203" s="220"/>
    </row>
    <row r="204" spans="2:11" ht="15" thickBot="1">
      <c r="B204" s="55"/>
      <c r="C204" s="332" t="s">
        <v>166</v>
      </c>
      <c r="D204" s="332"/>
      <c r="E204" s="332"/>
      <c r="F204" s="362"/>
      <c r="G204" s="362"/>
      <c r="H204" s="362"/>
      <c r="I204" s="362"/>
      <c r="K204" s="220"/>
    </row>
    <row r="205" spans="2:11" ht="39" thickBot="1">
      <c r="B205" s="55"/>
      <c r="C205" s="189" t="s">
        <v>283</v>
      </c>
      <c r="D205" s="68" t="s">
        <v>281</v>
      </c>
      <c r="E205" s="68" t="s">
        <v>282</v>
      </c>
      <c r="F205" s="362"/>
      <c r="G205" s="362"/>
      <c r="H205" s="362"/>
      <c r="I205" s="362"/>
      <c r="K205" s="220"/>
    </row>
    <row r="206" spans="2:11">
      <c r="B206" s="55"/>
      <c r="C206" s="368" t="s">
        <v>168</v>
      </c>
      <c r="D206" s="369">
        <v>0</v>
      </c>
      <c r="E206" s="370">
        <v>6</v>
      </c>
      <c r="F206" s="362"/>
      <c r="G206" s="362"/>
      <c r="H206" s="362"/>
      <c r="I206" s="362"/>
      <c r="K206" s="220"/>
    </row>
    <row r="207" spans="2:11">
      <c r="B207" s="55"/>
      <c r="C207" s="368" t="s">
        <v>167</v>
      </c>
      <c r="D207" s="369">
        <v>87</v>
      </c>
      <c r="E207" s="370">
        <v>81</v>
      </c>
      <c r="F207" s="362"/>
      <c r="G207" s="362"/>
      <c r="H207" s="362"/>
      <c r="I207" s="362"/>
      <c r="K207" s="220"/>
    </row>
    <row r="208" spans="2:11" ht="15" thickBot="1">
      <c r="B208" s="55"/>
      <c r="C208" s="365" t="s">
        <v>218</v>
      </c>
      <c r="D208" s="371">
        <v>13</v>
      </c>
      <c r="E208" s="372">
        <v>13</v>
      </c>
      <c r="F208" s="362"/>
      <c r="G208" s="362"/>
      <c r="H208" s="362"/>
      <c r="I208" s="362"/>
      <c r="K208" s="220"/>
    </row>
    <row r="209" spans="2:11">
      <c r="B209" s="55"/>
      <c r="C209" s="368"/>
      <c r="D209" s="368"/>
      <c r="E209" s="368"/>
      <c r="F209" s="334"/>
      <c r="G209" s="72"/>
      <c r="H209" s="362"/>
      <c r="I209" s="362"/>
      <c r="K209" s="220"/>
    </row>
    <row r="210" spans="2:11">
      <c r="B210" s="55"/>
      <c r="C210" s="368"/>
      <c r="D210" s="368"/>
      <c r="E210" s="368"/>
      <c r="F210" s="334"/>
      <c r="G210" s="72"/>
      <c r="H210" s="362"/>
      <c r="I210" s="362"/>
      <c r="K210" s="220"/>
    </row>
    <row r="211" spans="2:11">
      <c r="B211" s="55"/>
      <c r="C211" s="362"/>
      <c r="D211" s="362"/>
      <c r="E211" s="362"/>
      <c r="F211" s="362"/>
      <c r="G211" s="362"/>
      <c r="H211" s="362"/>
      <c r="I211" s="362"/>
      <c r="K211" s="220"/>
    </row>
    <row r="212" spans="2:11" ht="15" thickBot="1">
      <c r="B212" s="55"/>
      <c r="C212" s="332" t="s">
        <v>169</v>
      </c>
      <c r="D212" s="332"/>
      <c r="E212" s="332"/>
      <c r="F212" s="362"/>
      <c r="G212" s="362"/>
      <c r="H212" s="362"/>
      <c r="I212" s="362"/>
      <c r="K212" s="220"/>
    </row>
    <row r="213" spans="2:11">
      <c r="B213" s="55"/>
      <c r="C213" s="570"/>
      <c r="D213" s="571" t="s">
        <v>138</v>
      </c>
      <c r="E213" s="592" t="s">
        <v>139</v>
      </c>
      <c r="F213" s="592"/>
      <c r="G213" s="592"/>
      <c r="H213" s="592"/>
      <c r="I213" s="362"/>
      <c r="K213" s="220"/>
    </row>
    <row r="214" spans="2:11" ht="26.25" thickBot="1">
      <c r="B214" s="55"/>
      <c r="C214" s="572" t="str">
        <f>C205</f>
        <v xml:space="preserve">AS AT </v>
      </c>
      <c r="D214" s="573" t="s">
        <v>257</v>
      </c>
      <c r="E214" s="573" t="s">
        <v>126</v>
      </c>
      <c r="F214" s="573" t="s">
        <v>284</v>
      </c>
      <c r="G214" s="573" t="s">
        <v>125</v>
      </c>
      <c r="H214" s="573" t="s">
        <v>196</v>
      </c>
      <c r="I214" s="362"/>
      <c r="K214" s="220"/>
    </row>
    <row r="215" spans="2:11">
      <c r="B215" s="55"/>
      <c r="C215" s="260" t="s">
        <v>197</v>
      </c>
      <c r="D215" s="374">
        <v>13074</v>
      </c>
      <c r="E215" s="276">
        <v>12870</v>
      </c>
      <c r="F215" s="276">
        <v>14029</v>
      </c>
      <c r="G215" s="276">
        <v>12693</v>
      </c>
      <c r="H215" s="276">
        <v>14119</v>
      </c>
      <c r="I215" s="362"/>
      <c r="K215" s="220"/>
    </row>
    <row r="216" spans="2:11">
      <c r="B216" s="55"/>
      <c r="C216" s="375" t="s">
        <v>170</v>
      </c>
      <c r="D216" s="374">
        <v>1189</v>
      </c>
      <c r="E216" s="276">
        <v>1158</v>
      </c>
      <c r="F216" s="276">
        <v>1239</v>
      </c>
      <c r="G216" s="276">
        <v>1088</v>
      </c>
      <c r="H216" s="276">
        <v>1260</v>
      </c>
      <c r="I216" s="362"/>
      <c r="K216" s="220"/>
    </row>
    <row r="217" spans="2:11" ht="15" thickBot="1">
      <c r="B217" s="55"/>
      <c r="C217" s="376" t="s">
        <v>171</v>
      </c>
      <c r="D217" s="377">
        <v>14263</v>
      </c>
      <c r="E217" s="378">
        <v>14028</v>
      </c>
      <c r="F217" s="378">
        <v>15268</v>
      </c>
      <c r="G217" s="378">
        <v>13781</v>
      </c>
      <c r="H217" s="378">
        <v>15379</v>
      </c>
      <c r="I217" s="362"/>
      <c r="K217" s="220"/>
    </row>
    <row r="218" spans="2:11">
      <c r="B218" s="55"/>
      <c r="C218" s="379"/>
      <c r="D218" s="380" t="s">
        <v>15</v>
      </c>
      <c r="E218" s="381" t="s">
        <v>15</v>
      </c>
      <c r="F218" s="381" t="s">
        <v>15</v>
      </c>
      <c r="G218" s="380" t="s">
        <v>15</v>
      </c>
      <c r="H218" s="380" t="s">
        <v>15</v>
      </c>
      <c r="I218" s="362"/>
      <c r="K218" s="220"/>
    </row>
    <row r="219" spans="2:11">
      <c r="B219" s="55"/>
      <c r="C219" s="382" t="s">
        <v>198</v>
      </c>
      <c r="D219" s="383">
        <v>90.1</v>
      </c>
      <c r="E219" s="384">
        <v>90.1</v>
      </c>
      <c r="F219" s="384">
        <v>90</v>
      </c>
      <c r="G219" s="384">
        <v>89.5</v>
      </c>
      <c r="H219" s="384">
        <v>89</v>
      </c>
      <c r="I219" s="362"/>
      <c r="K219" s="220"/>
    </row>
    <row r="220" spans="2:11">
      <c r="B220" s="55"/>
      <c r="C220" s="260" t="s">
        <v>172</v>
      </c>
      <c r="D220" s="385">
        <v>1.1000000000000001</v>
      </c>
      <c r="E220" s="386">
        <v>1.7</v>
      </c>
      <c r="F220" s="386">
        <v>1.7</v>
      </c>
      <c r="G220" s="386">
        <v>1.5</v>
      </c>
      <c r="H220" s="386">
        <v>1.9</v>
      </c>
      <c r="I220" s="362"/>
      <c r="K220" s="220"/>
    </row>
    <row r="221" spans="2:11" ht="15" thickBot="1">
      <c r="B221" s="55"/>
      <c r="C221" s="324" t="s">
        <v>199</v>
      </c>
      <c r="D221" s="387">
        <v>3.6</v>
      </c>
      <c r="E221" s="388">
        <v>3.3</v>
      </c>
      <c r="F221" s="388">
        <v>3.1</v>
      </c>
      <c r="G221" s="388">
        <v>2.9</v>
      </c>
      <c r="H221" s="388">
        <v>3</v>
      </c>
      <c r="I221" s="362"/>
      <c r="K221" s="220"/>
    </row>
    <row r="222" spans="2:11">
      <c r="B222" s="55"/>
      <c r="C222" s="260"/>
      <c r="D222" s="260"/>
      <c r="E222" s="260"/>
      <c r="F222" s="386"/>
      <c r="G222" s="386"/>
      <c r="H222" s="386"/>
      <c r="I222" s="386"/>
      <c r="K222" s="220"/>
    </row>
    <row r="223" spans="2:11">
      <c r="B223" s="55"/>
      <c r="C223" s="69"/>
      <c r="D223" s="69"/>
      <c r="E223" s="69"/>
      <c r="F223" s="362"/>
      <c r="G223" s="362"/>
      <c r="H223" s="362"/>
      <c r="I223" s="362"/>
      <c r="K223" s="220"/>
    </row>
    <row r="224" spans="2:11">
      <c r="B224" s="55"/>
      <c r="C224" s="69"/>
      <c r="D224" s="69"/>
      <c r="E224" s="69"/>
      <c r="F224" s="362"/>
      <c r="G224" s="362"/>
      <c r="H224" s="362"/>
      <c r="I224" s="362"/>
      <c r="K224" s="220"/>
    </row>
    <row r="225" spans="2:11" ht="15" thickBot="1">
      <c r="B225" s="55"/>
      <c r="C225" s="332" t="s">
        <v>235</v>
      </c>
      <c r="D225" s="332"/>
      <c r="E225" s="332"/>
      <c r="F225" s="362"/>
      <c r="G225" s="362"/>
      <c r="H225" s="362"/>
      <c r="I225" s="362"/>
      <c r="K225" s="220"/>
    </row>
    <row r="226" spans="2:11" ht="15" customHeight="1">
      <c r="B226" s="55"/>
      <c r="C226" s="604" t="s">
        <v>255</v>
      </c>
      <c r="D226" s="603" t="s">
        <v>173</v>
      </c>
      <c r="E226" s="603"/>
      <c r="F226" s="603" t="s">
        <v>174</v>
      </c>
      <c r="G226" s="603"/>
      <c r="H226" s="603" t="s">
        <v>107</v>
      </c>
      <c r="I226" s="603"/>
      <c r="K226" s="220"/>
    </row>
    <row r="227" spans="2:11" ht="27" customHeight="1" thickBot="1">
      <c r="B227" s="55"/>
      <c r="C227" s="605"/>
      <c r="D227" s="573" t="s">
        <v>257</v>
      </c>
      <c r="E227" s="573" t="s">
        <v>126</v>
      </c>
      <c r="F227" s="573" t="s">
        <v>257</v>
      </c>
      <c r="G227" s="573" t="s">
        <v>126</v>
      </c>
      <c r="H227" s="573" t="s">
        <v>257</v>
      </c>
      <c r="I227" s="573" t="s">
        <v>126</v>
      </c>
      <c r="K227" s="220"/>
    </row>
    <row r="228" spans="2:11">
      <c r="B228" s="55"/>
      <c r="C228" s="327" t="s">
        <v>175</v>
      </c>
      <c r="D228" s="389">
        <v>350</v>
      </c>
      <c r="E228" s="390">
        <v>86</v>
      </c>
      <c r="F228" s="389">
        <v>211</v>
      </c>
      <c r="G228" s="390">
        <v>51</v>
      </c>
      <c r="H228" s="389">
        <v>561</v>
      </c>
      <c r="I228" s="390">
        <v>137</v>
      </c>
      <c r="K228" s="220"/>
    </row>
    <row r="229" spans="2:11">
      <c r="B229" s="55"/>
      <c r="C229" s="391" t="s">
        <v>354</v>
      </c>
      <c r="D229" s="343">
        <v>134</v>
      </c>
      <c r="E229" s="71">
        <v>78</v>
      </c>
      <c r="F229" s="343">
        <v>90</v>
      </c>
      <c r="G229" s="71">
        <v>46</v>
      </c>
      <c r="H229" s="343">
        <v>224</v>
      </c>
      <c r="I229" s="71">
        <v>124</v>
      </c>
      <c r="K229" s="220"/>
    </row>
    <row r="230" spans="2:11">
      <c r="B230" s="55"/>
      <c r="C230" s="260" t="s">
        <v>336</v>
      </c>
      <c r="D230" s="364">
        <v>484</v>
      </c>
      <c r="E230" s="72">
        <v>164</v>
      </c>
      <c r="F230" s="364">
        <v>301</v>
      </c>
      <c r="G230" s="72">
        <v>97</v>
      </c>
      <c r="H230" s="364">
        <v>785</v>
      </c>
      <c r="I230" s="72">
        <v>261</v>
      </c>
      <c r="K230" s="220"/>
    </row>
    <row r="231" spans="2:11">
      <c r="B231" s="55"/>
      <c r="C231" s="391" t="s">
        <v>176</v>
      </c>
      <c r="D231" s="343">
        <v>-6</v>
      </c>
      <c r="E231" s="71">
        <v>-6</v>
      </c>
      <c r="F231" s="343">
        <v>-3</v>
      </c>
      <c r="G231" s="71">
        <v>-3</v>
      </c>
      <c r="H231" s="343">
        <v>-9</v>
      </c>
      <c r="I231" s="71">
        <v>-9</v>
      </c>
      <c r="K231" s="220"/>
    </row>
    <row r="232" spans="2:11">
      <c r="B232" s="55"/>
      <c r="C232" s="260" t="s">
        <v>177</v>
      </c>
      <c r="D232" s="364">
        <v>478</v>
      </c>
      <c r="E232" s="72">
        <v>158</v>
      </c>
      <c r="F232" s="364">
        <v>298</v>
      </c>
      <c r="G232" s="72">
        <v>94</v>
      </c>
      <c r="H232" s="364">
        <v>776</v>
      </c>
      <c r="I232" s="72">
        <v>252</v>
      </c>
      <c r="K232" s="220"/>
    </row>
    <row r="233" spans="2:11">
      <c r="B233" s="55"/>
      <c r="C233" s="260" t="s">
        <v>355</v>
      </c>
      <c r="D233" s="364">
        <v>-14</v>
      </c>
      <c r="E233" s="72">
        <v>8</v>
      </c>
      <c r="F233" s="364">
        <v>0</v>
      </c>
      <c r="G233" s="72">
        <v>0</v>
      </c>
      <c r="H233" s="364">
        <v>-14</v>
      </c>
      <c r="I233" s="72">
        <v>8</v>
      </c>
      <c r="K233" s="220"/>
    </row>
    <row r="234" spans="2:11">
      <c r="B234" s="55"/>
      <c r="C234" s="392" t="s">
        <v>353</v>
      </c>
      <c r="D234" s="343">
        <v>-7</v>
      </c>
      <c r="E234" s="71">
        <v>24</v>
      </c>
      <c r="F234" s="343">
        <v>0</v>
      </c>
      <c r="G234" s="71">
        <v>3</v>
      </c>
      <c r="H234" s="343">
        <v>-7</v>
      </c>
      <c r="I234" s="71">
        <v>27</v>
      </c>
      <c r="K234" s="220"/>
    </row>
    <row r="235" spans="2:11" ht="15" thickBot="1">
      <c r="B235" s="55"/>
      <c r="C235" s="324" t="s">
        <v>178</v>
      </c>
      <c r="D235" s="366">
        <v>457</v>
      </c>
      <c r="E235" s="393">
        <v>190</v>
      </c>
      <c r="F235" s="366">
        <v>298</v>
      </c>
      <c r="G235" s="393">
        <v>97</v>
      </c>
      <c r="H235" s="366">
        <v>755</v>
      </c>
      <c r="I235" s="393">
        <v>287</v>
      </c>
      <c r="K235" s="220"/>
    </row>
    <row r="236" spans="2:11" ht="25.5" customHeight="1">
      <c r="B236" s="55"/>
      <c r="C236" s="606" t="s">
        <v>298</v>
      </c>
      <c r="D236" s="606"/>
      <c r="E236" s="606"/>
      <c r="F236" s="606"/>
      <c r="G236" s="606"/>
      <c r="H236" s="606"/>
      <c r="I236" s="606"/>
      <c r="K236" s="220"/>
    </row>
    <row r="237" spans="2:11">
      <c r="B237" s="55"/>
      <c r="C237" s="362"/>
      <c r="D237" s="362"/>
      <c r="E237" s="362"/>
      <c r="F237" s="362"/>
      <c r="G237" s="362"/>
      <c r="H237" s="362"/>
      <c r="I237" s="362"/>
      <c r="K237" s="220"/>
    </row>
    <row r="238" spans="2:11">
      <c r="B238" s="55"/>
      <c r="C238" s="362"/>
      <c r="D238" s="362"/>
      <c r="E238" s="362"/>
      <c r="F238" s="362"/>
      <c r="G238" s="362"/>
      <c r="H238" s="362"/>
      <c r="I238" s="362"/>
      <c r="K238" s="220"/>
    </row>
    <row r="239" spans="2:11" ht="15" thickBot="1">
      <c r="B239" s="55"/>
      <c r="C239" s="332" t="s">
        <v>200</v>
      </c>
      <c r="D239" s="332"/>
      <c r="E239" s="332"/>
      <c r="F239" s="362"/>
      <c r="G239" s="362"/>
      <c r="H239" s="362"/>
      <c r="I239" s="362"/>
      <c r="K239" s="220"/>
    </row>
    <row r="240" spans="2:11" ht="25.5">
      <c r="B240" s="55"/>
      <c r="C240" s="604" t="s">
        <v>255</v>
      </c>
      <c r="D240" s="131" t="s">
        <v>179</v>
      </c>
      <c r="E240" s="131"/>
      <c r="F240" s="131" t="s">
        <v>180</v>
      </c>
      <c r="G240" s="131"/>
      <c r="H240" s="603" t="s">
        <v>107</v>
      </c>
      <c r="I240" s="603"/>
      <c r="K240" s="220"/>
    </row>
    <row r="241" spans="2:11" ht="26.25" thickBot="1">
      <c r="B241" s="55"/>
      <c r="C241" s="605"/>
      <c r="D241" s="132" t="s">
        <v>285</v>
      </c>
      <c r="E241" s="132" t="s">
        <v>208</v>
      </c>
      <c r="F241" s="132" t="s">
        <v>285</v>
      </c>
      <c r="G241" s="132" t="s">
        <v>208</v>
      </c>
      <c r="H241" s="132" t="s">
        <v>285</v>
      </c>
      <c r="I241" s="132" t="s">
        <v>208</v>
      </c>
      <c r="K241" s="220"/>
    </row>
    <row r="242" spans="2:11">
      <c r="B242" s="55"/>
      <c r="C242" s="260" t="s">
        <v>236</v>
      </c>
      <c r="D242" s="394">
        <v>6.8</v>
      </c>
      <c r="E242" s="386">
        <v>2.1</v>
      </c>
      <c r="F242" s="394">
        <v>7</v>
      </c>
      <c r="G242" s="386">
        <v>2.1</v>
      </c>
      <c r="H242" s="394">
        <v>6.8</v>
      </c>
      <c r="I242" s="386">
        <v>2.1</v>
      </c>
      <c r="K242" s="220"/>
    </row>
    <row r="243" spans="2:11">
      <c r="B243" s="55"/>
      <c r="C243" s="260" t="s">
        <v>237</v>
      </c>
      <c r="D243" s="394">
        <v>6.7</v>
      </c>
      <c r="E243" s="386">
        <v>2.1</v>
      </c>
      <c r="F243" s="394">
        <v>6.9</v>
      </c>
      <c r="G243" s="386">
        <v>2</v>
      </c>
      <c r="H243" s="394">
        <v>6.8</v>
      </c>
      <c r="I243" s="386">
        <v>2.1</v>
      </c>
      <c r="K243" s="220"/>
    </row>
    <row r="244" spans="2:11" ht="15" thickBot="1">
      <c r="B244" s="55"/>
      <c r="C244" s="324" t="s">
        <v>238</v>
      </c>
      <c r="D244" s="395">
        <v>6.4</v>
      </c>
      <c r="E244" s="388">
        <v>2.5</v>
      </c>
      <c r="F244" s="395">
        <v>6.9</v>
      </c>
      <c r="G244" s="388">
        <v>2.1</v>
      </c>
      <c r="H244" s="395">
        <v>6.6</v>
      </c>
      <c r="I244" s="388">
        <v>2.2999999999999998</v>
      </c>
      <c r="K244" s="220"/>
    </row>
    <row r="245" spans="2:11">
      <c r="B245" s="55"/>
      <c r="C245" s="547" t="s">
        <v>239</v>
      </c>
      <c r="D245" s="547"/>
      <c r="E245" s="547"/>
      <c r="F245" s="547"/>
      <c r="G245" s="547"/>
      <c r="H245" s="547"/>
      <c r="I245" s="547"/>
      <c r="K245" s="220"/>
    </row>
    <row r="246" spans="2:11">
      <c r="B246" s="55"/>
      <c r="C246" s="547" t="s">
        <v>297</v>
      </c>
      <c r="D246" s="547"/>
      <c r="E246" s="547"/>
      <c r="F246" s="547"/>
      <c r="G246" s="547"/>
      <c r="H246" s="547"/>
      <c r="I246" s="547"/>
      <c r="K246" s="220"/>
    </row>
    <row r="247" spans="2:11">
      <c r="B247" s="55"/>
      <c r="C247" s="537" t="s">
        <v>334</v>
      </c>
      <c r="D247" s="537"/>
      <c r="E247" s="537"/>
      <c r="F247" s="548"/>
      <c r="G247" s="548"/>
      <c r="H247" s="548"/>
      <c r="I247" s="548"/>
      <c r="K247" s="220"/>
    </row>
    <row r="248" spans="2:11">
      <c r="B248" s="55"/>
      <c r="C248" s="537"/>
      <c r="D248" s="537"/>
      <c r="E248" s="537"/>
      <c r="F248" s="548"/>
      <c r="G248" s="548"/>
      <c r="H248" s="548"/>
      <c r="I248" s="548"/>
      <c r="K248" s="220"/>
    </row>
    <row r="249" spans="2:11">
      <c r="B249" s="55"/>
      <c r="C249" s="69"/>
      <c r="D249" s="69"/>
      <c r="E249" s="69"/>
      <c r="F249" s="362"/>
      <c r="G249" s="362"/>
      <c r="H249" s="362"/>
      <c r="I249" s="362"/>
      <c r="K249" s="220"/>
    </row>
    <row r="250" spans="2:11" ht="15" thickBot="1">
      <c r="B250" s="55"/>
      <c r="C250" s="332" t="s">
        <v>181</v>
      </c>
      <c r="D250" s="332"/>
      <c r="E250" s="332"/>
      <c r="F250" s="362"/>
      <c r="G250" s="362"/>
      <c r="H250" s="362"/>
      <c r="I250" s="362"/>
      <c r="K250" s="220"/>
    </row>
    <row r="251" spans="2:11" ht="26.25" customHeight="1" thickBot="1">
      <c r="B251" s="55"/>
      <c r="C251" s="396"/>
      <c r="D251" s="603" t="s">
        <v>182</v>
      </c>
      <c r="E251" s="603"/>
      <c r="F251" s="603" t="s">
        <v>183</v>
      </c>
      <c r="G251" s="603"/>
      <c r="H251" s="603" t="s">
        <v>107</v>
      </c>
      <c r="I251" s="603"/>
      <c r="K251" s="220"/>
    </row>
    <row r="252" spans="2:11" ht="39" thickBot="1">
      <c r="B252" s="55"/>
      <c r="C252" s="373" t="s">
        <v>271</v>
      </c>
      <c r="D252" s="68" t="s">
        <v>273</v>
      </c>
      <c r="E252" s="68" t="s">
        <v>272</v>
      </c>
      <c r="F252" s="68" t="s">
        <v>273</v>
      </c>
      <c r="G252" s="68" t="s">
        <v>272</v>
      </c>
      <c r="H252" s="68" t="s">
        <v>273</v>
      </c>
      <c r="I252" s="68" t="s">
        <v>272</v>
      </c>
      <c r="K252" s="220"/>
    </row>
    <row r="253" spans="2:11">
      <c r="B253" s="55"/>
      <c r="C253" s="260" t="s">
        <v>184</v>
      </c>
      <c r="D253" s="364">
        <v>425</v>
      </c>
      <c r="E253" s="72">
        <v>536</v>
      </c>
      <c r="F253" s="364">
        <v>253</v>
      </c>
      <c r="G253" s="72">
        <v>327</v>
      </c>
      <c r="H253" s="364">
        <v>678</v>
      </c>
      <c r="I253" s="72">
        <v>863</v>
      </c>
      <c r="K253" s="220"/>
    </row>
    <row r="254" spans="2:11">
      <c r="B254" s="55"/>
      <c r="C254" s="260" t="s">
        <v>119</v>
      </c>
      <c r="D254" s="364">
        <v>792</v>
      </c>
      <c r="E254" s="72">
        <v>796</v>
      </c>
      <c r="F254" s="364">
        <v>473</v>
      </c>
      <c r="G254" s="72">
        <v>487</v>
      </c>
      <c r="H254" s="364">
        <v>1265</v>
      </c>
      <c r="I254" s="72">
        <v>1283</v>
      </c>
      <c r="K254" s="220"/>
    </row>
    <row r="255" spans="2:11">
      <c r="B255" s="55"/>
      <c r="C255" s="397" t="s">
        <v>118</v>
      </c>
      <c r="D255" s="364">
        <v>3087</v>
      </c>
      <c r="E255" s="72">
        <v>3089</v>
      </c>
      <c r="F255" s="364">
        <v>1843</v>
      </c>
      <c r="G255" s="72">
        <v>1886</v>
      </c>
      <c r="H255" s="364">
        <v>4930</v>
      </c>
      <c r="I255" s="72">
        <v>4975</v>
      </c>
      <c r="K255" s="220"/>
    </row>
    <row r="256" spans="2:11">
      <c r="B256" s="55"/>
      <c r="C256" s="397" t="s">
        <v>117</v>
      </c>
      <c r="D256" s="364">
        <v>7917</v>
      </c>
      <c r="E256" s="72">
        <v>7540</v>
      </c>
      <c r="F256" s="364">
        <v>4727</v>
      </c>
      <c r="G256" s="72">
        <v>4604</v>
      </c>
      <c r="H256" s="364">
        <v>12644</v>
      </c>
      <c r="I256" s="72">
        <v>12144</v>
      </c>
      <c r="K256" s="220"/>
    </row>
    <row r="257" spans="2:11">
      <c r="B257" s="55"/>
      <c r="C257" s="397" t="s">
        <v>121</v>
      </c>
      <c r="D257" s="364">
        <v>283</v>
      </c>
      <c r="E257" s="72">
        <v>308</v>
      </c>
      <c r="F257" s="364">
        <v>169</v>
      </c>
      <c r="G257" s="72">
        <v>187</v>
      </c>
      <c r="H257" s="364">
        <v>452</v>
      </c>
      <c r="I257" s="72">
        <v>495</v>
      </c>
      <c r="K257" s="220"/>
    </row>
    <row r="258" spans="2:11">
      <c r="B258" s="55"/>
      <c r="C258" s="397" t="s">
        <v>286</v>
      </c>
      <c r="D258" s="364">
        <v>327</v>
      </c>
      <c r="E258" s="72">
        <v>324</v>
      </c>
      <c r="F258" s="364">
        <v>247</v>
      </c>
      <c r="G258" s="72">
        <v>241</v>
      </c>
      <c r="H258" s="364">
        <v>574</v>
      </c>
      <c r="I258" s="72">
        <v>565</v>
      </c>
      <c r="K258" s="220"/>
    </row>
    <row r="259" spans="2:11">
      <c r="B259" s="55"/>
      <c r="C259" s="260" t="s">
        <v>185</v>
      </c>
      <c r="D259" s="364">
        <v>169</v>
      </c>
      <c r="E259" s="72">
        <v>180</v>
      </c>
      <c r="F259" s="364">
        <v>101</v>
      </c>
      <c r="G259" s="72">
        <v>109</v>
      </c>
      <c r="H259" s="364">
        <v>270</v>
      </c>
      <c r="I259" s="72">
        <v>289</v>
      </c>
      <c r="K259" s="220"/>
    </row>
    <row r="260" spans="2:11">
      <c r="B260" s="55"/>
      <c r="C260" s="260" t="s">
        <v>186</v>
      </c>
      <c r="D260" s="364">
        <v>146</v>
      </c>
      <c r="E260" s="398">
        <v>145</v>
      </c>
      <c r="F260" s="364">
        <v>88</v>
      </c>
      <c r="G260" s="398">
        <v>89</v>
      </c>
      <c r="H260" s="364">
        <v>234</v>
      </c>
      <c r="I260" s="398">
        <v>234</v>
      </c>
      <c r="K260" s="220"/>
    </row>
    <row r="261" spans="2:11">
      <c r="B261" s="55"/>
      <c r="C261" s="260" t="s">
        <v>219</v>
      </c>
      <c r="D261" s="364">
        <v>107</v>
      </c>
      <c r="E261" s="398">
        <v>50</v>
      </c>
      <c r="F261" s="364">
        <v>64</v>
      </c>
      <c r="G261" s="398">
        <v>31</v>
      </c>
      <c r="H261" s="364">
        <v>171</v>
      </c>
      <c r="I261" s="398">
        <v>81</v>
      </c>
      <c r="K261" s="220"/>
    </row>
    <row r="262" spans="2:11">
      <c r="B262" s="55"/>
      <c r="C262" s="260" t="s">
        <v>120</v>
      </c>
      <c r="D262" s="364">
        <v>548</v>
      </c>
      <c r="E262" s="72">
        <v>528</v>
      </c>
      <c r="F262" s="364">
        <v>328</v>
      </c>
      <c r="G262" s="72">
        <v>323</v>
      </c>
      <c r="H262" s="364">
        <v>876</v>
      </c>
      <c r="I262" s="72">
        <v>851</v>
      </c>
      <c r="K262" s="220"/>
    </row>
    <row r="263" spans="2:11">
      <c r="B263" s="55"/>
      <c r="C263" s="260" t="s">
        <v>122</v>
      </c>
      <c r="D263" s="364">
        <v>120</v>
      </c>
      <c r="E263" s="72">
        <v>99</v>
      </c>
      <c r="F263" s="364">
        <v>71</v>
      </c>
      <c r="G263" s="72">
        <v>60</v>
      </c>
      <c r="H263" s="364">
        <v>191</v>
      </c>
      <c r="I263" s="72">
        <v>159</v>
      </c>
      <c r="K263" s="220"/>
    </row>
    <row r="264" spans="2:11">
      <c r="B264" s="55"/>
      <c r="C264" s="260" t="s">
        <v>335</v>
      </c>
      <c r="D264" s="364">
        <v>483</v>
      </c>
      <c r="E264" s="72">
        <v>567</v>
      </c>
      <c r="F264" s="364">
        <v>288</v>
      </c>
      <c r="G264" s="72">
        <v>346</v>
      </c>
      <c r="H264" s="364">
        <v>771</v>
      </c>
      <c r="I264" s="72">
        <v>913</v>
      </c>
      <c r="K264" s="220"/>
    </row>
    <row r="265" spans="2:11">
      <c r="B265" s="55"/>
      <c r="C265" s="260" t="s">
        <v>187</v>
      </c>
      <c r="D265" s="364">
        <v>24</v>
      </c>
      <c r="E265" s="72">
        <v>22</v>
      </c>
      <c r="F265" s="364">
        <v>14</v>
      </c>
      <c r="G265" s="72">
        <v>13</v>
      </c>
      <c r="H265" s="364">
        <v>38</v>
      </c>
      <c r="I265" s="72">
        <v>35</v>
      </c>
      <c r="K265" s="220"/>
    </row>
    <row r="266" spans="2:11" ht="15" thickBot="1">
      <c r="B266" s="55"/>
      <c r="C266" s="399" t="s">
        <v>181</v>
      </c>
      <c r="D266" s="400">
        <v>14428</v>
      </c>
      <c r="E266" s="91">
        <v>14184</v>
      </c>
      <c r="F266" s="400">
        <v>8666</v>
      </c>
      <c r="G266" s="91">
        <v>8703</v>
      </c>
      <c r="H266" s="400">
        <v>23094</v>
      </c>
      <c r="I266" s="91">
        <v>22887</v>
      </c>
      <c r="K266" s="220"/>
    </row>
    <row r="267" spans="2:11">
      <c r="B267" s="55"/>
      <c r="C267" s="260"/>
      <c r="D267" s="260"/>
      <c r="E267" s="260"/>
      <c r="F267" s="72"/>
      <c r="G267" s="72"/>
      <c r="H267" s="72"/>
      <c r="I267" s="72"/>
      <c r="K267" s="220"/>
    </row>
    <row r="268" spans="2:11">
      <c r="B268" s="55"/>
      <c r="C268" s="260"/>
      <c r="D268" s="260"/>
      <c r="E268" s="260"/>
      <c r="F268" s="72"/>
      <c r="G268" s="72"/>
      <c r="H268" s="72"/>
      <c r="I268" s="72"/>
      <c r="K268" s="220"/>
    </row>
    <row r="269" spans="2:11" ht="15" thickBot="1">
      <c r="B269" s="55"/>
      <c r="C269" s="332" t="s">
        <v>188</v>
      </c>
      <c r="D269" s="332"/>
      <c r="E269" s="332"/>
      <c r="F269" s="362"/>
      <c r="G269" s="362"/>
      <c r="H269" s="362"/>
      <c r="I269" s="362"/>
      <c r="K269" s="220"/>
    </row>
    <row r="270" spans="2:11" ht="39" thickBot="1">
      <c r="B270" s="55"/>
      <c r="C270" s="189" t="s">
        <v>217</v>
      </c>
      <c r="D270" s="68" t="s">
        <v>281</v>
      </c>
      <c r="E270" s="68" t="s">
        <v>282</v>
      </c>
      <c r="F270" s="362"/>
      <c r="G270" s="362"/>
      <c r="H270" s="362"/>
      <c r="I270" s="362"/>
      <c r="K270" s="220"/>
    </row>
    <row r="271" spans="2:11">
      <c r="B271" s="55"/>
      <c r="C271" s="401" t="s">
        <v>189</v>
      </c>
      <c r="D271" s="385"/>
      <c r="E271" s="402"/>
      <c r="F271" s="362"/>
      <c r="G271" s="362"/>
      <c r="H271" s="362"/>
      <c r="I271" s="362"/>
      <c r="K271" s="220"/>
    </row>
    <row r="272" spans="2:11">
      <c r="B272" s="55"/>
      <c r="C272" s="401" t="s">
        <v>190</v>
      </c>
      <c r="D272" s="385">
        <v>12</v>
      </c>
      <c r="E272" s="402">
        <v>14</v>
      </c>
      <c r="F272" s="362"/>
      <c r="G272" s="362"/>
      <c r="H272" s="362"/>
      <c r="I272" s="362"/>
      <c r="K272" s="220"/>
    </row>
    <row r="273" spans="2:11">
      <c r="B273" s="55"/>
      <c r="C273" s="260" t="s">
        <v>191</v>
      </c>
      <c r="D273" s="385">
        <v>40</v>
      </c>
      <c r="E273" s="72">
        <v>40</v>
      </c>
      <c r="F273" s="362"/>
      <c r="G273" s="362"/>
      <c r="H273" s="362"/>
      <c r="I273" s="362"/>
      <c r="K273" s="220"/>
    </row>
    <row r="274" spans="2:11">
      <c r="B274" s="55"/>
      <c r="C274" s="260" t="s">
        <v>192</v>
      </c>
      <c r="D274" s="385">
        <v>35</v>
      </c>
      <c r="E274" s="72">
        <v>34</v>
      </c>
      <c r="F274" s="362"/>
      <c r="G274" s="362"/>
      <c r="H274" s="362"/>
      <c r="I274" s="362"/>
      <c r="K274" s="220"/>
    </row>
    <row r="275" spans="2:11" ht="15" thickBot="1">
      <c r="B275" s="55"/>
      <c r="C275" s="324" t="s">
        <v>193</v>
      </c>
      <c r="D275" s="387">
        <v>13</v>
      </c>
      <c r="E275" s="367">
        <v>12</v>
      </c>
      <c r="F275" s="362"/>
      <c r="G275" s="362"/>
      <c r="H275" s="362"/>
      <c r="I275" s="362"/>
      <c r="K275" s="220"/>
    </row>
    <row r="276" spans="2:11">
      <c r="B276" s="55"/>
      <c r="C276" s="260"/>
      <c r="D276" s="260"/>
      <c r="E276" s="260"/>
      <c r="F276" s="334"/>
      <c r="G276" s="334"/>
      <c r="H276" s="362"/>
      <c r="I276" s="362"/>
      <c r="K276" s="220"/>
    </row>
    <row r="277" spans="2:11">
      <c r="B277" s="55"/>
      <c r="C277" s="260"/>
      <c r="D277" s="260"/>
      <c r="E277" s="260"/>
      <c r="F277" s="334"/>
      <c r="G277" s="334"/>
      <c r="H277" s="362"/>
      <c r="I277" s="362"/>
      <c r="K277" s="220"/>
    </row>
    <row r="278" spans="2:11">
      <c r="B278" s="55"/>
      <c r="C278" s="362"/>
      <c r="D278" s="362"/>
      <c r="E278" s="362"/>
      <c r="F278" s="362"/>
      <c r="G278" s="362"/>
      <c r="H278" s="362"/>
      <c r="I278" s="362"/>
      <c r="K278" s="220"/>
    </row>
    <row r="279" spans="2:11" ht="15" thickBot="1">
      <c r="B279" s="55"/>
      <c r="C279" s="332" t="s">
        <v>209</v>
      </c>
      <c r="D279" s="332"/>
      <c r="E279" s="332"/>
      <c r="F279" s="362"/>
      <c r="G279" s="362"/>
      <c r="H279" s="362"/>
      <c r="I279" s="362"/>
      <c r="K279" s="220"/>
    </row>
    <row r="280" spans="2:11" ht="25.5" customHeight="1" thickBot="1">
      <c r="B280" s="55"/>
      <c r="C280" s="403"/>
      <c r="D280" s="404" t="s">
        <v>194</v>
      </c>
      <c r="E280" s="404"/>
      <c r="F280" s="404" t="s">
        <v>195</v>
      </c>
      <c r="G280" s="404"/>
      <c r="H280" s="362"/>
      <c r="I280" s="362"/>
      <c r="K280" s="220"/>
    </row>
    <row r="281" spans="2:11" ht="39" thickBot="1">
      <c r="B281" s="55"/>
      <c r="C281" s="189" t="s">
        <v>217</v>
      </c>
      <c r="D281" s="68" t="s">
        <v>281</v>
      </c>
      <c r="E281" s="68" t="s">
        <v>282</v>
      </c>
      <c r="F281" s="68" t="s">
        <v>281</v>
      </c>
      <c r="G281" s="68" t="s">
        <v>282</v>
      </c>
      <c r="H281" s="362"/>
      <c r="I281" s="362"/>
      <c r="K281" s="220"/>
    </row>
    <row r="282" spans="2:11">
      <c r="B282" s="55"/>
      <c r="C282" s="260" t="s">
        <v>141</v>
      </c>
      <c r="D282" s="364">
        <v>52</v>
      </c>
      <c r="E282" s="334">
        <v>47</v>
      </c>
      <c r="F282" s="364">
        <v>32</v>
      </c>
      <c r="G282" s="334">
        <v>32</v>
      </c>
      <c r="H282" s="362"/>
      <c r="I282" s="362"/>
      <c r="K282" s="220"/>
    </row>
    <row r="283" spans="2:11">
      <c r="B283" s="55"/>
      <c r="C283" s="260" t="s">
        <v>140</v>
      </c>
      <c r="D283" s="364">
        <v>27</v>
      </c>
      <c r="E283" s="334">
        <v>27</v>
      </c>
      <c r="F283" s="364">
        <v>28</v>
      </c>
      <c r="G283" s="334">
        <v>29</v>
      </c>
      <c r="H283" s="362"/>
      <c r="I283" s="362"/>
      <c r="K283" s="220"/>
    </row>
    <row r="284" spans="2:11">
      <c r="B284" s="55"/>
      <c r="C284" s="260" t="s">
        <v>142</v>
      </c>
      <c r="D284" s="364">
        <v>8</v>
      </c>
      <c r="E284" s="334">
        <v>14</v>
      </c>
      <c r="F284" s="364">
        <v>16</v>
      </c>
      <c r="G284" s="334">
        <v>18</v>
      </c>
      <c r="H284" s="362"/>
      <c r="I284" s="362"/>
      <c r="K284" s="220"/>
    </row>
    <row r="285" spans="2:11">
      <c r="B285" s="55"/>
      <c r="C285" s="260" t="s">
        <v>143</v>
      </c>
      <c r="D285" s="364">
        <v>13</v>
      </c>
      <c r="E285" s="334">
        <v>12</v>
      </c>
      <c r="F285" s="364">
        <v>13</v>
      </c>
      <c r="G285" s="334">
        <v>11</v>
      </c>
      <c r="H285" s="362"/>
      <c r="I285" s="362"/>
      <c r="K285" s="220"/>
    </row>
    <row r="286" spans="2:11" ht="15" thickBot="1">
      <c r="B286" s="55"/>
      <c r="C286" s="324" t="s">
        <v>3</v>
      </c>
      <c r="D286" s="366">
        <v>0</v>
      </c>
      <c r="E286" s="367">
        <v>0</v>
      </c>
      <c r="F286" s="366">
        <v>11</v>
      </c>
      <c r="G286" s="367">
        <v>10</v>
      </c>
      <c r="H286" s="362"/>
      <c r="I286" s="362"/>
      <c r="K286" s="220"/>
    </row>
    <row r="287" spans="2:11">
      <c r="B287" s="55"/>
      <c r="C287" s="124"/>
      <c r="D287" s="405"/>
      <c r="E287" s="405"/>
      <c r="F287" s="405"/>
      <c r="G287" s="405"/>
      <c r="H287" s="405"/>
      <c r="I287" s="405"/>
      <c r="K287" s="220"/>
    </row>
    <row r="288" spans="2:11" ht="15" thickBot="1">
      <c r="B288" s="56"/>
      <c r="C288" s="406"/>
      <c r="D288" s="407"/>
      <c r="E288" s="407"/>
      <c r="F288" s="407"/>
      <c r="G288" s="407"/>
      <c r="H288" s="407"/>
      <c r="I288" s="407"/>
      <c r="J288" s="407"/>
      <c r="K288" s="408"/>
    </row>
  </sheetData>
  <mergeCells count="44">
    <mergeCell ref="D114:E114"/>
    <mergeCell ref="F114:G114"/>
    <mergeCell ref="D22:E22"/>
    <mergeCell ref="F22:G22"/>
    <mergeCell ref="H22:I22"/>
    <mergeCell ref="D76:E76"/>
    <mergeCell ref="C46:E46"/>
    <mergeCell ref="C61:K61"/>
    <mergeCell ref="C67:C68"/>
    <mergeCell ref="D67:E67"/>
    <mergeCell ref="C47:E47"/>
    <mergeCell ref="F92:G92"/>
    <mergeCell ref="C85:G85"/>
    <mergeCell ref="C87:G87"/>
    <mergeCell ref="C108:J108"/>
    <mergeCell ref="C109:J109"/>
    <mergeCell ref="H92:I92"/>
    <mergeCell ref="J92:K92"/>
    <mergeCell ref="D251:E251"/>
    <mergeCell ref="F251:G251"/>
    <mergeCell ref="H251:I251"/>
    <mergeCell ref="C226:C227"/>
    <mergeCell ref="C240:C241"/>
    <mergeCell ref="H240:I240"/>
    <mergeCell ref="C236:I236"/>
    <mergeCell ref="D226:E226"/>
    <mergeCell ref="F226:G226"/>
    <mergeCell ref="H226:I226"/>
    <mergeCell ref="E213:H213"/>
    <mergeCell ref="C107:G107"/>
    <mergeCell ref="C86:G86"/>
    <mergeCell ref="C62:K62"/>
    <mergeCell ref="C63:K63"/>
    <mergeCell ref="C76:C78"/>
    <mergeCell ref="C92:C94"/>
    <mergeCell ref="C114:C116"/>
    <mergeCell ref="C135:C137"/>
    <mergeCell ref="C145:C146"/>
    <mergeCell ref="C154:C155"/>
    <mergeCell ref="D145:E145"/>
    <mergeCell ref="F145:G145"/>
    <mergeCell ref="D135:E135"/>
    <mergeCell ref="F135:G135"/>
    <mergeCell ref="D92:E92"/>
  </mergeCells>
  <conditionalFormatting sqref="D164:E168 E163 E206:E208 E188:F193 E271:E275 D253:I265">
    <cfRule type="expression" dxfId="114" priority="132">
      <formula>Display="no"</formula>
    </cfRule>
  </conditionalFormatting>
  <conditionalFormatting sqref="I163:J167">
    <cfRule type="expression" dxfId="113" priority="131">
      <formula>Display="no"</formula>
    </cfRule>
  </conditionalFormatting>
  <conditionalFormatting sqref="E164:E167">
    <cfRule type="expression" dxfId="112" priority="130">
      <formula>Display="no"</formula>
    </cfRule>
  </conditionalFormatting>
  <conditionalFormatting sqref="D163">
    <cfRule type="expression" dxfId="111" priority="129">
      <formula>Display="no"</formula>
    </cfRule>
  </conditionalFormatting>
  <conditionalFormatting sqref="D110:E111">
    <cfRule type="expression" dxfId="110" priority="128">
      <formula>Display="no"</formula>
    </cfRule>
  </conditionalFormatting>
  <conditionalFormatting sqref="I110:J110">
    <cfRule type="expression" dxfId="109" priority="127">
      <formula>Display="no"</formula>
    </cfRule>
  </conditionalFormatting>
  <conditionalFormatting sqref="E110">
    <cfRule type="expression" dxfId="108" priority="126">
      <formula>Display="no"</formula>
    </cfRule>
  </conditionalFormatting>
  <conditionalFormatting sqref="D59:E59 E206:E208 D55:E57 E60 E64:E65 E72">
    <cfRule type="expression" dxfId="107" priority="116">
      <formula>Display="no"</formula>
    </cfRule>
    <cfRule type="expression" dxfId="106" priority="117">
      <formula>Display="no"</formula>
    </cfRule>
  </conditionalFormatting>
  <conditionalFormatting sqref="E172:E176">
    <cfRule type="expression" dxfId="105" priority="107">
      <formula>Display="no"</formula>
    </cfRule>
  </conditionalFormatting>
  <conditionalFormatting sqref="D179:E183">
    <cfRule type="expression" dxfId="104" priority="106">
      <formula>Display="no"</formula>
    </cfRule>
  </conditionalFormatting>
  <conditionalFormatting sqref="F201:G201 E198:E200 F209:F210 F267:I268 D266 F266 H266 F276:G277">
    <cfRule type="expression" dxfId="103" priority="103">
      <formula>Display="no"</formula>
    </cfRule>
  </conditionalFormatting>
  <conditionalFormatting sqref="F201:G201 E198:E200 F209:F210 F276:G277 E275">
    <cfRule type="expression" dxfId="102" priority="101">
      <formula>Display="no"</formula>
    </cfRule>
    <cfRule type="expression" dxfId="101" priority="102">
      <formula>Display="no"</formula>
    </cfRule>
  </conditionalFormatting>
  <conditionalFormatting sqref="E217:H217 F222:G222 E219:F221">
    <cfRule type="expression" dxfId="100" priority="99">
      <formula>Display="no"</formula>
    </cfRule>
    <cfRule type="expression" priority="100">
      <formula>Display="no"</formula>
    </cfRule>
  </conditionalFormatting>
  <conditionalFormatting sqref="F233">
    <cfRule type="expression" dxfId="99" priority="86">
      <formula>Display="no"</formula>
    </cfRule>
  </conditionalFormatting>
  <conditionalFormatting sqref="D235">
    <cfRule type="expression" dxfId="98" priority="85">
      <formula>Display="no"</formula>
    </cfRule>
  </conditionalFormatting>
  <conditionalFormatting sqref="F235">
    <cfRule type="expression" dxfId="97" priority="84">
      <formula>Display="no"</formula>
    </cfRule>
  </conditionalFormatting>
  <conditionalFormatting sqref="H235">
    <cfRule type="expression" dxfId="96" priority="83">
      <formula>Display="no"</formula>
    </cfRule>
  </conditionalFormatting>
  <conditionalFormatting sqref="D229">
    <cfRule type="expression" dxfId="95" priority="96">
      <formula>Display="no"</formula>
    </cfRule>
  </conditionalFormatting>
  <conditionalFormatting sqref="D228 D230 D232:D233">
    <cfRule type="expression" dxfId="94" priority="98">
      <formula>Display="no"</formula>
    </cfRule>
  </conditionalFormatting>
  <conditionalFormatting sqref="D231">
    <cfRule type="expression" dxfId="93" priority="97">
      <formula>Display="no"</formula>
    </cfRule>
  </conditionalFormatting>
  <conditionalFormatting sqref="F229">
    <cfRule type="expression" dxfId="92" priority="93">
      <formula>Display="no"</formula>
    </cfRule>
  </conditionalFormatting>
  <conditionalFormatting sqref="F228 F230 F232">
    <cfRule type="expression" dxfId="91" priority="95">
      <formula>Display="no"</formula>
    </cfRule>
  </conditionalFormatting>
  <conditionalFormatting sqref="F231">
    <cfRule type="expression" dxfId="90" priority="94">
      <formula>Display="no"</formula>
    </cfRule>
  </conditionalFormatting>
  <conditionalFormatting sqref="H229">
    <cfRule type="expression" dxfId="89" priority="90">
      <formula>Display="no"</formula>
    </cfRule>
  </conditionalFormatting>
  <conditionalFormatting sqref="H228 H230 H232:H233">
    <cfRule type="expression" dxfId="88" priority="92">
      <formula>Display="no"</formula>
    </cfRule>
  </conditionalFormatting>
  <conditionalFormatting sqref="H231">
    <cfRule type="expression" dxfId="87" priority="91">
      <formula>Display="no"</formula>
    </cfRule>
  </conditionalFormatting>
  <conditionalFormatting sqref="D234">
    <cfRule type="expression" dxfId="86" priority="89">
      <formula>Display="no"</formula>
    </cfRule>
  </conditionalFormatting>
  <conditionalFormatting sqref="F234">
    <cfRule type="expression" dxfId="85" priority="88">
      <formula>Display="no"</formula>
    </cfRule>
  </conditionalFormatting>
  <conditionalFormatting sqref="H234">
    <cfRule type="expression" dxfId="84" priority="87">
      <formula>Display="no"</formula>
    </cfRule>
  </conditionalFormatting>
  <conditionalFormatting sqref="F242:F244 D242:D244 H242:H244">
    <cfRule type="expression" dxfId="83" priority="82">
      <formula>Display="no"</formula>
    </cfRule>
  </conditionalFormatting>
  <conditionalFormatting sqref="D284:D285 F284:F285">
    <cfRule type="cellIs" dxfId="82" priority="80" stopIfTrue="1" operator="equal">
      <formula>"Error"</formula>
    </cfRule>
  </conditionalFormatting>
  <conditionalFormatting sqref="F285">
    <cfRule type="cellIs" dxfId="81" priority="79" stopIfTrue="1" operator="equal">
      <formula>"Error"</formula>
    </cfRule>
  </conditionalFormatting>
  <conditionalFormatting sqref="D282:D286 F282:F286">
    <cfRule type="expression" dxfId="80" priority="78">
      <formula>Display="no"</formula>
    </cfRule>
  </conditionalFormatting>
  <conditionalFormatting sqref="F285">
    <cfRule type="expression" dxfId="79" priority="77">
      <formula>Display="no"</formula>
    </cfRule>
  </conditionalFormatting>
  <conditionalFormatting sqref="F285">
    <cfRule type="expression" dxfId="78" priority="76">
      <formula>Display="no"</formula>
    </cfRule>
  </conditionalFormatting>
  <conditionalFormatting sqref="F285">
    <cfRule type="expression" dxfId="77" priority="75">
      <formula>Display="no"</formula>
    </cfRule>
  </conditionalFormatting>
  <conditionalFormatting sqref="F285">
    <cfRule type="cellIs" dxfId="76" priority="74" stopIfTrue="1" operator="equal">
      <formula>"Error"</formula>
    </cfRule>
  </conditionalFormatting>
  <conditionalFormatting sqref="F285">
    <cfRule type="expression" dxfId="75" priority="73">
      <formula>Display="no"</formula>
    </cfRule>
  </conditionalFormatting>
  <conditionalFormatting sqref="F285">
    <cfRule type="expression" dxfId="74" priority="72">
      <formula>Display="no"</formula>
    </cfRule>
  </conditionalFormatting>
  <conditionalFormatting sqref="F285">
    <cfRule type="cellIs" dxfId="73" priority="71" stopIfTrue="1" operator="equal">
      <formula>"Error"</formula>
    </cfRule>
  </conditionalFormatting>
  <conditionalFormatting sqref="F285">
    <cfRule type="cellIs" dxfId="72" priority="70" stopIfTrue="1" operator="equal">
      <formula>"Error"</formula>
    </cfRule>
  </conditionalFormatting>
  <conditionalFormatting sqref="F285">
    <cfRule type="cellIs" dxfId="71" priority="69" stopIfTrue="1" operator="equal">
      <formula>"Error"</formula>
    </cfRule>
  </conditionalFormatting>
  <conditionalFormatting sqref="F282:F286">
    <cfRule type="expression" dxfId="70" priority="68">
      <formula>Display="no"</formula>
    </cfRule>
  </conditionalFormatting>
  <conditionalFormatting sqref="D282:D286">
    <cfRule type="expression" dxfId="69" priority="66">
      <formula>Display="no"</formula>
    </cfRule>
    <cfRule type="expression" dxfId="68" priority="67">
      <formula>Display="no"</formula>
    </cfRule>
  </conditionalFormatting>
  <conditionalFormatting sqref="F282:F286">
    <cfRule type="expression" dxfId="67" priority="65">
      <formula>Display="no"</formula>
    </cfRule>
  </conditionalFormatting>
  <conditionalFormatting sqref="F282:F286">
    <cfRule type="expression" dxfId="66" priority="63">
      <formula>Display="no"</formula>
    </cfRule>
    <cfRule type="expression" dxfId="65" priority="64">
      <formula>Display="no"</formula>
    </cfRule>
  </conditionalFormatting>
  <conditionalFormatting sqref="E234">
    <cfRule type="expression" dxfId="64" priority="56">
      <formula>Display="no"</formula>
    </cfRule>
  </conditionalFormatting>
  <conditionalFormatting sqref="D198:D200">
    <cfRule type="expression" dxfId="63" priority="62">
      <formula>Display="no"</formula>
    </cfRule>
  </conditionalFormatting>
  <conditionalFormatting sqref="D198:D200">
    <cfRule type="expression" dxfId="62" priority="60">
      <formula>Display="no"</formula>
    </cfRule>
    <cfRule type="expression" dxfId="61" priority="61">
      <formula>Display="no"</formula>
    </cfRule>
  </conditionalFormatting>
  <conditionalFormatting sqref="E235">
    <cfRule type="expression" dxfId="60" priority="55">
      <formula>Display="no"</formula>
    </cfRule>
  </conditionalFormatting>
  <conditionalFormatting sqref="E229">
    <cfRule type="expression" dxfId="59" priority="57">
      <formula>Display="no"</formula>
    </cfRule>
  </conditionalFormatting>
  <conditionalFormatting sqref="E228 E230 E232:E233">
    <cfRule type="expression" dxfId="58" priority="59">
      <formula>Display="no"</formula>
    </cfRule>
  </conditionalFormatting>
  <conditionalFormatting sqref="E231">
    <cfRule type="expression" dxfId="57" priority="58">
      <formula>Display="no"</formula>
    </cfRule>
  </conditionalFormatting>
  <conditionalFormatting sqref="G228 G230 G232">
    <cfRule type="expression" dxfId="56" priority="54">
      <formula>Display="no"</formula>
    </cfRule>
  </conditionalFormatting>
  <conditionalFormatting sqref="G233">
    <cfRule type="expression" dxfId="55" priority="50">
      <formula>Display="no"</formula>
    </cfRule>
  </conditionalFormatting>
  <conditionalFormatting sqref="G235">
    <cfRule type="expression" dxfId="54" priority="49">
      <formula>Display="no"</formula>
    </cfRule>
  </conditionalFormatting>
  <conditionalFormatting sqref="G229">
    <cfRule type="expression" dxfId="53" priority="52">
      <formula>Display="no"</formula>
    </cfRule>
  </conditionalFormatting>
  <conditionalFormatting sqref="G231">
    <cfRule type="expression" dxfId="52" priority="53">
      <formula>Display="no"</formula>
    </cfRule>
  </conditionalFormatting>
  <conditionalFormatting sqref="I228 I230 I232:I233">
    <cfRule type="expression" dxfId="51" priority="48">
      <formula>Display="no"</formula>
    </cfRule>
  </conditionalFormatting>
  <conditionalFormatting sqref="G234">
    <cfRule type="expression" dxfId="50" priority="51">
      <formula>Display="no"</formula>
    </cfRule>
  </conditionalFormatting>
  <conditionalFormatting sqref="I235">
    <cfRule type="expression" dxfId="49" priority="44">
      <formula>Display="no"</formula>
    </cfRule>
  </conditionalFormatting>
  <conditionalFormatting sqref="I229">
    <cfRule type="expression" dxfId="48" priority="46">
      <formula>Display="no"</formula>
    </cfRule>
  </conditionalFormatting>
  <conditionalFormatting sqref="I231">
    <cfRule type="expression" dxfId="47" priority="47">
      <formula>Display="no"</formula>
    </cfRule>
  </conditionalFormatting>
  <conditionalFormatting sqref="I234">
    <cfRule type="expression" dxfId="46" priority="45">
      <formula>Display="no"</formula>
    </cfRule>
  </conditionalFormatting>
  <conditionalFormatting sqref="G242:G244">
    <cfRule type="expression" dxfId="45" priority="42">
      <formula>Display="no"</formula>
    </cfRule>
  </conditionalFormatting>
  <conditionalFormatting sqref="E242:E244">
    <cfRule type="expression" dxfId="44" priority="43">
      <formula>Display="no"</formula>
    </cfRule>
  </conditionalFormatting>
  <conditionalFormatting sqref="I242:I244">
    <cfRule type="expression" dxfId="43" priority="41">
      <formula>Display="no"</formula>
    </cfRule>
  </conditionalFormatting>
  <conditionalFormatting sqref="E266">
    <cfRule type="expression" dxfId="42" priority="40">
      <formula>Display="no"</formula>
    </cfRule>
  </conditionalFormatting>
  <conditionalFormatting sqref="G266">
    <cfRule type="expression" dxfId="41" priority="39">
      <formula>Display="no"</formula>
    </cfRule>
  </conditionalFormatting>
  <conditionalFormatting sqref="I266">
    <cfRule type="expression" dxfId="40" priority="38">
      <formula>Display="no"</formula>
    </cfRule>
  </conditionalFormatting>
  <conditionalFormatting sqref="E284:E285">
    <cfRule type="cellIs" dxfId="39" priority="36" stopIfTrue="1" operator="equal">
      <formula>"Error"</formula>
    </cfRule>
  </conditionalFormatting>
  <conditionalFormatting sqref="E282:E286">
    <cfRule type="expression" dxfId="38" priority="35">
      <formula>Display="no"</formula>
    </cfRule>
  </conditionalFormatting>
  <conditionalFormatting sqref="E282:E286">
    <cfRule type="expression" dxfId="37" priority="33">
      <formula>Display="no"</formula>
    </cfRule>
    <cfRule type="expression" dxfId="36" priority="34">
      <formula>Display="no"</formula>
    </cfRule>
  </conditionalFormatting>
  <conditionalFormatting sqref="G284:G285">
    <cfRule type="cellIs" dxfId="35" priority="32" stopIfTrue="1" operator="equal">
      <formula>"Error"</formula>
    </cfRule>
  </conditionalFormatting>
  <conditionalFormatting sqref="G285">
    <cfRule type="cellIs" dxfId="34" priority="31" stopIfTrue="1" operator="equal">
      <formula>"Error"</formula>
    </cfRule>
  </conditionalFormatting>
  <conditionalFormatting sqref="G282:G286">
    <cfRule type="expression" dxfId="33" priority="30">
      <formula>Display="no"</formula>
    </cfRule>
  </conditionalFormatting>
  <conditionalFormatting sqref="G285">
    <cfRule type="expression" dxfId="32" priority="29">
      <formula>Display="no"</formula>
    </cfRule>
  </conditionalFormatting>
  <conditionalFormatting sqref="G285">
    <cfRule type="expression" dxfId="31" priority="28">
      <formula>Display="no"</formula>
    </cfRule>
  </conditionalFormatting>
  <conditionalFormatting sqref="G285">
    <cfRule type="expression" dxfId="30" priority="27">
      <formula>Display="no"</formula>
    </cfRule>
  </conditionalFormatting>
  <conditionalFormatting sqref="G285">
    <cfRule type="cellIs" dxfId="29" priority="26" stopIfTrue="1" operator="equal">
      <formula>"Error"</formula>
    </cfRule>
  </conditionalFormatting>
  <conditionalFormatting sqref="G285">
    <cfRule type="expression" dxfId="28" priority="25">
      <formula>Display="no"</formula>
    </cfRule>
  </conditionalFormatting>
  <conditionalFormatting sqref="G285">
    <cfRule type="expression" dxfId="27" priority="24">
      <formula>Display="no"</formula>
    </cfRule>
  </conditionalFormatting>
  <conditionalFormatting sqref="G285">
    <cfRule type="cellIs" dxfId="26" priority="23" stopIfTrue="1" operator="equal">
      <formula>"Error"</formula>
    </cfRule>
  </conditionalFormatting>
  <conditionalFormatting sqref="G285">
    <cfRule type="cellIs" dxfId="25" priority="22" stopIfTrue="1" operator="equal">
      <formula>"Error"</formula>
    </cfRule>
  </conditionalFormatting>
  <conditionalFormatting sqref="G285">
    <cfRule type="cellIs" dxfId="24" priority="21" stopIfTrue="1" operator="equal">
      <formula>"Error"</formula>
    </cfRule>
  </conditionalFormatting>
  <conditionalFormatting sqref="G282:G286">
    <cfRule type="expression" dxfId="23" priority="20">
      <formula>Display="no"</formula>
    </cfRule>
  </conditionalFormatting>
  <conditionalFormatting sqref="G282:G286">
    <cfRule type="expression" dxfId="22" priority="19">
      <formula>Display="no"</formula>
    </cfRule>
  </conditionalFormatting>
  <conditionalFormatting sqref="G282:G286">
    <cfRule type="expression" dxfId="21" priority="17">
      <formula>Display="no"</formula>
    </cfRule>
    <cfRule type="expression" dxfId="20" priority="18">
      <formula>Display="no"</formula>
    </cfRule>
  </conditionalFormatting>
  <conditionalFormatting sqref="D53:D54">
    <cfRule type="expression" dxfId="19" priority="13">
      <formula>Display="no"</formula>
    </cfRule>
    <cfRule type="expression" dxfId="18" priority="14">
      <formula>Display="no"</formula>
    </cfRule>
  </conditionalFormatting>
  <conditionalFormatting sqref="D58">
    <cfRule type="expression" dxfId="17" priority="1">
      <formula>Display="no"</formula>
    </cfRule>
    <cfRule type="expression" dxfId="16" priority="2">
      <formula>Display="no"</formula>
    </cfRule>
  </conditionalFormatting>
  <conditionalFormatting sqref="D52">
    <cfRule type="expression" dxfId="15" priority="7">
      <formula>Display="no"</formula>
    </cfRule>
    <cfRule type="expression" dxfId="14" priority="8">
      <formula>Display="no"</formula>
    </cfRule>
  </conditionalFormatting>
  <pageMargins left="0.70866141732283472" right="0.70866141732283472" top="0.74803149606299213" bottom="0.74803149606299213" header="0.31496062992125984" footer="0.31496062992125984"/>
  <pageSetup paperSize="8" scale="65" orientation="portrait" r:id="rId1"/>
  <rowBreaks count="3" manualBreakCount="3">
    <brk id="88" min="1" max="11" man="1"/>
    <brk id="165" min="1" max="11" man="1"/>
    <brk id="236" min="1" max="1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CD31-616B-4AD8-B175-D688F2A6B864}">
  <sheetPr>
    <pageSetUpPr fitToPage="1"/>
  </sheetPr>
  <dimension ref="A1:M46"/>
  <sheetViews>
    <sheetView topLeftCell="A4" zoomScale="90" zoomScaleNormal="90" workbookViewId="0">
      <selection activeCell="D36" sqref="D36"/>
    </sheetView>
  </sheetViews>
  <sheetFormatPr defaultRowHeight="14.25"/>
  <cols>
    <col min="1" max="1" width="6.5703125" style="136" customWidth="1"/>
    <col min="2" max="2" width="39.28515625" style="39" customWidth="1"/>
    <col min="3" max="3" width="10.7109375" style="39" customWidth="1"/>
    <col min="4" max="6" width="10.7109375" style="36" customWidth="1"/>
    <col min="7" max="7" width="12.28515625" style="37" customWidth="1"/>
    <col min="8" max="8" width="11.140625" style="37" customWidth="1"/>
    <col min="9" max="16384" width="9.140625" style="37"/>
  </cols>
  <sheetData>
    <row r="1" spans="1:13" ht="26.25">
      <c r="B1" s="44" t="s">
        <v>204</v>
      </c>
      <c r="C1" s="35"/>
    </row>
    <row r="2" spans="1:13" ht="15.75">
      <c r="B2" s="137"/>
      <c r="C2" s="137"/>
    </row>
    <row r="3" spans="1:13" s="38" customFormat="1" ht="13.5" thickBot="1">
      <c r="A3" s="138"/>
      <c r="B3" s="43" t="s">
        <v>38</v>
      </c>
      <c r="C3" s="51"/>
      <c r="D3" s="53"/>
      <c r="E3" s="53"/>
      <c r="F3" s="53"/>
      <c r="G3" s="75"/>
      <c r="H3" s="75"/>
      <c r="I3" s="75"/>
      <c r="J3" s="75"/>
      <c r="K3" s="75"/>
    </row>
    <row r="4" spans="1:13" s="1" customFormat="1" ht="28.5" customHeight="1" thickBot="1">
      <c r="A4" s="139"/>
      <c r="B4" s="577" t="s">
        <v>255</v>
      </c>
      <c r="C4" s="140"/>
      <c r="D4" s="178">
        <v>2019</v>
      </c>
      <c r="E4" s="178">
        <v>2018</v>
      </c>
      <c r="F4" s="65">
        <v>2017</v>
      </c>
      <c r="G4" s="53"/>
      <c r="I4" s="75"/>
      <c r="J4" s="75"/>
      <c r="K4" s="75"/>
      <c r="L4" s="75"/>
      <c r="M4" s="38"/>
    </row>
    <row r="5" spans="1:13" s="1" customFormat="1" ht="12.75">
      <c r="A5" s="48"/>
      <c r="B5" s="47" t="s">
        <v>114</v>
      </c>
      <c r="C5" s="141" t="s">
        <v>0</v>
      </c>
      <c r="D5" s="179">
        <v>2804</v>
      </c>
      <c r="E5" s="190">
        <v>2896</v>
      </c>
      <c r="F5" s="164">
        <v>2803</v>
      </c>
      <c r="G5" s="620"/>
      <c r="H5" s="620"/>
      <c r="I5" s="620"/>
      <c r="J5" s="620"/>
      <c r="K5" s="620"/>
      <c r="L5" s="620"/>
      <c r="M5" s="38"/>
    </row>
    <row r="6" spans="1:13" s="1" customFormat="1" ht="12.75">
      <c r="A6" s="48"/>
      <c r="B6" s="47" t="s">
        <v>201</v>
      </c>
      <c r="C6" s="47" t="s">
        <v>0</v>
      </c>
      <c r="D6" s="180">
        <v>2194</v>
      </c>
      <c r="E6" s="191">
        <v>2162</v>
      </c>
      <c r="F6" s="165">
        <v>2187</v>
      </c>
      <c r="G6" s="53"/>
      <c r="I6" s="75"/>
      <c r="J6" s="75"/>
      <c r="K6" s="75"/>
      <c r="L6" s="75"/>
      <c r="M6" s="38"/>
    </row>
    <row r="7" spans="1:13" s="1" customFormat="1" ht="12.75">
      <c r="A7" s="48"/>
      <c r="B7" s="142" t="s">
        <v>27</v>
      </c>
      <c r="C7" s="143" t="s">
        <v>0</v>
      </c>
      <c r="D7" s="181">
        <v>1849</v>
      </c>
      <c r="E7" s="192">
        <v>1753</v>
      </c>
      <c r="F7" s="166">
        <v>1832</v>
      </c>
      <c r="G7" s="53"/>
      <c r="H7" s="75"/>
      <c r="I7" s="75"/>
      <c r="J7" s="75"/>
      <c r="K7" s="75"/>
      <c r="L7" s="75"/>
      <c r="M7" s="38"/>
    </row>
    <row r="8" spans="1:13" s="1" customFormat="1" ht="12.75">
      <c r="A8" s="48"/>
      <c r="B8" s="47" t="s">
        <v>202</v>
      </c>
      <c r="C8" s="47" t="s">
        <v>0</v>
      </c>
      <c r="D8" s="180">
        <v>1362</v>
      </c>
      <c r="E8" s="191">
        <v>1150</v>
      </c>
      <c r="F8" s="165">
        <v>1253</v>
      </c>
      <c r="G8" s="53"/>
      <c r="H8" s="75"/>
      <c r="I8" s="75"/>
      <c r="J8" s="75"/>
      <c r="K8" s="75"/>
      <c r="L8" s="75"/>
      <c r="M8" s="38"/>
    </row>
    <row r="9" spans="1:13" s="1" customFormat="1" ht="12.75">
      <c r="A9" s="48"/>
      <c r="B9" s="47" t="s">
        <v>28</v>
      </c>
      <c r="C9" s="47" t="s">
        <v>0</v>
      </c>
      <c r="D9" s="180">
        <v>292</v>
      </c>
      <c r="E9" s="191">
        <v>277</v>
      </c>
      <c r="F9" s="165">
        <v>295</v>
      </c>
      <c r="G9" s="53"/>
      <c r="H9" s="75"/>
      <c r="I9" s="75"/>
      <c r="J9" s="75"/>
      <c r="K9" s="75"/>
      <c r="L9" s="75"/>
      <c r="M9" s="38"/>
    </row>
    <row r="10" spans="1:13" s="1" customFormat="1" ht="12.75">
      <c r="A10" s="48"/>
      <c r="B10" s="47" t="s">
        <v>203</v>
      </c>
      <c r="C10" s="47" t="s">
        <v>0</v>
      </c>
      <c r="D10" s="180">
        <v>255</v>
      </c>
      <c r="E10" s="191">
        <v>268</v>
      </c>
      <c r="F10" s="165">
        <v>277</v>
      </c>
      <c r="G10" s="53"/>
      <c r="H10" s="75"/>
      <c r="I10" s="75"/>
      <c r="J10" s="75"/>
      <c r="K10" s="75"/>
      <c r="L10" s="75"/>
      <c r="M10" s="38"/>
    </row>
    <row r="11" spans="1:13" s="1" customFormat="1" ht="12.75">
      <c r="A11" s="48"/>
      <c r="B11" s="49" t="s">
        <v>38</v>
      </c>
      <c r="C11" s="49" t="s">
        <v>0</v>
      </c>
      <c r="D11" s="182">
        <v>-60</v>
      </c>
      <c r="E11" s="193">
        <v>58</v>
      </c>
      <c r="F11" s="167">
        <v>7</v>
      </c>
      <c r="G11" s="53"/>
      <c r="H11" s="75"/>
      <c r="I11" s="75"/>
      <c r="J11" s="75"/>
      <c r="K11" s="75"/>
      <c r="L11" s="75"/>
      <c r="M11" s="38"/>
    </row>
    <row r="12" spans="1:13" s="145" customFormat="1" ht="12.75">
      <c r="A12" s="144"/>
      <c r="B12" s="47" t="s">
        <v>25</v>
      </c>
      <c r="C12" s="47" t="s">
        <v>15</v>
      </c>
      <c r="D12" s="183">
        <v>73.7</v>
      </c>
      <c r="E12" s="194">
        <v>65.599999999999994</v>
      </c>
      <c r="F12" s="168">
        <v>68.400000000000006</v>
      </c>
      <c r="G12" s="53"/>
      <c r="H12" s="75"/>
      <c r="I12" s="75"/>
      <c r="J12" s="75"/>
      <c r="K12" s="75"/>
      <c r="L12" s="75"/>
      <c r="M12" s="38"/>
    </row>
    <row r="13" spans="1:13" s="145" customFormat="1" ht="12.75">
      <c r="A13" s="144"/>
      <c r="B13" s="47" t="s">
        <v>26</v>
      </c>
      <c r="C13" s="47" t="s">
        <v>15</v>
      </c>
      <c r="D13" s="183">
        <v>15.7</v>
      </c>
      <c r="E13" s="194">
        <v>15.8</v>
      </c>
      <c r="F13" s="168">
        <v>16.100000000000001</v>
      </c>
      <c r="G13" s="53"/>
      <c r="H13" s="75"/>
      <c r="I13" s="75"/>
      <c r="J13" s="75"/>
      <c r="K13" s="75"/>
      <c r="L13" s="75"/>
      <c r="M13" s="38"/>
    </row>
    <row r="14" spans="1:13" s="1" customFormat="1" ht="12.75">
      <c r="A14" s="144"/>
      <c r="B14" s="146" t="s">
        <v>43</v>
      </c>
      <c r="C14" s="47" t="s">
        <v>15</v>
      </c>
      <c r="D14" s="183">
        <v>13.8</v>
      </c>
      <c r="E14" s="194">
        <v>15.3</v>
      </c>
      <c r="F14" s="168">
        <v>15.1</v>
      </c>
      <c r="G14" s="53"/>
      <c r="H14" s="75"/>
      <c r="I14" s="75"/>
      <c r="J14" s="75"/>
      <c r="K14" s="75"/>
      <c r="L14" s="75"/>
      <c r="M14" s="38"/>
    </row>
    <row r="15" spans="1:13" s="1" customFormat="1" ht="12.75">
      <c r="A15" s="48"/>
      <c r="B15" s="147" t="s">
        <v>44</v>
      </c>
      <c r="C15" s="47" t="s">
        <v>15</v>
      </c>
      <c r="D15" s="183">
        <v>103.2</v>
      </c>
      <c r="E15" s="195">
        <v>96.7</v>
      </c>
      <c r="F15" s="169">
        <v>99.6</v>
      </c>
      <c r="G15" s="53"/>
      <c r="H15" s="75"/>
      <c r="I15" s="75"/>
      <c r="J15" s="75"/>
      <c r="K15" s="75"/>
      <c r="L15" s="75"/>
      <c r="M15" s="38"/>
    </row>
    <row r="16" spans="1:13" s="1" customFormat="1" ht="13.5">
      <c r="A16" s="48"/>
      <c r="B16" s="147" t="s">
        <v>240</v>
      </c>
      <c r="C16" s="47" t="s">
        <v>15</v>
      </c>
      <c r="D16" s="183">
        <v>99.9</v>
      </c>
      <c r="E16" s="195">
        <v>99</v>
      </c>
      <c r="F16" s="170">
        <v>99.4</v>
      </c>
      <c r="G16" s="53"/>
      <c r="H16" s="75"/>
      <c r="I16" s="75"/>
      <c r="J16" s="75"/>
      <c r="K16" s="75"/>
      <c r="L16" s="75"/>
      <c r="M16" s="38"/>
    </row>
    <row r="17" spans="1:13" s="1" customFormat="1" ht="13.5" thickBot="1">
      <c r="A17" s="48"/>
      <c r="B17" s="148" t="s">
        <v>69</v>
      </c>
      <c r="C17" s="46" t="s">
        <v>15</v>
      </c>
      <c r="D17" s="184">
        <v>1</v>
      </c>
      <c r="E17" s="196">
        <v>5.9</v>
      </c>
      <c r="F17" s="171">
        <v>2.8</v>
      </c>
      <c r="G17" s="53"/>
      <c r="H17" s="75"/>
      <c r="I17" s="75"/>
      <c r="J17" s="75"/>
      <c r="K17" s="75"/>
      <c r="L17" s="75"/>
      <c r="M17" s="38"/>
    </row>
    <row r="18" spans="1:13" s="1" customFormat="1" ht="12.75" customHeight="1">
      <c r="A18" s="48"/>
      <c r="B18" s="621" t="s">
        <v>296</v>
      </c>
      <c r="C18" s="621"/>
      <c r="D18" s="621"/>
      <c r="E18" s="621"/>
      <c r="F18" s="168"/>
      <c r="G18" s="53"/>
      <c r="H18" s="75"/>
      <c r="I18" s="75"/>
      <c r="J18" s="75"/>
      <c r="K18" s="75"/>
      <c r="L18" s="75"/>
      <c r="M18" s="38"/>
    </row>
    <row r="19" spans="1:13" s="1" customFormat="1" ht="12.75">
      <c r="A19" s="136"/>
      <c r="B19" s="57"/>
      <c r="C19" s="149"/>
      <c r="D19" s="177"/>
      <c r="E19" s="150"/>
      <c r="F19" s="150"/>
      <c r="G19" s="150"/>
    </row>
    <row r="20" spans="1:13" ht="12.75" customHeight="1">
      <c r="B20" s="57"/>
      <c r="C20" s="57"/>
      <c r="D20" s="135"/>
      <c r="E20" s="135"/>
      <c r="F20" s="135"/>
      <c r="G20" s="1"/>
      <c r="H20" s="1"/>
      <c r="I20" s="1"/>
      <c r="J20" s="1"/>
      <c r="K20" s="1"/>
    </row>
    <row r="21" spans="1:13" ht="12.75" customHeight="1" thickBot="1">
      <c r="B21" s="152" t="s">
        <v>205</v>
      </c>
      <c r="C21" s="134"/>
      <c r="D21" s="134"/>
      <c r="E21" s="174"/>
      <c r="F21" s="135"/>
      <c r="G21" s="1"/>
      <c r="H21" s="1"/>
      <c r="I21" s="1"/>
      <c r="J21" s="1"/>
      <c r="K21" s="1"/>
    </row>
    <row r="22" spans="1:13" ht="12.75" customHeight="1">
      <c r="B22" s="618" t="str">
        <f>B4</f>
        <v>FOR THE HALF YEAR ENDED 30 JUNE</v>
      </c>
      <c r="C22" s="154"/>
      <c r="D22" s="578">
        <v>2019</v>
      </c>
      <c r="E22" s="135"/>
      <c r="F22" s="135"/>
      <c r="G22" s="1"/>
      <c r="H22" s="1"/>
      <c r="I22" s="1"/>
      <c r="J22" s="1"/>
    </row>
    <row r="23" spans="1:13" ht="12.75" customHeight="1" thickBot="1">
      <c r="B23" s="619"/>
      <c r="C23" s="40"/>
      <c r="D23" s="40" t="s">
        <v>15</v>
      </c>
      <c r="E23" s="135"/>
      <c r="F23" s="149"/>
      <c r="G23" s="1"/>
      <c r="H23" s="1"/>
      <c r="I23" s="1"/>
      <c r="J23" s="1"/>
    </row>
    <row r="24" spans="1:13" ht="12.75" customHeight="1">
      <c r="B24" s="50" t="s">
        <v>17</v>
      </c>
      <c r="C24" s="151"/>
      <c r="D24" s="197">
        <v>42.6</v>
      </c>
      <c r="E24" s="175"/>
      <c r="F24" s="135"/>
      <c r="G24" s="1"/>
      <c r="H24" s="1"/>
      <c r="I24" s="1"/>
      <c r="J24" s="1"/>
    </row>
    <row r="25" spans="1:13" ht="12.75" customHeight="1">
      <c r="B25" s="50" t="s">
        <v>19</v>
      </c>
      <c r="C25" s="151"/>
      <c r="D25" s="197">
        <v>23.2</v>
      </c>
      <c r="E25" s="135"/>
      <c r="F25" s="135"/>
      <c r="G25" s="1"/>
      <c r="H25" s="1"/>
      <c r="I25" s="1"/>
      <c r="J25" s="1"/>
    </row>
    <row r="26" spans="1:13" ht="12.75" customHeight="1">
      <c r="B26" s="50" t="s">
        <v>16</v>
      </c>
      <c r="C26" s="151"/>
      <c r="D26" s="199">
        <v>9.6</v>
      </c>
      <c r="E26" s="135"/>
      <c r="F26" s="135"/>
      <c r="G26" s="1"/>
      <c r="H26" s="1"/>
      <c r="I26" s="1"/>
      <c r="J26" s="1"/>
    </row>
    <row r="27" spans="1:13" ht="12.75" customHeight="1">
      <c r="B27" s="50" t="s">
        <v>24</v>
      </c>
      <c r="C27" s="151"/>
      <c r="D27" s="197">
        <v>6.3</v>
      </c>
      <c r="E27" s="135"/>
      <c r="F27" s="135"/>
      <c r="G27" s="1"/>
      <c r="H27" s="1"/>
      <c r="I27" s="1"/>
      <c r="J27" s="1"/>
    </row>
    <row r="28" spans="1:13" ht="12.75" customHeight="1">
      <c r="B28" s="50" t="s">
        <v>23</v>
      </c>
      <c r="C28" s="151"/>
      <c r="D28" s="197">
        <v>6.2</v>
      </c>
      <c r="E28" s="135"/>
      <c r="F28" s="135"/>
      <c r="G28" s="1"/>
      <c r="H28" s="1"/>
      <c r="I28" s="1"/>
      <c r="J28" s="1"/>
    </row>
    <row r="29" spans="1:13" ht="12.75" customHeight="1">
      <c r="B29" s="50" t="s">
        <v>22</v>
      </c>
      <c r="C29" s="151"/>
      <c r="D29" s="197">
        <v>5.6</v>
      </c>
      <c r="E29" s="135"/>
      <c r="F29" s="135"/>
      <c r="G29" s="1"/>
      <c r="H29" s="1"/>
      <c r="I29" s="1"/>
      <c r="J29" s="1"/>
    </row>
    <row r="30" spans="1:13" ht="12.75" customHeight="1">
      <c r="B30" s="50" t="s">
        <v>20</v>
      </c>
      <c r="C30" s="151"/>
      <c r="D30" s="197">
        <v>4.3</v>
      </c>
      <c r="E30" s="135"/>
      <c r="F30" s="135"/>
      <c r="G30" s="1"/>
      <c r="H30" s="1"/>
      <c r="I30" s="1"/>
      <c r="J30" s="1"/>
    </row>
    <row r="31" spans="1:13" ht="12.75" customHeight="1">
      <c r="B31" s="50" t="s">
        <v>207</v>
      </c>
      <c r="C31" s="151"/>
      <c r="D31" s="197">
        <v>1.3</v>
      </c>
      <c r="E31" s="135"/>
      <c r="F31" s="135"/>
      <c r="G31" s="1"/>
      <c r="H31" s="1"/>
      <c r="I31" s="1"/>
      <c r="J31" s="1"/>
    </row>
    <row r="32" spans="1:13" ht="12.75" customHeight="1" thickBot="1">
      <c r="B32" s="63" t="s">
        <v>21</v>
      </c>
      <c r="C32" s="156"/>
      <c r="D32" s="475">
        <v>0.9</v>
      </c>
      <c r="E32" s="135"/>
      <c r="F32" s="135"/>
      <c r="G32" s="1"/>
      <c r="H32" s="1"/>
      <c r="I32" s="1"/>
      <c r="J32" s="1"/>
    </row>
    <row r="33" spans="1:11" ht="12.75" customHeight="1">
      <c r="A33" s="124"/>
      <c r="B33" s="50"/>
      <c r="C33" s="151"/>
      <c r="D33" s="153"/>
      <c r="E33" s="135"/>
      <c r="F33" s="135"/>
      <c r="G33" s="1"/>
      <c r="H33" s="1"/>
      <c r="I33" s="1"/>
      <c r="J33" s="1"/>
    </row>
    <row r="34" spans="1:11" ht="12.75" customHeight="1">
      <c r="A34" s="124"/>
      <c r="B34" s="62"/>
      <c r="C34" s="151"/>
      <c r="D34" s="172"/>
      <c r="E34" s="135"/>
      <c r="F34" s="135"/>
      <c r="G34" s="1"/>
      <c r="H34" s="1"/>
      <c r="I34" s="1"/>
      <c r="J34" s="1"/>
    </row>
    <row r="35" spans="1:11" ht="12.75" customHeight="1" thickBot="1">
      <c r="A35" s="124"/>
      <c r="B35" s="152" t="s">
        <v>206</v>
      </c>
      <c r="C35" s="134"/>
      <c r="D35" s="134"/>
      <c r="E35" s="135"/>
      <c r="F35" s="135"/>
      <c r="G35" s="1"/>
      <c r="H35" s="1"/>
      <c r="I35" s="1"/>
      <c r="J35" s="1"/>
    </row>
    <row r="36" spans="1:11" ht="12.75" customHeight="1">
      <c r="B36" s="618" t="str">
        <f>B22</f>
        <v>FOR THE HALF YEAR ENDED 30 JUNE</v>
      </c>
      <c r="C36" s="154"/>
      <c r="D36" s="155">
        <v>2019</v>
      </c>
      <c r="E36" s="135"/>
      <c r="F36" s="135"/>
      <c r="G36" s="1"/>
      <c r="H36" s="1"/>
      <c r="I36" s="1"/>
      <c r="J36" s="1"/>
      <c r="K36" s="1"/>
    </row>
    <row r="37" spans="1:11" ht="12.75" customHeight="1" thickBot="1">
      <c r="B37" s="619"/>
      <c r="C37" s="40"/>
      <c r="D37" s="40" t="s">
        <v>15</v>
      </c>
      <c r="E37" s="135"/>
      <c r="F37" s="135"/>
      <c r="G37" s="1"/>
      <c r="H37" s="1"/>
      <c r="I37" s="1"/>
      <c r="J37" s="1"/>
      <c r="K37" s="1"/>
    </row>
    <row r="38" spans="1:11" ht="12.75" customHeight="1">
      <c r="B38" s="50" t="s">
        <v>17</v>
      </c>
      <c r="C38" s="151"/>
      <c r="D38" s="197">
        <v>24.8</v>
      </c>
      <c r="E38" s="135"/>
      <c r="F38" s="135"/>
      <c r="G38" s="1"/>
      <c r="H38" s="1"/>
      <c r="I38" s="1"/>
      <c r="J38" s="1"/>
      <c r="K38" s="1"/>
    </row>
    <row r="39" spans="1:11">
      <c r="B39" s="50" t="s">
        <v>19</v>
      </c>
      <c r="C39" s="151"/>
      <c r="D39" s="197">
        <v>26.8</v>
      </c>
      <c r="E39" s="135"/>
      <c r="F39" s="135"/>
      <c r="G39" s="1"/>
      <c r="H39" s="1"/>
      <c r="I39" s="1"/>
      <c r="J39" s="1"/>
      <c r="K39" s="1"/>
    </row>
    <row r="40" spans="1:11">
      <c r="B40" s="50" t="s">
        <v>16</v>
      </c>
      <c r="C40" s="151"/>
      <c r="D40" s="197">
        <v>9.5</v>
      </c>
      <c r="E40" s="135"/>
      <c r="F40" s="135"/>
      <c r="G40" s="1"/>
      <c r="H40" s="1"/>
      <c r="I40" s="1"/>
      <c r="J40" s="1"/>
      <c r="K40" s="1"/>
    </row>
    <row r="41" spans="1:11">
      <c r="B41" s="50" t="s">
        <v>24</v>
      </c>
      <c r="C41" s="151"/>
      <c r="D41" s="197">
        <v>9.4</v>
      </c>
    </row>
    <row r="42" spans="1:11">
      <c r="B42" s="50" t="s">
        <v>23</v>
      </c>
      <c r="C42" s="151"/>
      <c r="D42" s="197">
        <v>9.9</v>
      </c>
    </row>
    <row r="43" spans="1:11">
      <c r="B43" s="50" t="s">
        <v>22</v>
      </c>
      <c r="C43" s="151"/>
      <c r="D43" s="199">
        <v>9</v>
      </c>
    </row>
    <row r="44" spans="1:11">
      <c r="B44" s="50" t="s">
        <v>20</v>
      </c>
      <c r="C44" s="151"/>
      <c r="D44" s="197">
        <v>7.2</v>
      </c>
    </row>
    <row r="45" spans="1:11">
      <c r="B45" s="50" t="s">
        <v>207</v>
      </c>
      <c r="C45" s="151"/>
      <c r="D45" s="197">
        <v>2.1</v>
      </c>
    </row>
    <row r="46" spans="1:11" ht="15" thickBot="1">
      <c r="B46" s="63" t="s">
        <v>21</v>
      </c>
      <c r="C46" s="156"/>
      <c r="D46" s="198">
        <v>1.3</v>
      </c>
    </row>
  </sheetData>
  <mergeCells count="4">
    <mergeCell ref="B36:B37"/>
    <mergeCell ref="G5:L5"/>
    <mergeCell ref="B18:E18"/>
    <mergeCell ref="B22:B23"/>
  </mergeCells>
  <conditionalFormatting sqref="C33:D33 C24:C31">
    <cfRule type="expression" dxfId="13" priority="9">
      <formula>Display="no"</formula>
    </cfRule>
  </conditionalFormatting>
  <conditionalFormatting sqref="C32">
    <cfRule type="expression" dxfId="12" priority="3">
      <formula>Display="no"</formula>
    </cfRule>
  </conditionalFormatting>
  <conditionalFormatting sqref="C38:C45">
    <cfRule type="expression" dxfId="11" priority="2">
      <formula>Display="no"</formula>
    </cfRule>
  </conditionalFormatting>
  <conditionalFormatting sqref="C46">
    <cfRule type="expression" dxfId="10" priority="1">
      <formula>Display="no"</formula>
    </cfRule>
  </conditionalFormatting>
  <pageMargins left="0.25" right="0.25"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0854-A551-44E5-9992-55A5BE4DEF19}">
  <sheetPr>
    <pageSetUpPr fitToPage="1"/>
  </sheetPr>
  <dimension ref="A1:N48"/>
  <sheetViews>
    <sheetView tabSelected="1" topLeftCell="A19" zoomScale="90" zoomScaleNormal="90" workbookViewId="0">
      <selection activeCell="G36" sqref="G36"/>
    </sheetView>
  </sheetViews>
  <sheetFormatPr defaultRowHeight="14.25"/>
  <cols>
    <col min="1" max="1" width="6.5703125" style="136" customWidth="1"/>
    <col min="2" max="2" width="39.28515625" style="348" customWidth="1"/>
    <col min="3" max="3" width="10.7109375" style="348" customWidth="1"/>
    <col min="4" max="6" width="10.7109375" style="211" customWidth="1"/>
    <col min="7" max="7" width="9.85546875" style="211" customWidth="1"/>
    <col min="8" max="8" width="12.28515625" style="212" customWidth="1"/>
    <col min="9" max="9" width="11.140625" style="212" customWidth="1"/>
    <col min="10" max="16384" width="9.140625" style="212"/>
  </cols>
  <sheetData>
    <row r="1" spans="1:14" ht="26.25">
      <c r="B1" s="210" t="s">
        <v>292</v>
      </c>
      <c r="C1" s="219"/>
    </row>
    <row r="2" spans="1:14" ht="15.75">
      <c r="B2" s="476"/>
      <c r="C2" s="476"/>
    </row>
    <row r="3" spans="1:14" s="214" customFormat="1" ht="13.5" thickBot="1">
      <c r="A3" s="52"/>
      <c r="B3" s="409" t="s">
        <v>38</v>
      </c>
      <c r="C3" s="445"/>
      <c r="D3" s="228"/>
      <c r="E3" s="228"/>
      <c r="F3" s="228"/>
      <c r="G3" s="244"/>
      <c r="H3" s="244"/>
      <c r="I3" s="244"/>
      <c r="J3" s="244"/>
      <c r="K3" s="244"/>
      <c r="L3" s="244"/>
    </row>
    <row r="4" spans="1:14" s="122" customFormat="1" ht="32.25" customHeight="1" thickBot="1">
      <c r="A4" s="139"/>
      <c r="B4" s="577" t="s">
        <v>255</v>
      </c>
      <c r="C4" s="140"/>
      <c r="D4" s="173">
        <v>2019</v>
      </c>
      <c r="E4" s="58" t="s">
        <v>287</v>
      </c>
      <c r="F4" s="58" t="s">
        <v>288</v>
      </c>
      <c r="G4" s="58" t="s">
        <v>289</v>
      </c>
      <c r="H4" s="228"/>
      <c r="J4" s="244"/>
      <c r="K4" s="244"/>
      <c r="L4" s="244"/>
      <c r="M4" s="244"/>
      <c r="N4" s="214"/>
    </row>
    <row r="5" spans="1:14" s="122" customFormat="1" ht="12.75">
      <c r="A5" s="48"/>
      <c r="B5" s="477" t="s">
        <v>114</v>
      </c>
      <c r="C5" s="477" t="s">
        <v>0</v>
      </c>
      <c r="D5" s="478">
        <v>2880</v>
      </c>
      <c r="E5" s="479">
        <v>2880</v>
      </c>
      <c r="F5" s="480">
        <v>2896</v>
      </c>
      <c r="G5" s="480">
        <v>2738</v>
      </c>
      <c r="H5" s="622"/>
      <c r="I5" s="622"/>
      <c r="J5" s="622"/>
      <c r="K5" s="622"/>
      <c r="L5" s="622"/>
      <c r="M5" s="622"/>
      <c r="N5" s="214"/>
    </row>
    <row r="6" spans="1:14" s="122" customFormat="1" ht="12.75">
      <c r="A6" s="48"/>
      <c r="B6" s="224" t="s">
        <v>201</v>
      </c>
      <c r="C6" s="224" t="s">
        <v>0</v>
      </c>
      <c r="D6" s="481">
        <v>2319</v>
      </c>
      <c r="E6" s="482">
        <v>2319</v>
      </c>
      <c r="F6" s="249">
        <v>2435</v>
      </c>
      <c r="G6" s="249">
        <v>2229</v>
      </c>
      <c r="H6" s="228"/>
      <c r="J6" s="244"/>
      <c r="K6" s="244"/>
      <c r="L6" s="244"/>
      <c r="M6" s="244"/>
      <c r="N6" s="214"/>
    </row>
    <row r="7" spans="1:14" s="122" customFormat="1" ht="12.75">
      <c r="A7" s="48"/>
      <c r="B7" s="483" t="s">
        <v>27</v>
      </c>
      <c r="C7" s="484" t="s">
        <v>0</v>
      </c>
      <c r="D7" s="485">
        <v>2019</v>
      </c>
      <c r="E7" s="486">
        <v>2019</v>
      </c>
      <c r="F7" s="438">
        <v>2098</v>
      </c>
      <c r="G7" s="438">
        <v>1922</v>
      </c>
      <c r="H7" s="228"/>
      <c r="I7" s="244"/>
      <c r="J7" s="244"/>
      <c r="K7" s="244"/>
      <c r="L7" s="244"/>
      <c r="M7" s="244"/>
      <c r="N7" s="214"/>
    </row>
    <row r="8" spans="1:14" s="122" customFormat="1" ht="12.75">
      <c r="A8" s="48"/>
      <c r="B8" s="224" t="s">
        <v>202</v>
      </c>
      <c r="C8" s="224" t="s">
        <v>0</v>
      </c>
      <c r="D8" s="481">
        <v>1425</v>
      </c>
      <c r="E8" s="482">
        <v>1363</v>
      </c>
      <c r="F8" s="249">
        <v>1318</v>
      </c>
      <c r="G8" s="249">
        <v>1008</v>
      </c>
      <c r="H8" s="228"/>
      <c r="I8" s="244"/>
      <c r="J8" s="244"/>
      <c r="K8" s="244"/>
      <c r="L8" s="244"/>
      <c r="M8" s="244"/>
      <c r="N8" s="214"/>
    </row>
    <row r="9" spans="1:14" s="122" customFormat="1" ht="12.75">
      <c r="A9" s="48"/>
      <c r="B9" s="224" t="s">
        <v>28</v>
      </c>
      <c r="C9" s="224" t="s">
        <v>0</v>
      </c>
      <c r="D9" s="481">
        <v>350</v>
      </c>
      <c r="E9" s="482">
        <v>350</v>
      </c>
      <c r="F9" s="249">
        <v>380</v>
      </c>
      <c r="G9" s="249">
        <v>359</v>
      </c>
      <c r="H9" s="228"/>
      <c r="I9" s="244"/>
      <c r="J9" s="244"/>
      <c r="K9" s="244"/>
      <c r="L9" s="244"/>
      <c r="M9" s="244"/>
      <c r="N9" s="214"/>
    </row>
    <row r="10" spans="1:14" s="122" customFormat="1" ht="12.75">
      <c r="A10" s="48"/>
      <c r="B10" s="224" t="s">
        <v>203</v>
      </c>
      <c r="C10" s="224" t="s">
        <v>0</v>
      </c>
      <c r="D10" s="481">
        <v>306</v>
      </c>
      <c r="E10" s="482">
        <v>306</v>
      </c>
      <c r="F10" s="249">
        <v>329</v>
      </c>
      <c r="G10" s="249">
        <v>311</v>
      </c>
      <c r="H10" s="228"/>
      <c r="I10" s="244"/>
      <c r="J10" s="244"/>
      <c r="K10" s="244"/>
      <c r="L10" s="244"/>
      <c r="M10" s="244"/>
      <c r="N10" s="214"/>
    </row>
    <row r="11" spans="1:14" s="122" customFormat="1" ht="12.75">
      <c r="A11" s="48"/>
      <c r="B11" s="422" t="s">
        <v>38</v>
      </c>
      <c r="C11" s="422" t="s">
        <v>0</v>
      </c>
      <c r="D11" s="487">
        <v>-62</v>
      </c>
      <c r="E11" s="488">
        <v>0</v>
      </c>
      <c r="F11" s="441">
        <v>71</v>
      </c>
      <c r="G11" s="441">
        <v>244</v>
      </c>
      <c r="H11" s="228"/>
      <c r="I11" s="244"/>
      <c r="J11" s="244"/>
      <c r="K11" s="244"/>
      <c r="L11" s="244"/>
      <c r="M11" s="244"/>
      <c r="N11" s="214"/>
    </row>
    <row r="12" spans="1:14" s="491" customFormat="1" ht="12.75">
      <c r="A12" s="144"/>
      <c r="B12" s="224" t="s">
        <v>25</v>
      </c>
      <c r="C12" s="224" t="s">
        <v>15</v>
      </c>
      <c r="D12" s="489">
        <v>70.599999999999994</v>
      </c>
      <c r="E12" s="490">
        <v>67.5</v>
      </c>
      <c r="F12" s="420">
        <v>62.8</v>
      </c>
      <c r="G12" s="420">
        <v>52.4</v>
      </c>
      <c r="H12" s="228"/>
      <c r="I12" s="244"/>
      <c r="J12" s="244"/>
      <c r="K12" s="244"/>
      <c r="L12" s="244"/>
      <c r="M12" s="244"/>
      <c r="N12" s="214"/>
    </row>
    <row r="13" spans="1:14" s="491" customFormat="1" ht="12.75">
      <c r="A13" s="144"/>
      <c r="B13" s="224" t="s">
        <v>26</v>
      </c>
      <c r="C13" s="224" t="s">
        <v>15</v>
      </c>
      <c r="D13" s="489">
        <v>17.3</v>
      </c>
      <c r="E13" s="490">
        <v>17.3</v>
      </c>
      <c r="F13" s="420">
        <v>18.100000000000001</v>
      </c>
      <c r="G13" s="420">
        <v>18.7</v>
      </c>
      <c r="H13" s="228"/>
      <c r="I13" s="244"/>
      <c r="J13" s="244"/>
      <c r="K13" s="244"/>
      <c r="L13" s="244"/>
      <c r="M13" s="244"/>
      <c r="N13" s="214"/>
    </row>
    <row r="14" spans="1:14" s="122" customFormat="1" ht="12.75">
      <c r="A14" s="144"/>
      <c r="B14" s="492" t="s">
        <v>43</v>
      </c>
      <c r="C14" s="224" t="s">
        <v>15</v>
      </c>
      <c r="D14" s="489">
        <v>15.2</v>
      </c>
      <c r="E14" s="490">
        <v>15.2</v>
      </c>
      <c r="F14" s="420">
        <v>15.7</v>
      </c>
      <c r="G14" s="420">
        <v>16.2</v>
      </c>
      <c r="H14" s="228"/>
      <c r="I14" s="244"/>
      <c r="J14" s="244"/>
      <c r="K14" s="244"/>
      <c r="L14" s="244"/>
      <c r="M14" s="244"/>
      <c r="N14" s="214"/>
    </row>
    <row r="15" spans="1:14" s="122" customFormat="1" ht="12.75">
      <c r="A15" s="48"/>
      <c r="B15" s="493" t="s">
        <v>44</v>
      </c>
      <c r="C15" s="224" t="s">
        <v>15</v>
      </c>
      <c r="D15" s="489">
        <v>103.1</v>
      </c>
      <c r="E15" s="494">
        <v>100</v>
      </c>
      <c r="F15" s="495">
        <v>96.6</v>
      </c>
      <c r="G15" s="495">
        <v>87.3</v>
      </c>
      <c r="H15" s="228"/>
      <c r="I15" s="244"/>
      <c r="J15" s="244"/>
      <c r="K15" s="244"/>
      <c r="L15" s="244"/>
      <c r="M15" s="244"/>
      <c r="N15" s="214"/>
    </row>
    <row r="16" spans="1:14" s="122" customFormat="1" ht="13.5">
      <c r="A16" s="48"/>
      <c r="B16" s="493" t="s">
        <v>240</v>
      </c>
      <c r="C16" s="224" t="s">
        <v>15</v>
      </c>
      <c r="D16" s="489">
        <v>97.4</v>
      </c>
      <c r="E16" s="494">
        <v>94.3</v>
      </c>
      <c r="F16" s="497">
        <v>96.8</v>
      </c>
      <c r="G16" s="496">
        <v>89.3</v>
      </c>
      <c r="H16" s="228"/>
      <c r="I16" s="244"/>
      <c r="J16" s="244"/>
      <c r="K16" s="244"/>
      <c r="L16" s="244"/>
      <c r="M16" s="244"/>
      <c r="N16" s="214"/>
    </row>
    <row r="17" spans="1:14" s="122" customFormat="1" ht="13.5" thickBot="1">
      <c r="A17" s="48"/>
      <c r="B17" s="498" t="s">
        <v>69</v>
      </c>
      <c r="C17" s="66" t="s">
        <v>15</v>
      </c>
      <c r="D17" s="499">
        <v>8.4</v>
      </c>
      <c r="E17" s="500">
        <v>11.4</v>
      </c>
      <c r="F17" s="424">
        <v>6.3</v>
      </c>
      <c r="G17" s="424">
        <v>15.9</v>
      </c>
      <c r="H17" s="228"/>
      <c r="I17" s="244"/>
      <c r="J17" s="244"/>
      <c r="K17" s="244"/>
      <c r="L17" s="244"/>
      <c r="M17" s="244"/>
      <c r="N17" s="214"/>
    </row>
    <row r="18" spans="1:14" s="122" customFormat="1" ht="12.75" customHeight="1">
      <c r="A18" s="48"/>
      <c r="B18" s="623" t="s">
        <v>293</v>
      </c>
      <c r="C18" s="623"/>
      <c r="D18" s="623"/>
      <c r="E18" s="623"/>
      <c r="F18" s="623"/>
      <c r="G18" s="623"/>
      <c r="H18" s="228"/>
      <c r="I18" s="244"/>
      <c r="J18" s="244"/>
      <c r="K18" s="244"/>
      <c r="L18" s="244"/>
      <c r="M18" s="244"/>
      <c r="N18" s="214"/>
    </row>
    <row r="19" spans="1:14" s="122" customFormat="1" ht="12.75" customHeight="1">
      <c r="A19" s="48"/>
      <c r="B19" s="623" t="s">
        <v>294</v>
      </c>
      <c r="C19" s="623"/>
      <c r="D19" s="623"/>
      <c r="E19" s="623"/>
      <c r="F19" s="623"/>
      <c r="G19" s="623"/>
      <c r="H19" s="228"/>
      <c r="I19" s="244"/>
      <c r="J19" s="244"/>
      <c r="K19" s="244"/>
      <c r="L19" s="244"/>
      <c r="M19" s="244"/>
      <c r="N19" s="214"/>
    </row>
    <row r="20" spans="1:14" s="122" customFormat="1" ht="12.75" customHeight="1">
      <c r="A20" s="48"/>
      <c r="B20" s="623" t="s">
        <v>295</v>
      </c>
      <c r="C20" s="623"/>
      <c r="D20" s="623"/>
      <c r="E20" s="623"/>
      <c r="F20" s="623"/>
      <c r="G20" s="623"/>
      <c r="H20" s="228"/>
      <c r="I20" s="244"/>
      <c r="J20" s="244"/>
      <c r="K20" s="244"/>
      <c r="L20" s="244"/>
      <c r="M20" s="244"/>
      <c r="N20" s="214"/>
    </row>
    <row r="21" spans="1:14" s="122" customFormat="1" ht="12.75">
      <c r="A21" s="136"/>
      <c r="B21" s="124"/>
      <c r="C21" s="273"/>
      <c r="D21" s="501"/>
      <c r="E21" s="502"/>
      <c r="F21" s="502"/>
      <c r="G21" s="502"/>
      <c r="H21" s="502"/>
    </row>
    <row r="22" spans="1:14" ht="12.75" customHeight="1">
      <c r="B22" s="124"/>
      <c r="C22" s="124"/>
      <c r="D22" s="405"/>
      <c r="E22" s="405"/>
      <c r="F22" s="405"/>
      <c r="G22" s="405"/>
      <c r="H22" s="122"/>
      <c r="I22" s="122"/>
      <c r="J22" s="122"/>
      <c r="K22" s="122"/>
      <c r="L22" s="122"/>
    </row>
    <row r="23" spans="1:14" ht="12.75" customHeight="1" thickBot="1">
      <c r="B23" s="503" t="s">
        <v>205</v>
      </c>
      <c r="C23" s="504"/>
      <c r="D23" s="504"/>
      <c r="E23" s="405"/>
      <c r="F23" s="405"/>
      <c r="G23" s="122"/>
      <c r="H23" s="122"/>
      <c r="I23" s="122"/>
      <c r="J23" s="122"/>
      <c r="K23" s="122"/>
      <c r="L23" s="122"/>
    </row>
    <row r="24" spans="1:14" ht="12.75" customHeight="1">
      <c r="B24" s="618" t="str">
        <f>B4</f>
        <v>FOR THE HALF YEAR ENDED 30 JUNE</v>
      </c>
      <c r="C24" s="505"/>
      <c r="D24" s="155">
        <v>2019</v>
      </c>
      <c r="E24" s="405"/>
      <c r="F24" s="405"/>
      <c r="G24" s="122"/>
      <c r="H24" s="122"/>
      <c r="I24" s="122"/>
      <c r="J24" s="122"/>
      <c r="K24" s="122"/>
    </row>
    <row r="25" spans="1:14" ht="12.75" customHeight="1" thickBot="1">
      <c r="B25" s="619"/>
      <c r="C25" s="435"/>
      <c r="D25" s="435" t="s">
        <v>15</v>
      </c>
      <c r="E25" s="405"/>
      <c r="F25" s="273"/>
      <c r="G25" s="122"/>
      <c r="H25" s="122"/>
      <c r="I25" s="122"/>
      <c r="J25" s="122"/>
      <c r="K25" s="122"/>
    </row>
    <row r="26" spans="1:14" ht="12.75" customHeight="1">
      <c r="B26" s="260" t="s">
        <v>19</v>
      </c>
      <c r="C26" s="506"/>
      <c r="D26" s="507">
        <v>28.4</v>
      </c>
      <c r="E26" s="405"/>
      <c r="F26" s="405"/>
      <c r="G26" s="122"/>
      <c r="H26" s="122"/>
      <c r="I26" s="122"/>
      <c r="J26" s="122"/>
      <c r="K26" s="122"/>
    </row>
    <row r="27" spans="1:14" ht="12.75" customHeight="1">
      <c r="B27" s="260" t="s">
        <v>22</v>
      </c>
      <c r="C27" s="506"/>
      <c r="D27" s="507">
        <v>19.2</v>
      </c>
      <c r="E27" s="405"/>
      <c r="F27" s="405"/>
      <c r="G27" s="122"/>
      <c r="H27" s="122"/>
      <c r="I27" s="122"/>
      <c r="J27" s="122"/>
      <c r="K27" s="122"/>
    </row>
    <row r="28" spans="1:14" ht="12.75" customHeight="1">
      <c r="B28" s="260" t="s">
        <v>207</v>
      </c>
      <c r="C28" s="506"/>
      <c r="D28" s="507">
        <v>15.4</v>
      </c>
      <c r="E28" s="405"/>
      <c r="F28" s="405"/>
      <c r="G28" s="122"/>
      <c r="H28" s="122"/>
      <c r="I28" s="122"/>
      <c r="J28" s="122"/>
      <c r="K28" s="122"/>
    </row>
    <row r="29" spans="1:14" ht="12.75" customHeight="1">
      <c r="B29" s="260" t="s">
        <v>20</v>
      </c>
      <c r="C29" s="506"/>
      <c r="D29" s="507">
        <v>14.5</v>
      </c>
      <c r="E29" s="405"/>
      <c r="F29" s="405"/>
      <c r="G29" s="122"/>
      <c r="H29" s="122"/>
      <c r="I29" s="122"/>
      <c r="J29" s="122"/>
      <c r="K29" s="122"/>
    </row>
    <row r="30" spans="1:14" ht="12.75" customHeight="1">
      <c r="B30" s="260" t="s">
        <v>23</v>
      </c>
      <c r="C30" s="506"/>
      <c r="D30" s="507">
        <v>10.3</v>
      </c>
      <c r="E30" s="405"/>
      <c r="F30" s="405"/>
      <c r="G30" s="122"/>
      <c r="H30" s="122"/>
      <c r="I30" s="122"/>
      <c r="J30" s="122"/>
      <c r="K30" s="122"/>
    </row>
    <row r="31" spans="1:14" ht="12.75" customHeight="1">
      <c r="B31" s="260" t="s">
        <v>24</v>
      </c>
      <c r="C31" s="506"/>
      <c r="D31" s="507">
        <v>5.2</v>
      </c>
      <c r="E31" s="405"/>
      <c r="F31" s="405"/>
      <c r="G31" s="122"/>
      <c r="H31" s="122"/>
      <c r="I31" s="122"/>
      <c r="J31" s="122"/>
      <c r="K31" s="122"/>
    </row>
    <row r="32" spans="1:14" ht="12.75" customHeight="1">
      <c r="B32" s="260" t="s">
        <v>16</v>
      </c>
      <c r="C32" s="506"/>
      <c r="D32" s="507">
        <v>4.4000000000000004</v>
      </c>
      <c r="E32" s="405"/>
      <c r="F32" s="405"/>
      <c r="G32" s="122"/>
      <c r="H32" s="122"/>
      <c r="I32" s="122"/>
      <c r="J32" s="122"/>
      <c r="K32" s="122"/>
    </row>
    <row r="33" spans="1:12" ht="12.75" customHeight="1">
      <c r="B33" s="260" t="s">
        <v>21</v>
      </c>
      <c r="C33" s="506"/>
      <c r="D33" s="507">
        <v>2.6</v>
      </c>
      <c r="E33" s="405"/>
      <c r="F33" s="405"/>
      <c r="G33" s="122"/>
      <c r="H33" s="122"/>
      <c r="I33" s="122"/>
      <c r="J33" s="122"/>
      <c r="K33" s="122"/>
    </row>
    <row r="34" spans="1:12" ht="12.75" customHeight="1" thickBot="1">
      <c r="B34" s="324" t="s">
        <v>3</v>
      </c>
      <c r="C34" s="508"/>
      <c r="D34" s="509">
        <v>0</v>
      </c>
      <c r="E34" s="405"/>
      <c r="F34" s="405"/>
      <c r="G34" s="122"/>
      <c r="H34" s="122"/>
      <c r="I34" s="122"/>
      <c r="J34" s="122"/>
      <c r="K34" s="122"/>
    </row>
    <row r="35" spans="1:12" ht="12.75" customHeight="1">
      <c r="A35" s="124"/>
      <c r="B35" s="260"/>
      <c r="C35" s="506"/>
      <c r="D35" s="510"/>
      <c r="E35" s="405"/>
      <c r="F35" s="405"/>
      <c r="G35" s="122"/>
      <c r="H35" s="122"/>
      <c r="I35" s="122"/>
      <c r="J35" s="122"/>
      <c r="K35" s="122"/>
    </row>
    <row r="36" spans="1:12" ht="12.75" customHeight="1">
      <c r="A36" s="124"/>
      <c r="B36" s="62"/>
      <c r="C36" s="506"/>
      <c r="D36" s="511"/>
      <c r="E36" s="405"/>
      <c r="F36" s="405"/>
      <c r="G36" s="122"/>
      <c r="H36" s="122"/>
      <c r="I36" s="122"/>
      <c r="J36" s="122"/>
      <c r="K36" s="122"/>
    </row>
    <row r="37" spans="1:12" ht="12.75" customHeight="1" thickBot="1">
      <c r="A37" s="124"/>
      <c r="B37" s="503" t="s">
        <v>206</v>
      </c>
      <c r="C37" s="504"/>
      <c r="D37" s="504"/>
      <c r="E37" s="405"/>
      <c r="F37" s="405"/>
      <c r="G37" s="122"/>
      <c r="H37" s="122"/>
      <c r="I37" s="122"/>
      <c r="J37" s="122"/>
      <c r="K37" s="122"/>
    </row>
    <row r="38" spans="1:12" ht="12.75" customHeight="1">
      <c r="B38" s="618" t="str">
        <f>B24</f>
        <v>FOR THE HALF YEAR ENDED 30 JUNE</v>
      </c>
      <c r="C38" s="505"/>
      <c r="D38" s="155">
        <v>2019</v>
      </c>
      <c r="E38" s="405"/>
      <c r="F38" s="405"/>
      <c r="G38" s="405"/>
      <c r="H38" s="122"/>
      <c r="I38" s="122"/>
      <c r="J38" s="122"/>
      <c r="K38" s="122"/>
      <c r="L38" s="122"/>
    </row>
    <row r="39" spans="1:12" ht="12.75" customHeight="1" thickBot="1">
      <c r="B39" s="619"/>
      <c r="C39" s="435"/>
      <c r="D39" s="435" t="s">
        <v>15</v>
      </c>
      <c r="E39" s="405"/>
      <c r="F39" s="405"/>
      <c r="G39" s="405"/>
      <c r="H39" s="122"/>
      <c r="I39" s="122"/>
      <c r="J39" s="122"/>
      <c r="K39" s="122"/>
      <c r="L39" s="122"/>
    </row>
    <row r="40" spans="1:12" ht="12.75" customHeight="1">
      <c r="B40" s="260" t="s">
        <v>19</v>
      </c>
      <c r="C40" s="506"/>
      <c r="D40" s="507">
        <v>24.4</v>
      </c>
      <c r="E40" s="405"/>
      <c r="F40" s="405"/>
      <c r="G40" s="405"/>
      <c r="H40" s="122"/>
      <c r="I40" s="122"/>
      <c r="J40" s="122"/>
      <c r="K40" s="122"/>
      <c r="L40" s="122"/>
    </row>
    <row r="41" spans="1:12">
      <c r="B41" s="260" t="s">
        <v>22</v>
      </c>
      <c r="C41" s="506"/>
      <c r="D41" s="581">
        <v>19</v>
      </c>
      <c r="E41" s="405"/>
      <c r="F41" s="405"/>
      <c r="G41" s="405"/>
      <c r="H41" s="122"/>
      <c r="I41" s="122"/>
      <c r="J41" s="122"/>
      <c r="K41" s="122"/>
      <c r="L41" s="122"/>
    </row>
    <row r="42" spans="1:12">
      <c r="B42" s="260" t="s">
        <v>207</v>
      </c>
      <c r="C42" s="506"/>
      <c r="D42" s="507">
        <v>11.8</v>
      </c>
      <c r="E42" s="405"/>
      <c r="F42" s="405"/>
      <c r="G42" s="405"/>
      <c r="H42" s="122"/>
      <c r="I42" s="122"/>
      <c r="J42" s="122"/>
      <c r="K42" s="122"/>
      <c r="L42" s="122"/>
    </row>
    <row r="43" spans="1:12">
      <c r="B43" s="260" t="s">
        <v>20</v>
      </c>
      <c r="C43" s="506"/>
      <c r="D43" s="581">
        <v>16</v>
      </c>
    </row>
    <row r="44" spans="1:12">
      <c r="B44" s="260" t="s">
        <v>23</v>
      </c>
      <c r="C44" s="506"/>
      <c r="D44" s="507">
        <v>13.3</v>
      </c>
    </row>
    <row r="45" spans="1:12">
      <c r="B45" s="260" t="s">
        <v>24</v>
      </c>
      <c r="C45" s="506"/>
      <c r="D45" s="507">
        <v>6.3</v>
      </c>
    </row>
    <row r="46" spans="1:12">
      <c r="B46" s="260" t="s">
        <v>16</v>
      </c>
      <c r="C46" s="506"/>
      <c r="D46" s="507">
        <v>4.5</v>
      </c>
    </row>
    <row r="47" spans="1:12">
      <c r="B47" s="260" t="s">
        <v>21</v>
      </c>
      <c r="C47" s="506"/>
      <c r="D47" s="507">
        <v>2.1</v>
      </c>
    </row>
    <row r="48" spans="1:12" ht="15" thickBot="1">
      <c r="B48" s="324" t="s">
        <v>3</v>
      </c>
      <c r="C48" s="508"/>
      <c r="D48" s="509">
        <v>2.6</v>
      </c>
    </row>
  </sheetData>
  <mergeCells count="6">
    <mergeCell ref="B24:B25"/>
    <mergeCell ref="B38:B39"/>
    <mergeCell ref="H5:M5"/>
    <mergeCell ref="B18:G18"/>
    <mergeCell ref="B19:G19"/>
    <mergeCell ref="B20:G20"/>
  </mergeCells>
  <conditionalFormatting sqref="C35:D35 C26:C32">
    <cfRule type="expression" dxfId="9" priority="8">
      <formula>Display="no"</formula>
    </cfRule>
  </conditionalFormatting>
  <conditionalFormatting sqref="C40:C47">
    <cfRule type="expression" dxfId="8" priority="5">
      <formula>Display="no"</formula>
    </cfRule>
  </conditionalFormatting>
  <conditionalFormatting sqref="C48">
    <cfRule type="expression" dxfId="7" priority="4">
      <formula>Display="no"</formula>
    </cfRule>
  </conditionalFormatting>
  <conditionalFormatting sqref="C33">
    <cfRule type="expression" dxfId="6" priority="1">
      <formula>Display="no"</formula>
    </cfRule>
  </conditionalFormatting>
  <conditionalFormatting sqref="C34">
    <cfRule type="expression" dxfId="5" priority="3">
      <formula>Display="no"</formula>
    </cfRule>
  </conditionalFormatting>
  <conditionalFormatting sqref="C34">
    <cfRule type="expression" dxfId="4" priority="2">
      <formula>Display="no"</formula>
    </cfRule>
  </conditionalFormatting>
  <pageMargins left="0.25" right="0.25"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5B8B-A7C6-4F7E-8A66-270F1E7D412F}">
  <sheetPr>
    <pageSetUpPr fitToPage="1"/>
  </sheetPr>
  <dimension ref="A1:U46"/>
  <sheetViews>
    <sheetView topLeftCell="A10" zoomScale="90" zoomScaleNormal="90" workbookViewId="0">
      <selection activeCell="D37" sqref="D37"/>
    </sheetView>
  </sheetViews>
  <sheetFormatPr defaultRowHeight="14.25"/>
  <cols>
    <col min="1" max="1" width="6.5703125" style="136" customWidth="1"/>
    <col min="2" max="2" width="39.28515625" style="39" customWidth="1"/>
    <col min="3" max="3" width="10.7109375" style="39" customWidth="1"/>
    <col min="4" max="6" width="10.7109375" style="36" customWidth="1"/>
    <col min="7" max="7" width="8" style="36" customWidth="1"/>
    <col min="8" max="8" width="13.7109375" style="36" customWidth="1"/>
    <col min="9" max="9" width="12.28515625" style="37" customWidth="1"/>
    <col min="10" max="10" width="11.140625" style="37" customWidth="1"/>
    <col min="11" max="16384" width="9.140625" style="37"/>
  </cols>
  <sheetData>
    <row r="1" spans="1:21" ht="26.25">
      <c r="B1" s="44" t="s">
        <v>291</v>
      </c>
      <c r="C1" s="35"/>
    </row>
    <row r="2" spans="1:21" ht="15.75">
      <c r="B2" s="137"/>
      <c r="C2" s="137"/>
    </row>
    <row r="3" spans="1:21" s="38" customFormat="1" ht="15" thickBot="1">
      <c r="A3" s="138"/>
      <c r="B3" s="43" t="s">
        <v>38</v>
      </c>
      <c r="C3" s="51"/>
      <c r="D3" s="53"/>
      <c r="E3" s="53"/>
      <c r="F3" s="53"/>
      <c r="G3" s="36"/>
      <c r="H3" s="75"/>
      <c r="I3" s="75"/>
      <c r="J3" s="75"/>
      <c r="K3" s="75"/>
      <c r="L3" s="75"/>
      <c r="M3" s="75"/>
    </row>
    <row r="4" spans="1:21" s="1" customFormat="1" ht="15" thickBot="1">
      <c r="A4" s="139"/>
      <c r="B4" s="577" t="s">
        <v>255</v>
      </c>
      <c r="C4" s="140"/>
      <c r="D4" s="173">
        <v>2019</v>
      </c>
      <c r="E4" s="58">
        <v>2018</v>
      </c>
      <c r="F4" s="58">
        <v>2017</v>
      </c>
      <c r="G4" s="36"/>
      <c r="H4" s="53"/>
      <c r="I4" s="53"/>
      <c r="K4" s="75"/>
      <c r="L4" s="75"/>
      <c r="M4" s="75"/>
      <c r="N4" s="75"/>
      <c r="O4" s="38"/>
    </row>
    <row r="5" spans="1:21" s="1" customFormat="1">
      <c r="A5" s="48"/>
      <c r="B5" s="47" t="s">
        <v>114</v>
      </c>
      <c r="C5" s="141" t="s">
        <v>0</v>
      </c>
      <c r="D5" s="179">
        <v>1960</v>
      </c>
      <c r="E5" s="157">
        <v>2106</v>
      </c>
      <c r="F5" s="157">
        <v>2070</v>
      </c>
      <c r="G5" s="36"/>
      <c r="H5" s="53"/>
      <c r="I5" s="620"/>
      <c r="J5" s="620"/>
      <c r="K5" s="620"/>
      <c r="L5" s="620"/>
      <c r="M5" s="620"/>
      <c r="N5" s="620"/>
      <c r="O5" s="38"/>
    </row>
    <row r="6" spans="1:21" s="1" customFormat="1">
      <c r="A6" s="48"/>
      <c r="B6" s="47" t="s">
        <v>201</v>
      </c>
      <c r="C6" s="47" t="s">
        <v>0</v>
      </c>
      <c r="D6" s="180">
        <v>1951</v>
      </c>
      <c r="E6" s="158">
        <v>2095</v>
      </c>
      <c r="F6" s="158">
        <v>2081</v>
      </c>
      <c r="G6" s="36"/>
      <c r="H6" s="53"/>
      <c r="I6" s="53"/>
      <c r="K6" s="75"/>
      <c r="L6" s="75"/>
      <c r="M6" s="75"/>
      <c r="N6" s="75"/>
      <c r="O6" s="38"/>
    </row>
    <row r="7" spans="1:21" s="1" customFormat="1">
      <c r="A7" s="48"/>
      <c r="B7" s="142" t="s">
        <v>27</v>
      </c>
      <c r="C7" s="143" t="s">
        <v>0</v>
      </c>
      <c r="D7" s="181">
        <v>1797</v>
      </c>
      <c r="E7" s="159">
        <v>1926</v>
      </c>
      <c r="F7" s="159">
        <v>1906</v>
      </c>
      <c r="G7" s="36"/>
      <c r="H7" s="53"/>
      <c r="I7" s="53"/>
      <c r="J7" s="75"/>
      <c r="K7" s="75"/>
      <c r="L7" s="75"/>
      <c r="M7" s="75"/>
      <c r="N7" s="75"/>
      <c r="O7" s="38"/>
    </row>
    <row r="8" spans="1:21" s="1" customFormat="1">
      <c r="A8" s="48"/>
      <c r="B8" s="47" t="s">
        <v>202</v>
      </c>
      <c r="C8" s="47" t="s">
        <v>0</v>
      </c>
      <c r="D8" s="180">
        <v>1157</v>
      </c>
      <c r="E8" s="158">
        <v>1175</v>
      </c>
      <c r="F8" s="158">
        <v>1287</v>
      </c>
      <c r="G8" s="36"/>
      <c r="H8" s="53"/>
      <c r="I8" s="53"/>
      <c r="J8" s="75"/>
      <c r="K8" s="75"/>
      <c r="L8" s="75"/>
      <c r="M8" s="75"/>
      <c r="N8" s="75"/>
      <c r="O8" s="38"/>
    </row>
    <row r="9" spans="1:21" s="1" customFormat="1">
      <c r="A9" s="48"/>
      <c r="B9" s="47" t="s">
        <v>28</v>
      </c>
      <c r="C9" s="47" t="s">
        <v>0</v>
      </c>
      <c r="D9" s="180">
        <v>269</v>
      </c>
      <c r="E9" s="158">
        <v>283</v>
      </c>
      <c r="F9" s="158">
        <v>271</v>
      </c>
      <c r="G9" s="36"/>
      <c r="H9" s="53"/>
      <c r="I9" s="53"/>
      <c r="J9" s="75"/>
      <c r="K9" s="75"/>
      <c r="L9" s="75"/>
      <c r="M9" s="75"/>
      <c r="N9" s="75"/>
      <c r="O9" s="38"/>
    </row>
    <row r="10" spans="1:21" s="1" customFormat="1">
      <c r="A10" s="48"/>
      <c r="B10" s="47" t="s">
        <v>203</v>
      </c>
      <c r="C10" s="47" t="s">
        <v>0</v>
      </c>
      <c r="D10" s="180">
        <v>258</v>
      </c>
      <c r="E10" s="158">
        <v>262</v>
      </c>
      <c r="F10" s="158">
        <v>249</v>
      </c>
      <c r="G10" s="36"/>
      <c r="H10" s="53"/>
      <c r="I10" s="53"/>
      <c r="J10" s="75"/>
      <c r="K10" s="75"/>
      <c r="L10" s="75"/>
      <c r="M10" s="75"/>
      <c r="N10" s="75"/>
      <c r="O10" s="38"/>
    </row>
    <row r="11" spans="1:21" s="1" customFormat="1">
      <c r="A11" s="48"/>
      <c r="B11" s="49" t="s">
        <v>38</v>
      </c>
      <c r="C11" s="49" t="s">
        <v>0</v>
      </c>
      <c r="D11" s="182">
        <v>113</v>
      </c>
      <c r="E11" s="160">
        <v>206</v>
      </c>
      <c r="F11" s="160">
        <v>99</v>
      </c>
      <c r="G11" s="36"/>
      <c r="H11" s="53"/>
      <c r="I11" s="53"/>
      <c r="J11" s="75"/>
      <c r="K11" s="75"/>
      <c r="L11" s="75"/>
      <c r="M11" s="75"/>
      <c r="N11" s="75"/>
      <c r="O11" s="38"/>
    </row>
    <row r="12" spans="1:21" s="145" customFormat="1">
      <c r="A12" s="144"/>
      <c r="B12" s="47" t="s">
        <v>25</v>
      </c>
      <c r="C12" s="47" t="s">
        <v>15</v>
      </c>
      <c r="D12" s="183">
        <v>64.400000000000006</v>
      </c>
      <c r="E12" s="161">
        <v>61</v>
      </c>
      <c r="F12" s="161">
        <v>67.5</v>
      </c>
      <c r="G12" s="36"/>
      <c r="H12" s="53"/>
      <c r="I12" s="53"/>
      <c r="J12" s="75"/>
      <c r="K12" s="75"/>
      <c r="L12" s="75"/>
      <c r="M12" s="75"/>
      <c r="N12" s="75"/>
      <c r="O12" s="38"/>
    </row>
    <row r="13" spans="1:21" s="145" customFormat="1">
      <c r="A13" s="144"/>
      <c r="B13" s="47" t="s">
        <v>26</v>
      </c>
      <c r="C13" s="47" t="s">
        <v>15</v>
      </c>
      <c r="D13" s="183">
        <v>14.9</v>
      </c>
      <c r="E13" s="161">
        <v>14.7</v>
      </c>
      <c r="F13" s="161">
        <v>14.2</v>
      </c>
      <c r="G13" s="36"/>
      <c r="H13" s="53"/>
      <c r="I13" s="53"/>
      <c r="J13" s="75"/>
      <c r="K13" s="75"/>
      <c r="L13" s="75"/>
      <c r="M13" s="75"/>
      <c r="N13" s="75"/>
      <c r="O13" s="38"/>
    </row>
    <row r="14" spans="1:21" s="1" customFormat="1">
      <c r="A14" s="144"/>
      <c r="B14" s="146" t="s">
        <v>43</v>
      </c>
      <c r="C14" s="47" t="s">
        <v>15</v>
      </c>
      <c r="D14" s="183">
        <v>14.4</v>
      </c>
      <c r="E14" s="161">
        <v>13.6</v>
      </c>
      <c r="F14" s="161">
        <v>13.1</v>
      </c>
      <c r="G14" s="36"/>
      <c r="H14" s="53"/>
      <c r="I14" s="53"/>
      <c r="J14" s="75"/>
      <c r="K14" s="75"/>
      <c r="L14" s="75"/>
      <c r="M14" s="75"/>
      <c r="N14" s="75"/>
      <c r="O14" s="38"/>
    </row>
    <row r="15" spans="1:21" s="1" customFormat="1">
      <c r="A15" s="48"/>
      <c r="B15" s="147" t="s">
        <v>44</v>
      </c>
      <c r="C15" s="47" t="s">
        <v>15</v>
      </c>
      <c r="D15" s="183">
        <v>93.7</v>
      </c>
      <c r="E15" s="162">
        <v>89.3</v>
      </c>
      <c r="F15" s="162">
        <v>94.8</v>
      </c>
      <c r="G15" s="36"/>
      <c r="H15" s="53"/>
      <c r="I15" s="53"/>
      <c r="J15" s="75"/>
      <c r="K15" s="75"/>
      <c r="L15" s="75"/>
      <c r="M15" s="75"/>
      <c r="N15" s="75"/>
      <c r="O15" s="38"/>
    </row>
    <row r="16" spans="1:21" s="1" customFormat="1">
      <c r="A16" s="48"/>
      <c r="B16" s="147" t="s">
        <v>240</v>
      </c>
      <c r="C16" s="47" t="s">
        <v>15</v>
      </c>
      <c r="D16" s="183">
        <v>90.5</v>
      </c>
      <c r="E16" s="162">
        <v>89</v>
      </c>
      <c r="F16" s="162">
        <v>94.5</v>
      </c>
      <c r="G16" s="36"/>
      <c r="H16" s="53"/>
      <c r="I16" s="53"/>
      <c r="J16" s="75"/>
      <c r="K16" s="75"/>
      <c r="L16" s="75"/>
      <c r="M16" s="75"/>
      <c r="N16" s="75"/>
      <c r="O16" s="75"/>
      <c r="P16" s="75"/>
      <c r="Q16" s="75"/>
      <c r="R16" s="75"/>
      <c r="S16" s="75"/>
      <c r="T16" s="75"/>
      <c r="U16" s="75"/>
    </row>
    <row r="17" spans="1:21" s="1" customFormat="1" ht="15" thickBot="1">
      <c r="A17" s="48"/>
      <c r="B17" s="148" t="s">
        <v>69</v>
      </c>
      <c r="C17" s="46" t="s">
        <v>15</v>
      </c>
      <c r="D17" s="184">
        <v>13.6</v>
      </c>
      <c r="E17" s="163">
        <v>14.8</v>
      </c>
      <c r="F17" s="163">
        <v>9.9</v>
      </c>
      <c r="G17" s="36"/>
      <c r="H17" s="53"/>
      <c r="I17" s="53"/>
      <c r="J17" s="75"/>
      <c r="K17" s="75"/>
      <c r="L17" s="75"/>
      <c r="M17" s="75"/>
      <c r="N17" s="75"/>
      <c r="O17" s="75"/>
      <c r="P17" s="75"/>
      <c r="Q17" s="75"/>
      <c r="R17" s="75"/>
      <c r="S17" s="75"/>
      <c r="T17" s="75"/>
      <c r="U17" s="75"/>
    </row>
    <row r="18" spans="1:21" s="1" customFormat="1">
      <c r="A18" s="48"/>
      <c r="B18" s="624" t="s">
        <v>241</v>
      </c>
      <c r="C18" s="624"/>
      <c r="D18" s="624"/>
      <c r="E18" s="624"/>
      <c r="F18" s="624"/>
      <c r="G18" s="36"/>
      <c r="H18" s="53"/>
      <c r="I18" s="53"/>
      <c r="J18" s="75"/>
      <c r="K18" s="75"/>
      <c r="L18" s="75"/>
      <c r="M18" s="75"/>
      <c r="N18" s="75"/>
      <c r="O18" s="75"/>
      <c r="P18" s="75"/>
      <c r="Q18" s="75"/>
      <c r="R18" s="75"/>
      <c r="S18" s="75"/>
      <c r="T18" s="75"/>
      <c r="U18" s="75"/>
    </row>
    <row r="19" spans="1:21" s="1" customFormat="1">
      <c r="A19" s="136"/>
      <c r="B19" s="57"/>
      <c r="C19" s="149"/>
      <c r="D19" s="177"/>
      <c r="E19" s="150"/>
      <c r="F19" s="150"/>
      <c r="G19" s="36"/>
      <c r="H19" s="150"/>
      <c r="I19" s="150"/>
      <c r="N19" s="75"/>
      <c r="O19" s="75"/>
      <c r="P19" s="75"/>
      <c r="Q19" s="75"/>
      <c r="R19" s="75"/>
      <c r="S19" s="75"/>
      <c r="T19" s="75"/>
      <c r="U19" s="75"/>
    </row>
    <row r="20" spans="1:21" ht="12.75" customHeight="1">
      <c r="B20" s="57"/>
      <c r="C20" s="57"/>
      <c r="D20" s="135"/>
      <c r="E20" s="135"/>
      <c r="F20" s="135"/>
      <c r="G20" s="135"/>
      <c r="H20" s="135"/>
      <c r="I20" s="1"/>
      <c r="J20" s="1"/>
      <c r="K20" s="1"/>
      <c r="L20" s="1"/>
      <c r="M20" s="1"/>
      <c r="N20" s="75"/>
      <c r="O20" s="75"/>
      <c r="P20" s="75"/>
      <c r="Q20" s="75"/>
      <c r="R20" s="75"/>
      <c r="S20" s="75"/>
      <c r="T20" s="75"/>
      <c r="U20" s="75"/>
    </row>
    <row r="21" spans="1:21" ht="12.75" customHeight="1" thickBot="1">
      <c r="B21" s="152" t="s">
        <v>205</v>
      </c>
      <c r="C21" s="134"/>
      <c r="D21" s="134"/>
      <c r="E21" s="174"/>
      <c r="F21" s="135"/>
      <c r="G21" s="135"/>
      <c r="H21" s="1"/>
      <c r="I21" s="1"/>
      <c r="J21" s="1"/>
      <c r="K21" s="1"/>
      <c r="L21" s="1"/>
      <c r="M21" s="1"/>
      <c r="N21" s="75"/>
      <c r="O21" s="75"/>
      <c r="P21" s="75"/>
      <c r="Q21" s="75"/>
      <c r="R21" s="75"/>
      <c r="S21" s="75"/>
      <c r="T21" s="75"/>
      <c r="U21" s="75"/>
    </row>
    <row r="22" spans="1:21" ht="12.75" customHeight="1">
      <c r="B22" s="618" t="str">
        <f>B4</f>
        <v>FOR THE HALF YEAR ENDED 30 JUNE</v>
      </c>
      <c r="C22" s="154"/>
      <c r="D22" s="155">
        <v>2019</v>
      </c>
      <c r="E22" s="135"/>
      <c r="F22" s="135"/>
      <c r="G22" s="1"/>
      <c r="H22" s="1"/>
      <c r="I22" s="1"/>
      <c r="J22" s="1"/>
      <c r="K22" s="1"/>
      <c r="L22" s="1"/>
      <c r="N22" s="75"/>
      <c r="O22" s="75"/>
      <c r="P22" s="75"/>
      <c r="Q22" s="75"/>
      <c r="R22" s="75"/>
      <c r="S22" s="75"/>
      <c r="T22" s="75"/>
      <c r="U22" s="75"/>
    </row>
    <row r="23" spans="1:21" ht="12.75" customHeight="1" thickBot="1">
      <c r="B23" s="619"/>
      <c r="C23" s="40"/>
      <c r="D23" s="40" t="s">
        <v>15</v>
      </c>
      <c r="E23" s="135"/>
      <c r="F23" s="135"/>
      <c r="G23" s="149"/>
      <c r="H23" s="1"/>
      <c r="I23" s="1"/>
      <c r="J23" s="1"/>
      <c r="K23" s="1"/>
      <c r="L23" s="1"/>
      <c r="N23" s="75"/>
      <c r="O23" s="75"/>
      <c r="P23" s="75"/>
      <c r="Q23" s="75"/>
      <c r="R23" s="75"/>
      <c r="S23" s="75"/>
      <c r="T23" s="75"/>
      <c r="U23" s="75"/>
    </row>
    <row r="24" spans="1:21" ht="12.75" customHeight="1">
      <c r="B24" s="50" t="s">
        <v>19</v>
      </c>
      <c r="C24" s="151"/>
      <c r="D24" s="200">
        <v>35.5</v>
      </c>
      <c r="E24" s="50"/>
      <c r="F24" s="135"/>
      <c r="G24" s="176"/>
      <c r="H24" s="1"/>
      <c r="I24" s="1"/>
      <c r="J24" s="1"/>
      <c r="K24" s="1"/>
      <c r="L24" s="1"/>
      <c r="N24" s="75"/>
      <c r="O24" s="75"/>
      <c r="P24" s="75"/>
      <c r="Q24" s="75"/>
      <c r="R24" s="75"/>
      <c r="S24" s="75"/>
      <c r="T24" s="75"/>
      <c r="U24" s="75"/>
    </row>
    <row r="25" spans="1:21" ht="12.75" customHeight="1">
      <c r="B25" s="50" t="s">
        <v>20</v>
      </c>
      <c r="C25" s="151"/>
      <c r="D25" s="199">
        <v>28</v>
      </c>
      <c r="F25" s="135"/>
      <c r="G25" s="1"/>
      <c r="H25" s="1"/>
      <c r="I25" s="1"/>
      <c r="J25" s="1"/>
      <c r="K25" s="1"/>
      <c r="L25" s="1"/>
      <c r="N25" s="75"/>
      <c r="O25" s="75"/>
      <c r="P25" s="75"/>
      <c r="Q25" s="75"/>
      <c r="R25" s="75"/>
      <c r="S25" s="75"/>
      <c r="T25" s="75"/>
      <c r="U25" s="75"/>
    </row>
    <row r="26" spans="1:21" ht="12.75" customHeight="1">
      <c r="B26" s="50" t="s">
        <v>22</v>
      </c>
      <c r="C26" s="151"/>
      <c r="D26" s="199">
        <v>8</v>
      </c>
      <c r="F26" s="135"/>
      <c r="G26" s="1"/>
      <c r="H26" s="1"/>
      <c r="I26" s="1"/>
      <c r="J26" s="1"/>
      <c r="K26" s="1"/>
      <c r="L26" s="1"/>
      <c r="N26" s="75"/>
      <c r="O26" s="75"/>
      <c r="P26" s="75"/>
      <c r="Q26" s="75"/>
      <c r="R26" s="75"/>
      <c r="S26" s="75"/>
      <c r="T26" s="75"/>
      <c r="U26" s="75"/>
    </row>
    <row r="27" spans="1:21" ht="12.75" customHeight="1">
      <c r="B27" s="50" t="s">
        <v>24</v>
      </c>
      <c r="C27" s="151"/>
      <c r="D27" s="197">
        <v>7.6</v>
      </c>
      <c r="F27" s="135"/>
      <c r="G27" s="1"/>
      <c r="H27" s="1"/>
      <c r="I27" s="1"/>
      <c r="J27" s="1"/>
      <c r="K27" s="1"/>
      <c r="L27" s="1"/>
      <c r="N27" s="75"/>
      <c r="O27" s="75"/>
      <c r="P27" s="75"/>
      <c r="Q27" s="75"/>
      <c r="R27" s="75"/>
      <c r="S27" s="75"/>
      <c r="T27" s="75"/>
      <c r="U27" s="75"/>
    </row>
    <row r="28" spans="1:21" ht="12.75" customHeight="1">
      <c r="B28" s="50" t="s">
        <v>17</v>
      </c>
      <c r="C28" s="151"/>
      <c r="D28" s="197">
        <v>6.1</v>
      </c>
      <c r="F28" s="135"/>
      <c r="G28" s="1"/>
      <c r="H28" s="1"/>
      <c r="I28" s="1"/>
      <c r="J28" s="1"/>
      <c r="K28" s="1"/>
      <c r="L28" s="1"/>
      <c r="N28" s="75"/>
      <c r="O28" s="75"/>
      <c r="P28" s="75"/>
      <c r="Q28" s="75"/>
      <c r="R28" s="75"/>
      <c r="S28" s="75"/>
      <c r="T28" s="75"/>
      <c r="U28" s="75"/>
    </row>
    <row r="29" spans="1:21" ht="12.75" customHeight="1">
      <c r="B29" s="50" t="s">
        <v>21</v>
      </c>
      <c r="C29" s="151"/>
      <c r="D29" s="197">
        <v>5.9</v>
      </c>
      <c r="F29" s="135"/>
      <c r="G29" s="1"/>
      <c r="H29" s="1"/>
      <c r="I29" s="1"/>
      <c r="J29" s="1"/>
      <c r="K29" s="1"/>
      <c r="L29" s="1"/>
      <c r="N29" s="75"/>
      <c r="O29" s="75"/>
      <c r="P29" s="75"/>
      <c r="Q29" s="75"/>
      <c r="R29" s="75"/>
      <c r="S29" s="75"/>
      <c r="T29" s="75"/>
      <c r="U29" s="75"/>
    </row>
    <row r="30" spans="1:21" ht="12.75" customHeight="1">
      <c r="B30" s="50" t="s">
        <v>207</v>
      </c>
      <c r="C30" s="151"/>
      <c r="D30" s="197">
        <v>3.3</v>
      </c>
      <c r="E30" s="50"/>
      <c r="F30" s="135"/>
      <c r="G30" s="1"/>
      <c r="H30" s="1"/>
      <c r="I30" s="1"/>
      <c r="J30" s="1"/>
      <c r="K30" s="1"/>
      <c r="L30" s="1"/>
      <c r="N30" s="75"/>
      <c r="O30" s="75"/>
      <c r="P30" s="75"/>
      <c r="Q30" s="75"/>
      <c r="R30" s="75"/>
      <c r="S30" s="75"/>
      <c r="T30" s="75"/>
      <c r="U30" s="75"/>
    </row>
    <row r="31" spans="1:21" ht="12.75" customHeight="1">
      <c r="B31" s="50" t="s">
        <v>16</v>
      </c>
      <c r="C31" s="151"/>
      <c r="D31" s="197">
        <v>3.1</v>
      </c>
      <c r="E31" s="50"/>
      <c r="F31" s="135"/>
      <c r="G31" s="1"/>
      <c r="H31" s="1"/>
      <c r="I31" s="1"/>
      <c r="J31" s="1"/>
      <c r="K31" s="1"/>
      <c r="L31" s="1"/>
      <c r="N31" s="75"/>
      <c r="O31" s="75"/>
      <c r="P31" s="75"/>
      <c r="Q31" s="75"/>
      <c r="R31" s="75"/>
      <c r="S31" s="75"/>
      <c r="T31" s="75"/>
      <c r="U31" s="75"/>
    </row>
    <row r="32" spans="1:21" ht="12.75" customHeight="1" thickBot="1">
      <c r="B32" s="63" t="s">
        <v>23</v>
      </c>
      <c r="C32" s="156"/>
      <c r="D32" s="198">
        <v>2.5</v>
      </c>
      <c r="F32" s="135"/>
      <c r="G32" s="1"/>
      <c r="H32" s="1"/>
      <c r="I32" s="1"/>
      <c r="J32" s="1"/>
      <c r="K32" s="1"/>
      <c r="L32" s="1"/>
      <c r="N32" s="75"/>
      <c r="O32" s="75"/>
      <c r="P32" s="75"/>
      <c r="Q32" s="75"/>
      <c r="R32" s="75"/>
      <c r="S32" s="75"/>
      <c r="T32" s="75"/>
      <c r="U32" s="75"/>
    </row>
    <row r="33" spans="1:21" ht="12.75" customHeight="1">
      <c r="A33" s="124"/>
      <c r="B33" s="50"/>
      <c r="C33" s="151"/>
      <c r="D33" s="153"/>
      <c r="E33" s="135"/>
      <c r="F33" s="135"/>
      <c r="G33" s="1"/>
      <c r="H33" s="1"/>
      <c r="I33" s="1"/>
      <c r="J33" s="1"/>
      <c r="K33" s="1"/>
      <c r="L33" s="1"/>
      <c r="N33" s="75"/>
      <c r="O33" s="75"/>
      <c r="P33" s="75"/>
      <c r="Q33" s="75"/>
      <c r="R33" s="75"/>
      <c r="S33" s="75"/>
      <c r="T33" s="75"/>
      <c r="U33" s="75"/>
    </row>
    <row r="34" spans="1:21" ht="12.75" customHeight="1">
      <c r="A34" s="124"/>
      <c r="B34" s="62"/>
      <c r="C34" s="151"/>
      <c r="D34" s="172"/>
      <c r="E34" s="135"/>
      <c r="F34" s="135"/>
      <c r="G34" s="1"/>
      <c r="H34" s="1"/>
      <c r="I34" s="1"/>
      <c r="J34" s="1"/>
      <c r="K34" s="1"/>
      <c r="L34" s="1"/>
      <c r="N34" s="75"/>
      <c r="O34" s="75"/>
      <c r="P34" s="75"/>
      <c r="Q34" s="75"/>
      <c r="R34" s="75"/>
      <c r="S34" s="75"/>
      <c r="T34" s="75"/>
      <c r="U34" s="75"/>
    </row>
    <row r="35" spans="1:21" ht="12.75" customHeight="1" thickBot="1">
      <c r="A35" s="124"/>
      <c r="B35" s="152" t="s">
        <v>206</v>
      </c>
      <c r="C35" s="134"/>
      <c r="D35" s="134"/>
      <c r="E35" s="135"/>
      <c r="F35" s="135"/>
      <c r="G35" s="1"/>
      <c r="H35" s="1"/>
      <c r="I35" s="1"/>
      <c r="J35" s="1"/>
      <c r="K35" s="1"/>
      <c r="L35" s="1"/>
      <c r="N35" s="75"/>
      <c r="O35" s="75"/>
      <c r="P35" s="75"/>
      <c r="Q35" s="75"/>
      <c r="R35" s="75"/>
      <c r="S35" s="75"/>
      <c r="T35" s="75"/>
      <c r="U35" s="75"/>
    </row>
    <row r="36" spans="1:21" ht="12.75" customHeight="1">
      <c r="B36" s="618" t="str">
        <f>B22</f>
        <v>FOR THE HALF YEAR ENDED 30 JUNE</v>
      </c>
      <c r="C36" s="154"/>
      <c r="D36" s="155">
        <v>2019</v>
      </c>
      <c r="E36" s="135"/>
      <c r="F36" s="135"/>
      <c r="G36" s="135"/>
      <c r="H36" s="135"/>
      <c r="I36" s="1"/>
      <c r="J36" s="1"/>
      <c r="K36" s="1"/>
      <c r="L36" s="1"/>
      <c r="M36" s="1"/>
    </row>
    <row r="37" spans="1:21" ht="12.75" customHeight="1" thickBot="1">
      <c r="B37" s="619"/>
      <c r="C37" s="40"/>
      <c r="D37" s="40" t="s">
        <v>15</v>
      </c>
      <c r="E37" s="135"/>
      <c r="F37" s="135"/>
      <c r="G37" s="135"/>
      <c r="H37" s="135"/>
      <c r="I37" s="1"/>
      <c r="J37" s="1"/>
      <c r="K37" s="1"/>
      <c r="L37" s="1"/>
      <c r="M37" s="1"/>
    </row>
    <row r="38" spans="1:21" ht="12.75" customHeight="1">
      <c r="B38" s="50" t="s">
        <v>19</v>
      </c>
      <c r="C38" s="151"/>
      <c r="D38" s="200">
        <v>32.4</v>
      </c>
      <c r="E38" s="135"/>
      <c r="F38" s="135"/>
      <c r="G38" s="135"/>
      <c r="H38" s="135"/>
      <c r="I38" s="1"/>
      <c r="J38" s="1"/>
      <c r="K38" s="1"/>
      <c r="L38" s="1"/>
      <c r="M38" s="1"/>
    </row>
    <row r="39" spans="1:21">
      <c r="B39" s="50" t="s">
        <v>20</v>
      </c>
      <c r="C39" s="151"/>
      <c r="D39" s="197">
        <v>30.5</v>
      </c>
      <c r="E39" s="135"/>
      <c r="F39" s="135"/>
      <c r="G39" s="135"/>
      <c r="H39" s="135"/>
      <c r="I39" s="1"/>
      <c r="J39" s="1"/>
      <c r="K39" s="1"/>
      <c r="L39" s="1"/>
      <c r="M39" s="1"/>
    </row>
    <row r="40" spans="1:21">
      <c r="B40" s="50" t="s">
        <v>22</v>
      </c>
      <c r="C40" s="151"/>
      <c r="D40" s="197">
        <v>7.8</v>
      </c>
      <c r="E40" s="135"/>
      <c r="F40" s="135"/>
      <c r="G40" s="135"/>
      <c r="H40" s="135"/>
      <c r="I40" s="1"/>
      <c r="J40" s="1"/>
      <c r="K40" s="1"/>
      <c r="L40" s="1"/>
      <c r="M40" s="1"/>
    </row>
    <row r="41" spans="1:21">
      <c r="B41" s="50" t="s">
        <v>24</v>
      </c>
      <c r="C41" s="151"/>
      <c r="D41" s="197">
        <v>6.2</v>
      </c>
    </row>
    <row r="42" spans="1:21">
      <c r="B42" s="50" t="s">
        <v>17</v>
      </c>
      <c r="C42" s="151"/>
      <c r="D42" s="197">
        <v>5.7</v>
      </c>
    </row>
    <row r="43" spans="1:21">
      <c r="B43" s="50" t="s">
        <v>21</v>
      </c>
      <c r="C43" s="151"/>
      <c r="D43" s="197">
        <v>7.5</v>
      </c>
    </row>
    <row r="44" spans="1:21">
      <c r="B44" s="50" t="s">
        <v>207</v>
      </c>
      <c r="C44" s="151"/>
      <c r="D44" s="197">
        <v>3.3</v>
      </c>
    </row>
    <row r="45" spans="1:21">
      <c r="B45" s="50" t="s">
        <v>16</v>
      </c>
      <c r="C45" s="151"/>
      <c r="D45" s="197">
        <v>3.7</v>
      </c>
    </row>
    <row r="46" spans="1:21" ht="15" thickBot="1">
      <c r="B46" s="63" t="s">
        <v>23</v>
      </c>
      <c r="C46" s="156"/>
      <c r="D46" s="198">
        <v>2.9</v>
      </c>
    </row>
  </sheetData>
  <mergeCells count="4">
    <mergeCell ref="I5:N5"/>
    <mergeCell ref="B18:F18"/>
    <mergeCell ref="B22:B23"/>
    <mergeCell ref="B36:B37"/>
  </mergeCells>
  <conditionalFormatting sqref="C33:D33 C24:C31">
    <cfRule type="expression" dxfId="3" priority="5">
      <formula>Display="no"</formula>
    </cfRule>
  </conditionalFormatting>
  <conditionalFormatting sqref="C32">
    <cfRule type="expression" dxfId="2" priority="3">
      <formula>Display="no"</formula>
    </cfRule>
  </conditionalFormatting>
  <conditionalFormatting sqref="C38:C45">
    <cfRule type="expression" dxfId="1" priority="2">
      <formula>Display="no"</formula>
    </cfRule>
  </conditionalFormatting>
  <conditionalFormatting sqref="C46">
    <cfRule type="expression" dxfId="0" priority="1">
      <formula>Display="no"</formula>
    </cfRule>
  </conditionalFormatting>
  <pageMargins left="0.25" right="0.25"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Control</vt:lpstr>
      <vt:lpstr>HY19 Snapshot</vt:lpstr>
      <vt:lpstr>CFO Report</vt:lpstr>
      <vt:lpstr>North American Operations</vt:lpstr>
      <vt:lpstr>International Operations</vt:lpstr>
      <vt:lpstr>Australia Pacific Operations</vt:lpstr>
      <vt:lpstr>'Australia Pacific Operations'!Print_Area</vt:lpstr>
      <vt:lpstr>'CFO Report'!Print_Area</vt:lpstr>
      <vt:lpstr>'HY19 Snapshot'!Print_Area</vt:lpstr>
      <vt:lpstr>'International Operations'!Print_Area</vt:lpstr>
      <vt:lpstr>'North American Operations'!Print_Area</vt:lpstr>
    </vt:vector>
  </TitlesOfParts>
  <Company>Ernst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 Udaykumar</dc:creator>
  <cp:lastModifiedBy>Lorna O'Sullivan</cp:lastModifiedBy>
  <cp:lastPrinted>2019-08-14T05:41:08Z</cp:lastPrinted>
  <dcterms:created xsi:type="dcterms:W3CDTF">2015-08-28T07:39:21Z</dcterms:created>
  <dcterms:modified xsi:type="dcterms:W3CDTF">2019-08-14T06:37:05Z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