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96" windowWidth="21948" windowHeight="9576"/>
  </bookViews>
  <sheets>
    <sheet name="DD Summary" sheetId="7" r:id="rId1"/>
    <sheet name="Regional Wind" sheetId="5" r:id="rId2"/>
    <sheet name="DD Perc from 2011 to date" sheetId="4" r:id="rId3"/>
    <sheet name="Monthly Detailed" sheetId="2" r:id="rId4"/>
    <sheet name="Daily Total Charts" sheetId="8" r:id="rId5"/>
  </sheets>
  <calcPr calcId="145621" refMode="R1C1"/>
</workbook>
</file>

<file path=xl/calcChain.xml><?xml version="1.0" encoding="utf-8"?>
<calcChain xmlns="http://schemas.openxmlformats.org/spreadsheetml/2006/main">
  <c r="CJ71" i="2" l="1"/>
  <c r="CI71" i="2"/>
  <c r="CH71" i="2"/>
  <c r="CG71" i="2"/>
  <c r="CF71" i="2"/>
  <c r="CE71" i="2"/>
  <c r="CD71" i="2"/>
  <c r="CC71" i="2"/>
  <c r="CB71" i="2"/>
  <c r="CA71" i="2"/>
  <c r="BZ71" i="2"/>
  <c r="CJ75" i="2"/>
  <c r="CI75" i="2"/>
  <c r="CH75" i="2"/>
  <c r="CG75" i="2"/>
  <c r="CF75" i="2"/>
  <c r="CE75" i="2"/>
  <c r="CD75" i="2"/>
  <c r="CC75" i="2"/>
  <c r="CB75" i="2"/>
  <c r="CA75" i="2"/>
  <c r="BZ75" i="2"/>
  <c r="CJ79" i="2"/>
  <c r="CI79" i="2"/>
  <c r="CH79" i="2"/>
  <c r="CG79" i="2"/>
  <c r="CF79" i="2"/>
  <c r="CE79" i="2"/>
  <c r="CD79" i="2"/>
  <c r="CC79" i="2"/>
  <c r="CB79" i="2"/>
  <c r="CA79" i="2"/>
  <c r="BZ79" i="2"/>
  <c r="CJ83" i="2"/>
  <c r="CI83" i="2"/>
  <c r="CH83" i="2"/>
  <c r="CG83" i="2"/>
  <c r="CF83" i="2"/>
  <c r="CE83" i="2"/>
  <c r="CD83" i="2"/>
  <c r="CC83" i="2"/>
  <c r="CB83" i="2"/>
  <c r="CA83" i="2"/>
  <c r="BZ83" i="2"/>
  <c r="CJ92" i="2"/>
  <c r="CI92" i="2"/>
  <c r="CH92" i="2"/>
  <c r="CG92" i="2"/>
  <c r="CF92" i="2"/>
  <c r="CE92" i="2"/>
  <c r="CD92" i="2"/>
  <c r="CC92" i="2"/>
  <c r="CB92" i="2"/>
  <c r="CA92" i="2"/>
  <c r="BZ92" i="2"/>
  <c r="CJ96" i="2"/>
  <c r="CI96" i="2"/>
  <c r="CH96" i="2"/>
  <c r="CG96" i="2"/>
  <c r="CF96" i="2"/>
  <c r="CE96" i="2"/>
  <c r="CD96" i="2"/>
  <c r="CC96" i="2"/>
  <c r="CB96" i="2"/>
  <c r="CA96" i="2"/>
  <c r="BZ96" i="2"/>
  <c r="CJ100" i="2"/>
  <c r="CI100" i="2"/>
  <c r="CH100" i="2"/>
  <c r="CG100" i="2"/>
  <c r="CF100" i="2"/>
  <c r="CE100" i="2"/>
  <c r="CD100" i="2"/>
  <c r="CC100" i="2"/>
  <c r="CB100" i="2"/>
  <c r="CA100" i="2"/>
  <c r="BZ100" i="2"/>
  <c r="CJ104" i="2"/>
  <c r="CI104" i="2"/>
  <c r="CH104" i="2"/>
  <c r="CG104" i="2"/>
  <c r="CF104" i="2"/>
  <c r="CE104" i="2"/>
  <c r="CD104" i="2"/>
  <c r="CC104" i="2"/>
  <c r="CB104" i="2"/>
  <c r="CA104" i="2"/>
  <c r="BZ104" i="2"/>
  <c r="BK8" i="2"/>
  <c r="BJ8" i="2"/>
  <c r="BI8" i="2"/>
  <c r="BH8" i="2"/>
  <c r="BG8" i="2"/>
  <c r="BF8" i="2"/>
  <c r="BE8" i="2"/>
  <c r="BD8" i="2"/>
  <c r="BC8" i="2"/>
  <c r="BB8" i="2"/>
  <c r="BA8" i="2"/>
  <c r="BK12" i="2"/>
  <c r="BJ12" i="2"/>
  <c r="BI12" i="2"/>
  <c r="BH12" i="2"/>
  <c r="BG12" i="2"/>
  <c r="BF12" i="2"/>
  <c r="BE12" i="2"/>
  <c r="BD12" i="2"/>
  <c r="BC12" i="2"/>
  <c r="BB12" i="2"/>
  <c r="BA12" i="2"/>
  <c r="BK16" i="2"/>
  <c r="BJ16" i="2"/>
  <c r="BI16" i="2"/>
  <c r="BH16" i="2"/>
  <c r="BG16" i="2"/>
  <c r="BF16" i="2"/>
  <c r="BE16" i="2"/>
  <c r="BD16" i="2"/>
  <c r="BC16" i="2"/>
  <c r="BB16" i="2"/>
  <c r="BA16" i="2"/>
  <c r="BK20" i="2"/>
  <c r="BJ20" i="2"/>
  <c r="BI20" i="2"/>
  <c r="BH20" i="2"/>
  <c r="BG20" i="2"/>
  <c r="BF20" i="2"/>
  <c r="BE20" i="2"/>
  <c r="BD20" i="2"/>
  <c r="BC20" i="2"/>
  <c r="BB20" i="2"/>
  <c r="BA20" i="2"/>
  <c r="BK29" i="2"/>
  <c r="BJ29" i="2"/>
  <c r="BI29" i="2"/>
  <c r="BH29" i="2"/>
  <c r="BG29" i="2"/>
  <c r="BF29" i="2"/>
  <c r="BE29" i="2"/>
  <c r="BD29" i="2"/>
  <c r="BC29" i="2"/>
  <c r="BB29" i="2"/>
  <c r="BA29" i="2"/>
  <c r="BK33" i="2"/>
  <c r="BJ33" i="2"/>
  <c r="BI33" i="2"/>
  <c r="BH33" i="2"/>
  <c r="BG33" i="2"/>
  <c r="BF33" i="2"/>
  <c r="BE33" i="2"/>
  <c r="BD33" i="2"/>
  <c r="BC33" i="2"/>
  <c r="BB33" i="2"/>
  <c r="BA33" i="2"/>
  <c r="BK37" i="2"/>
  <c r="BJ37" i="2"/>
  <c r="BI37" i="2"/>
  <c r="BH37" i="2"/>
  <c r="BG37" i="2"/>
  <c r="BF37" i="2"/>
  <c r="BE37" i="2"/>
  <c r="BD37" i="2"/>
  <c r="BC37" i="2"/>
  <c r="BB37" i="2"/>
  <c r="BA37" i="2"/>
  <c r="BK41" i="2"/>
  <c r="BJ41" i="2"/>
  <c r="BI41" i="2"/>
  <c r="BH41" i="2"/>
  <c r="BG41" i="2"/>
  <c r="BF41" i="2"/>
  <c r="BE41" i="2"/>
  <c r="BD41" i="2"/>
  <c r="BC41" i="2"/>
  <c r="BB41" i="2"/>
  <c r="BA41" i="2"/>
  <c r="BK50" i="2"/>
  <c r="BJ50" i="2"/>
  <c r="BI50" i="2"/>
  <c r="BH50" i="2"/>
  <c r="BG50" i="2"/>
  <c r="BF50" i="2"/>
  <c r="BE50" i="2"/>
  <c r="BD50" i="2"/>
  <c r="BC50" i="2"/>
  <c r="BB50" i="2"/>
  <c r="BA50" i="2"/>
  <c r="BK54" i="2"/>
  <c r="BJ54" i="2"/>
  <c r="BI54" i="2"/>
  <c r="BH54" i="2"/>
  <c r="BG54" i="2"/>
  <c r="BF54" i="2"/>
  <c r="BE54" i="2"/>
  <c r="BD54" i="2"/>
  <c r="BC54" i="2"/>
  <c r="BB54" i="2"/>
  <c r="BA54" i="2"/>
  <c r="BK58" i="2"/>
  <c r="BJ58" i="2"/>
  <c r="BI58" i="2"/>
  <c r="BH58" i="2"/>
  <c r="BG58" i="2"/>
  <c r="BF58" i="2"/>
  <c r="BE58" i="2"/>
  <c r="BD58" i="2"/>
  <c r="BC58" i="2"/>
  <c r="BB58" i="2"/>
  <c r="BA58" i="2"/>
  <c r="BK62" i="2"/>
  <c r="BJ62" i="2"/>
  <c r="BI62" i="2"/>
  <c r="BH62" i="2"/>
  <c r="BG62" i="2"/>
  <c r="BF62" i="2"/>
  <c r="BE62" i="2"/>
  <c r="BD62" i="2"/>
  <c r="BC62" i="2"/>
  <c r="BB62" i="2"/>
  <c r="BA62" i="2"/>
  <c r="BK71" i="2"/>
  <c r="BJ71" i="2"/>
  <c r="BI71" i="2"/>
  <c r="BH71" i="2"/>
  <c r="BG71" i="2"/>
  <c r="BF71" i="2"/>
  <c r="BE71" i="2"/>
  <c r="BD71" i="2"/>
  <c r="BC71" i="2"/>
  <c r="BB71" i="2"/>
  <c r="BA71" i="2"/>
  <c r="BK75" i="2"/>
  <c r="BJ75" i="2"/>
  <c r="BI75" i="2"/>
  <c r="BH75" i="2"/>
  <c r="BG75" i="2"/>
  <c r="BF75" i="2"/>
  <c r="BE75" i="2"/>
  <c r="BD75" i="2"/>
  <c r="BC75" i="2"/>
  <c r="BB75" i="2"/>
  <c r="BA75" i="2"/>
  <c r="BK79" i="2"/>
  <c r="BJ79" i="2"/>
  <c r="BI79" i="2"/>
  <c r="BH79" i="2"/>
  <c r="BG79" i="2"/>
  <c r="BF79" i="2"/>
  <c r="BE79" i="2"/>
  <c r="BD79" i="2"/>
  <c r="BC79" i="2"/>
  <c r="BB79" i="2"/>
  <c r="BA79" i="2"/>
  <c r="BK83" i="2"/>
  <c r="BJ83" i="2"/>
  <c r="BI83" i="2"/>
  <c r="BH83" i="2"/>
  <c r="BG83" i="2"/>
  <c r="BF83" i="2"/>
  <c r="BE83" i="2"/>
  <c r="BD83" i="2"/>
  <c r="BC83" i="2"/>
  <c r="BB83" i="2"/>
  <c r="BA83" i="2"/>
  <c r="BK92" i="2"/>
  <c r="BJ92" i="2"/>
  <c r="BI92" i="2"/>
  <c r="BH92" i="2"/>
  <c r="BG92" i="2"/>
  <c r="BF92" i="2"/>
  <c r="BE92" i="2"/>
  <c r="BD92" i="2"/>
  <c r="BC92" i="2"/>
  <c r="BB92" i="2"/>
  <c r="BA92" i="2"/>
  <c r="BK96" i="2"/>
  <c r="BJ96" i="2"/>
  <c r="BI96" i="2"/>
  <c r="BH96" i="2"/>
  <c r="BG96" i="2"/>
  <c r="BF96" i="2"/>
  <c r="BE96" i="2"/>
  <c r="BD96" i="2"/>
  <c r="BC96" i="2"/>
  <c r="BB96" i="2"/>
  <c r="BA96" i="2"/>
  <c r="BK100" i="2"/>
  <c r="BJ100" i="2"/>
  <c r="BI100" i="2"/>
  <c r="BH100" i="2"/>
  <c r="BG100" i="2"/>
  <c r="BF100" i="2"/>
  <c r="BE100" i="2"/>
  <c r="BD100" i="2"/>
  <c r="BC100" i="2"/>
  <c r="BB100" i="2"/>
  <c r="BA100" i="2"/>
  <c r="BK104" i="2"/>
  <c r="BJ104" i="2"/>
  <c r="BI104" i="2"/>
  <c r="BH104" i="2"/>
  <c r="BG104" i="2"/>
  <c r="BF104" i="2"/>
  <c r="BE104" i="2"/>
  <c r="BD104" i="2"/>
  <c r="BC104" i="2"/>
  <c r="BB104" i="2"/>
  <c r="BA104" i="2"/>
  <c r="AL104" i="2"/>
  <c r="AK104" i="2"/>
  <c r="AJ104" i="2"/>
  <c r="AI104" i="2"/>
  <c r="AH104" i="2"/>
  <c r="AG104" i="2"/>
  <c r="AF104" i="2"/>
  <c r="AE104" i="2"/>
  <c r="AD104" i="2"/>
  <c r="AC104" i="2"/>
  <c r="AB104" i="2"/>
  <c r="AL100" i="2"/>
  <c r="AK100" i="2"/>
  <c r="AJ100" i="2"/>
  <c r="AI100" i="2"/>
  <c r="AH100" i="2"/>
  <c r="AG100" i="2"/>
  <c r="AF100" i="2"/>
  <c r="AE100" i="2"/>
  <c r="AD100" i="2"/>
  <c r="AC100" i="2"/>
  <c r="AB100" i="2"/>
  <c r="AL96" i="2"/>
  <c r="AK96" i="2"/>
  <c r="AJ96" i="2"/>
  <c r="AI96" i="2"/>
  <c r="AH96" i="2"/>
  <c r="AG96" i="2"/>
  <c r="AF96" i="2"/>
  <c r="AE96" i="2"/>
  <c r="AD96" i="2"/>
  <c r="AC96" i="2"/>
  <c r="AB96" i="2"/>
  <c r="AL92" i="2"/>
  <c r="AK92" i="2"/>
  <c r="AJ92" i="2"/>
  <c r="AI92" i="2"/>
  <c r="AH92" i="2"/>
  <c r="AG92" i="2"/>
  <c r="AF92" i="2"/>
  <c r="AE92" i="2"/>
  <c r="AD92" i="2"/>
  <c r="AC92" i="2"/>
  <c r="AB92" i="2"/>
  <c r="AL83" i="2"/>
  <c r="AK83" i="2"/>
  <c r="AJ83" i="2"/>
  <c r="AI83" i="2"/>
  <c r="AH83" i="2"/>
  <c r="AG83" i="2"/>
  <c r="AF83" i="2"/>
  <c r="AE83" i="2"/>
  <c r="AD83" i="2"/>
  <c r="AC83" i="2"/>
  <c r="AB83" i="2"/>
  <c r="AL79" i="2"/>
  <c r="AK79" i="2"/>
  <c r="AJ79" i="2"/>
  <c r="AI79" i="2"/>
  <c r="AH79" i="2"/>
  <c r="AG79" i="2"/>
  <c r="AF79" i="2"/>
  <c r="AE79" i="2"/>
  <c r="AD79" i="2"/>
  <c r="AC79" i="2"/>
  <c r="AB79" i="2"/>
  <c r="AL75" i="2"/>
  <c r="AK75" i="2"/>
  <c r="AJ75" i="2"/>
  <c r="AI75" i="2"/>
  <c r="AH75" i="2"/>
  <c r="AG75" i="2"/>
  <c r="AF75" i="2"/>
  <c r="AE75" i="2"/>
  <c r="AD75" i="2"/>
  <c r="AC75" i="2"/>
  <c r="AB75" i="2"/>
  <c r="AL71" i="2"/>
  <c r="AK71" i="2"/>
  <c r="AJ71" i="2"/>
  <c r="AI71" i="2"/>
  <c r="AH71" i="2"/>
  <c r="AG71" i="2"/>
  <c r="AF71" i="2"/>
  <c r="AE71" i="2"/>
  <c r="AD71" i="2"/>
  <c r="AC71" i="2"/>
  <c r="AB71" i="2"/>
  <c r="AL62" i="2"/>
  <c r="AK62" i="2"/>
  <c r="AJ62" i="2"/>
  <c r="AI62" i="2"/>
  <c r="AH62" i="2"/>
  <c r="AG62" i="2"/>
  <c r="AF62" i="2"/>
  <c r="AE62" i="2"/>
  <c r="AD62" i="2"/>
  <c r="AC62" i="2"/>
  <c r="AB62" i="2"/>
  <c r="AL58" i="2"/>
  <c r="AK58" i="2"/>
  <c r="AJ58" i="2"/>
  <c r="AI58" i="2"/>
  <c r="AH58" i="2"/>
  <c r="AG58" i="2"/>
  <c r="AF58" i="2"/>
  <c r="AE58" i="2"/>
  <c r="AD58" i="2"/>
  <c r="AC58" i="2"/>
  <c r="AB58" i="2"/>
  <c r="AL54" i="2"/>
  <c r="AK54" i="2"/>
  <c r="AJ54" i="2"/>
  <c r="AI54" i="2"/>
  <c r="AH54" i="2"/>
  <c r="AG54" i="2"/>
  <c r="AF54" i="2"/>
  <c r="AE54" i="2"/>
  <c r="AD54" i="2"/>
  <c r="AC54" i="2"/>
  <c r="AB54" i="2"/>
  <c r="AL50" i="2"/>
  <c r="AK50" i="2"/>
  <c r="AJ50" i="2"/>
  <c r="AI50" i="2"/>
  <c r="AH50" i="2"/>
  <c r="AG50" i="2"/>
  <c r="AF50" i="2"/>
  <c r="AE50" i="2"/>
  <c r="AD50" i="2"/>
  <c r="AC50" i="2"/>
  <c r="AB50" i="2"/>
  <c r="AL41" i="2"/>
  <c r="AK41" i="2"/>
  <c r="AJ41" i="2"/>
  <c r="AI41" i="2"/>
  <c r="AH41" i="2"/>
  <c r="AG41" i="2"/>
  <c r="AF41" i="2"/>
  <c r="AE41" i="2"/>
  <c r="AD41" i="2"/>
  <c r="AC41" i="2"/>
  <c r="AB41" i="2"/>
  <c r="AL37" i="2"/>
  <c r="AK37" i="2"/>
  <c r="AJ37" i="2"/>
  <c r="AI37" i="2"/>
  <c r="AH37" i="2"/>
  <c r="AG37" i="2"/>
  <c r="AF37" i="2"/>
  <c r="AE37" i="2"/>
  <c r="AD37" i="2"/>
  <c r="AC37" i="2"/>
  <c r="AB37" i="2"/>
  <c r="AL33" i="2"/>
  <c r="AK33" i="2"/>
  <c r="AJ33" i="2"/>
  <c r="AI33" i="2"/>
  <c r="AH33" i="2"/>
  <c r="AG33" i="2"/>
  <c r="AF33" i="2"/>
  <c r="AE33" i="2"/>
  <c r="AD33" i="2"/>
  <c r="AC33" i="2"/>
  <c r="AB33" i="2"/>
  <c r="AL29" i="2"/>
  <c r="AK29" i="2"/>
  <c r="AJ29" i="2"/>
  <c r="AI29" i="2"/>
  <c r="AH29" i="2"/>
  <c r="AG29" i="2"/>
  <c r="AF29" i="2"/>
  <c r="AE29" i="2"/>
  <c r="AD29" i="2"/>
  <c r="AC29" i="2"/>
  <c r="AB29" i="2"/>
  <c r="AL20" i="2"/>
  <c r="AK20" i="2"/>
  <c r="AJ20" i="2"/>
  <c r="AI20" i="2"/>
  <c r="AH20" i="2"/>
  <c r="AG20" i="2"/>
  <c r="AF20" i="2"/>
  <c r="AE20" i="2"/>
  <c r="AD20" i="2"/>
  <c r="AC20" i="2"/>
  <c r="AB20" i="2"/>
  <c r="AL16" i="2"/>
  <c r="AK16" i="2"/>
  <c r="AJ16" i="2"/>
  <c r="AI16" i="2"/>
  <c r="AH16" i="2"/>
  <c r="AG16" i="2"/>
  <c r="AF16" i="2"/>
  <c r="AE16" i="2"/>
  <c r="AD16" i="2"/>
  <c r="AC16" i="2"/>
  <c r="AB16" i="2"/>
  <c r="AL12" i="2"/>
  <c r="AK12" i="2"/>
  <c r="AJ12" i="2"/>
  <c r="AI12" i="2"/>
  <c r="AH12" i="2"/>
  <c r="AG12" i="2"/>
  <c r="AF12" i="2"/>
  <c r="AE12" i="2"/>
  <c r="AD12" i="2"/>
  <c r="AC12" i="2"/>
  <c r="AB12" i="2"/>
  <c r="AL8" i="2"/>
  <c r="AK8" i="2"/>
  <c r="AJ8" i="2"/>
  <c r="AI8" i="2"/>
  <c r="AH8" i="2"/>
  <c r="AG8" i="2"/>
  <c r="AF8" i="2"/>
  <c r="AE8" i="2"/>
  <c r="AD8" i="2"/>
  <c r="AC8" i="2"/>
  <c r="AB8" i="2"/>
  <c r="M8" i="2"/>
  <c r="L8" i="2"/>
  <c r="K8" i="2"/>
  <c r="J8" i="2"/>
  <c r="I8" i="2"/>
  <c r="H8" i="2"/>
  <c r="G8" i="2"/>
  <c r="F8" i="2"/>
  <c r="E8" i="2"/>
  <c r="D8" i="2"/>
  <c r="C8" i="2"/>
  <c r="M12" i="2"/>
  <c r="L12" i="2"/>
  <c r="K12" i="2"/>
  <c r="J12" i="2"/>
  <c r="I12" i="2"/>
  <c r="H12" i="2"/>
  <c r="G12" i="2"/>
  <c r="F12" i="2"/>
  <c r="E12" i="2"/>
  <c r="D12" i="2"/>
  <c r="C12" i="2"/>
  <c r="M16" i="2"/>
  <c r="L16" i="2"/>
  <c r="K16" i="2"/>
  <c r="J16" i="2"/>
  <c r="I16" i="2"/>
  <c r="H16" i="2"/>
  <c r="G16" i="2"/>
  <c r="F16" i="2"/>
  <c r="E16" i="2"/>
  <c r="D16" i="2"/>
  <c r="C16" i="2"/>
  <c r="M20" i="2"/>
  <c r="L20" i="2"/>
  <c r="K20" i="2"/>
  <c r="J20" i="2"/>
  <c r="I20" i="2"/>
  <c r="H20" i="2"/>
  <c r="G20" i="2"/>
  <c r="F20" i="2"/>
  <c r="E20" i="2"/>
  <c r="D20" i="2"/>
  <c r="C20" i="2"/>
  <c r="M29" i="2"/>
  <c r="L29" i="2"/>
  <c r="K29" i="2"/>
  <c r="J29" i="2"/>
  <c r="I29" i="2"/>
  <c r="H29" i="2"/>
  <c r="G29" i="2"/>
  <c r="F29" i="2"/>
  <c r="E29" i="2"/>
  <c r="D29" i="2"/>
  <c r="C29" i="2"/>
  <c r="M33" i="2"/>
  <c r="L33" i="2"/>
  <c r="K33" i="2"/>
  <c r="J33" i="2"/>
  <c r="I33" i="2"/>
  <c r="H33" i="2"/>
  <c r="G33" i="2"/>
  <c r="F33" i="2"/>
  <c r="E33" i="2"/>
  <c r="D33" i="2"/>
  <c r="C33" i="2"/>
  <c r="M37" i="2"/>
  <c r="L37" i="2"/>
  <c r="K37" i="2"/>
  <c r="J37" i="2"/>
  <c r="I37" i="2"/>
  <c r="H37" i="2"/>
  <c r="G37" i="2"/>
  <c r="F37" i="2"/>
  <c r="E37" i="2"/>
  <c r="D37" i="2"/>
  <c r="C37" i="2"/>
  <c r="M41" i="2"/>
  <c r="L41" i="2"/>
  <c r="K41" i="2"/>
  <c r="J41" i="2"/>
  <c r="I41" i="2"/>
  <c r="H41" i="2"/>
  <c r="G41" i="2"/>
  <c r="F41" i="2"/>
  <c r="E41" i="2"/>
  <c r="D41" i="2"/>
  <c r="C41" i="2"/>
  <c r="M50" i="2"/>
  <c r="L50" i="2"/>
  <c r="K50" i="2"/>
  <c r="J50" i="2"/>
  <c r="I50" i="2"/>
  <c r="H50" i="2"/>
  <c r="G50" i="2"/>
  <c r="F50" i="2"/>
  <c r="E50" i="2"/>
  <c r="D50" i="2"/>
  <c r="C50" i="2"/>
  <c r="M54" i="2"/>
  <c r="L54" i="2"/>
  <c r="K54" i="2"/>
  <c r="J54" i="2"/>
  <c r="I54" i="2"/>
  <c r="H54" i="2"/>
  <c r="G54" i="2"/>
  <c r="F54" i="2"/>
  <c r="E54" i="2"/>
  <c r="D54" i="2"/>
  <c r="C54" i="2"/>
  <c r="M58" i="2"/>
  <c r="L58" i="2"/>
  <c r="K58" i="2"/>
  <c r="J58" i="2"/>
  <c r="I58" i="2"/>
  <c r="H58" i="2"/>
  <c r="G58" i="2"/>
  <c r="F58" i="2"/>
  <c r="E58" i="2"/>
  <c r="D58" i="2"/>
  <c r="C58" i="2"/>
  <c r="M62" i="2"/>
  <c r="L62" i="2"/>
  <c r="K62" i="2"/>
  <c r="J62" i="2"/>
  <c r="I62" i="2"/>
  <c r="H62" i="2"/>
  <c r="G62" i="2"/>
  <c r="F62" i="2"/>
  <c r="E62" i="2"/>
  <c r="D62" i="2"/>
  <c r="C62" i="2"/>
  <c r="M71" i="2"/>
  <c r="L71" i="2"/>
  <c r="K71" i="2"/>
  <c r="J71" i="2"/>
  <c r="I71" i="2"/>
  <c r="H71" i="2"/>
  <c r="G71" i="2"/>
  <c r="F71" i="2"/>
  <c r="E71" i="2"/>
  <c r="D71" i="2"/>
  <c r="C71" i="2"/>
  <c r="M75" i="2"/>
  <c r="L75" i="2"/>
  <c r="K75" i="2"/>
  <c r="J75" i="2"/>
  <c r="I75" i="2"/>
  <c r="H75" i="2"/>
  <c r="G75" i="2"/>
  <c r="F75" i="2"/>
  <c r="E75" i="2"/>
  <c r="D75" i="2"/>
  <c r="C75" i="2"/>
  <c r="M79" i="2"/>
  <c r="L79" i="2"/>
  <c r="K79" i="2"/>
  <c r="J79" i="2"/>
  <c r="I79" i="2"/>
  <c r="H79" i="2"/>
  <c r="G79" i="2"/>
  <c r="F79" i="2"/>
  <c r="E79" i="2"/>
  <c r="D79" i="2"/>
  <c r="C79" i="2"/>
  <c r="M83" i="2"/>
  <c r="L83" i="2"/>
  <c r="K83" i="2"/>
  <c r="J83" i="2"/>
  <c r="I83" i="2"/>
  <c r="H83" i="2"/>
  <c r="G83" i="2"/>
  <c r="F83" i="2"/>
  <c r="E83" i="2"/>
  <c r="D83" i="2"/>
  <c r="C83" i="2"/>
  <c r="M92" i="2"/>
  <c r="L92" i="2"/>
  <c r="K92" i="2"/>
  <c r="J92" i="2"/>
  <c r="I92" i="2"/>
  <c r="H92" i="2"/>
  <c r="G92" i="2"/>
  <c r="F92" i="2"/>
  <c r="E92" i="2"/>
  <c r="D92" i="2"/>
  <c r="C92" i="2"/>
  <c r="M96" i="2"/>
  <c r="L96" i="2"/>
  <c r="K96" i="2"/>
  <c r="J96" i="2"/>
  <c r="I96" i="2"/>
  <c r="H96" i="2"/>
  <c r="G96" i="2"/>
  <c r="F96" i="2"/>
  <c r="E96" i="2"/>
  <c r="D96" i="2"/>
  <c r="C96" i="2"/>
  <c r="M100" i="2"/>
  <c r="L100" i="2"/>
  <c r="K100" i="2"/>
  <c r="J100" i="2"/>
  <c r="I100" i="2"/>
  <c r="H100" i="2"/>
  <c r="G100" i="2"/>
  <c r="F100" i="2"/>
  <c r="E100" i="2"/>
  <c r="D100" i="2"/>
  <c r="C100" i="2"/>
  <c r="M104" i="2"/>
  <c r="L104" i="2"/>
  <c r="K104" i="2"/>
  <c r="J104" i="2"/>
  <c r="I104" i="2"/>
  <c r="H104" i="2"/>
  <c r="G104" i="2"/>
  <c r="F104" i="2"/>
  <c r="E104" i="2"/>
  <c r="D104" i="2"/>
  <c r="C104" i="2"/>
  <c r="BL5" i="2" l="1"/>
  <c r="BM5" i="2"/>
  <c r="BN5" i="2"/>
  <c r="BO5" i="2"/>
  <c r="BP5" i="2"/>
  <c r="BL6" i="2"/>
  <c r="BM6" i="2"/>
  <c r="BN6" i="2"/>
  <c r="BO6" i="2"/>
  <c r="BP6" i="2"/>
  <c r="BL7" i="2"/>
  <c r="BM7" i="2"/>
  <c r="BN7" i="2"/>
  <c r="BO7" i="2"/>
  <c r="BP7" i="2"/>
  <c r="BL8" i="2"/>
  <c r="BM8" i="2"/>
  <c r="BN8" i="2"/>
  <c r="BO8" i="2"/>
  <c r="BP8" i="2"/>
  <c r="BL9" i="2"/>
  <c r="BM9" i="2"/>
  <c r="BN9" i="2"/>
  <c r="BO9" i="2"/>
  <c r="BP9" i="2"/>
  <c r="BL10" i="2"/>
  <c r="BM10" i="2"/>
  <c r="BN10" i="2"/>
  <c r="BO10" i="2"/>
  <c r="BP10" i="2"/>
  <c r="BL11" i="2"/>
  <c r="BM11" i="2"/>
  <c r="BN11" i="2"/>
  <c r="BO11" i="2"/>
  <c r="BP11" i="2"/>
  <c r="BL12" i="2"/>
  <c r="BM12" i="2"/>
  <c r="BN12" i="2"/>
  <c r="BO12" i="2"/>
  <c r="BP12" i="2"/>
  <c r="BL13" i="2"/>
  <c r="BM13" i="2"/>
  <c r="BN13" i="2"/>
  <c r="BO13" i="2"/>
  <c r="BP13" i="2"/>
  <c r="BL14" i="2"/>
  <c r="BM14" i="2"/>
  <c r="BN14" i="2"/>
  <c r="BO14" i="2"/>
  <c r="BP14" i="2"/>
  <c r="BL15" i="2"/>
  <c r="BM15" i="2"/>
  <c r="BN15" i="2"/>
  <c r="BO15" i="2"/>
  <c r="BP15" i="2"/>
  <c r="BL26" i="2" l="1"/>
  <c r="BM26" i="2"/>
  <c r="BN26" i="2"/>
  <c r="BO26" i="2"/>
  <c r="BP26" i="2"/>
  <c r="BL27" i="2"/>
  <c r="BM27" i="2"/>
  <c r="BN27" i="2"/>
  <c r="BO27" i="2"/>
  <c r="BP27" i="2"/>
  <c r="BL28" i="2"/>
  <c r="BM28" i="2"/>
  <c r="BN28" i="2"/>
  <c r="BO28" i="2"/>
  <c r="BP28" i="2"/>
  <c r="BL29" i="2"/>
  <c r="BM29" i="2"/>
  <c r="BN29" i="2"/>
  <c r="BO29" i="2"/>
  <c r="BP29" i="2"/>
  <c r="BL30" i="2"/>
  <c r="BM30" i="2"/>
  <c r="BN30" i="2"/>
  <c r="BO30" i="2"/>
  <c r="BP30" i="2"/>
  <c r="BL31" i="2"/>
  <c r="BM31" i="2"/>
  <c r="BN31" i="2"/>
  <c r="BO31" i="2"/>
  <c r="BP31" i="2"/>
  <c r="BL32" i="2"/>
  <c r="BM32" i="2"/>
  <c r="BN32" i="2"/>
  <c r="BO32" i="2"/>
  <c r="BP32" i="2"/>
  <c r="BL33" i="2"/>
  <c r="BM33" i="2"/>
  <c r="BN33" i="2"/>
  <c r="BO33" i="2"/>
  <c r="BP33" i="2"/>
  <c r="BL34" i="2"/>
  <c r="BM34" i="2"/>
  <c r="BN34" i="2"/>
  <c r="BO34" i="2"/>
  <c r="BP34" i="2"/>
  <c r="BL35" i="2"/>
  <c r="BM35" i="2"/>
  <c r="BN35" i="2"/>
  <c r="BO35" i="2"/>
  <c r="BP35" i="2"/>
  <c r="BL36" i="2"/>
  <c r="BM36" i="2"/>
  <c r="BN36" i="2"/>
  <c r="BO36" i="2"/>
  <c r="BP36" i="2"/>
  <c r="BL68" i="2" l="1"/>
  <c r="BM68" i="2"/>
  <c r="BN68" i="2"/>
  <c r="BO68" i="2"/>
  <c r="BP68" i="2"/>
  <c r="BL69" i="2"/>
  <c r="BM69" i="2"/>
  <c r="BN69" i="2"/>
  <c r="BO69" i="2"/>
  <c r="BP69" i="2"/>
  <c r="BL70" i="2"/>
  <c r="BM70" i="2"/>
  <c r="BN70" i="2"/>
  <c r="BO70" i="2"/>
  <c r="BP70" i="2"/>
  <c r="BL71" i="2"/>
  <c r="BM71" i="2"/>
  <c r="BN71" i="2"/>
  <c r="BO71" i="2"/>
  <c r="BP71" i="2"/>
  <c r="BL72" i="2"/>
  <c r="BM72" i="2"/>
  <c r="BN72" i="2"/>
  <c r="BO72" i="2"/>
  <c r="BP72" i="2"/>
  <c r="BL73" i="2"/>
  <c r="BM73" i="2"/>
  <c r="BN73" i="2"/>
  <c r="BO73" i="2"/>
  <c r="BP73" i="2"/>
  <c r="BL74" i="2"/>
  <c r="BM74" i="2"/>
  <c r="BN74" i="2"/>
  <c r="BO74" i="2"/>
  <c r="BP74" i="2"/>
  <c r="BL75" i="2"/>
  <c r="BM75" i="2"/>
  <c r="BN75" i="2"/>
  <c r="BO75" i="2"/>
  <c r="BP75" i="2"/>
  <c r="BL76" i="2"/>
  <c r="BM76" i="2"/>
  <c r="BN76" i="2"/>
  <c r="BO76" i="2"/>
  <c r="BP76" i="2"/>
  <c r="BL77" i="2"/>
  <c r="BM77" i="2"/>
  <c r="BN77" i="2"/>
  <c r="BO77" i="2"/>
  <c r="BP77" i="2"/>
  <c r="BL78" i="2"/>
  <c r="BM78" i="2"/>
  <c r="BN78" i="2"/>
  <c r="BO78" i="2"/>
  <c r="BP78" i="2"/>
  <c r="BK21" i="2" l="1"/>
  <c r="BJ21" i="2"/>
  <c r="BI21" i="2"/>
  <c r="BH21" i="2"/>
  <c r="BG21" i="2"/>
  <c r="BF21" i="2"/>
  <c r="BE21" i="2"/>
  <c r="BD21" i="2"/>
  <c r="BC21" i="2"/>
  <c r="BB21" i="2"/>
  <c r="BA21" i="2"/>
  <c r="AL21" i="2"/>
  <c r="AK21" i="2"/>
  <c r="AJ21" i="2"/>
  <c r="AI21" i="2"/>
  <c r="AH21" i="2"/>
  <c r="AG21" i="2"/>
  <c r="AF21" i="2"/>
  <c r="AE21" i="2"/>
  <c r="AD21" i="2"/>
  <c r="AC21" i="2"/>
  <c r="AB21" i="2"/>
  <c r="M21" i="2"/>
  <c r="L21" i="2"/>
  <c r="K21" i="2"/>
  <c r="J21" i="2"/>
  <c r="I21" i="2"/>
  <c r="H21" i="2"/>
  <c r="G21" i="2"/>
  <c r="F21" i="2"/>
  <c r="E21" i="2"/>
  <c r="D21" i="2"/>
  <c r="C21" i="2"/>
  <c r="U21" i="2" s="1"/>
  <c r="BU20" i="2"/>
  <c r="BT20" i="2"/>
  <c r="BS20" i="2"/>
  <c r="BR20" i="2"/>
  <c r="BQ20" i="2"/>
  <c r="BP20" i="2"/>
  <c r="BO20" i="2"/>
  <c r="BN20" i="2"/>
  <c r="BM20" i="2"/>
  <c r="BL20" i="2"/>
  <c r="AV20" i="2"/>
  <c r="AU20" i="2"/>
  <c r="AT20" i="2"/>
  <c r="AS20" i="2"/>
  <c r="AR20" i="2"/>
  <c r="AQ20" i="2"/>
  <c r="AP20" i="2"/>
  <c r="AO20" i="2"/>
  <c r="AN20" i="2"/>
  <c r="AM20" i="2"/>
  <c r="W20" i="2"/>
  <c r="V20" i="2"/>
  <c r="U20" i="2"/>
  <c r="T20" i="2"/>
  <c r="S20" i="2"/>
  <c r="R20" i="2"/>
  <c r="Q20" i="2"/>
  <c r="P20" i="2"/>
  <c r="O20" i="2"/>
  <c r="N20" i="2"/>
  <c r="BU19" i="2"/>
  <c r="BT19" i="2"/>
  <c r="BS19" i="2"/>
  <c r="BR19" i="2"/>
  <c r="BQ19" i="2"/>
  <c r="BP19" i="2"/>
  <c r="BO19" i="2"/>
  <c r="BN19" i="2"/>
  <c r="BM19" i="2"/>
  <c r="BL19" i="2"/>
  <c r="AV19" i="2"/>
  <c r="AU19" i="2"/>
  <c r="AT19" i="2"/>
  <c r="AS19" i="2"/>
  <c r="AR19" i="2"/>
  <c r="AQ19" i="2"/>
  <c r="AP19" i="2"/>
  <c r="AO19" i="2"/>
  <c r="AN19" i="2"/>
  <c r="AM19" i="2"/>
  <c r="W19" i="2"/>
  <c r="V19" i="2"/>
  <c r="U19" i="2"/>
  <c r="T19" i="2"/>
  <c r="S19" i="2"/>
  <c r="R19" i="2"/>
  <c r="Q19" i="2"/>
  <c r="P19" i="2"/>
  <c r="O19" i="2"/>
  <c r="N19" i="2"/>
  <c r="BU18" i="2"/>
  <c r="BT18" i="2"/>
  <c r="BS18" i="2"/>
  <c r="BR18" i="2"/>
  <c r="BQ18" i="2"/>
  <c r="BP18" i="2"/>
  <c r="BO18" i="2"/>
  <c r="BN18" i="2"/>
  <c r="BM18" i="2"/>
  <c r="BL18" i="2"/>
  <c r="AV18" i="2"/>
  <c r="AU18" i="2"/>
  <c r="AT18" i="2"/>
  <c r="AS18" i="2"/>
  <c r="AR18" i="2"/>
  <c r="AQ18" i="2"/>
  <c r="AP18" i="2"/>
  <c r="AO18" i="2"/>
  <c r="AN18" i="2"/>
  <c r="AM18" i="2"/>
  <c r="W18" i="2"/>
  <c r="V18" i="2"/>
  <c r="U18" i="2"/>
  <c r="T18" i="2"/>
  <c r="S18" i="2"/>
  <c r="R18" i="2"/>
  <c r="Q18" i="2"/>
  <c r="P18" i="2"/>
  <c r="O18" i="2"/>
  <c r="N18" i="2"/>
  <c r="BU17" i="2"/>
  <c r="BT17" i="2"/>
  <c r="BS17" i="2"/>
  <c r="BR17" i="2"/>
  <c r="BQ17" i="2"/>
  <c r="BP17" i="2"/>
  <c r="BO17" i="2"/>
  <c r="BN17" i="2"/>
  <c r="BM17" i="2"/>
  <c r="BL17" i="2"/>
  <c r="AV17" i="2"/>
  <c r="AU17" i="2"/>
  <c r="AT17" i="2"/>
  <c r="AS17" i="2"/>
  <c r="AR17" i="2"/>
  <c r="AQ17" i="2"/>
  <c r="AP17" i="2"/>
  <c r="AO17" i="2"/>
  <c r="AN17" i="2"/>
  <c r="AM17" i="2"/>
  <c r="W17" i="2"/>
  <c r="V17" i="2"/>
  <c r="U17" i="2"/>
  <c r="T17" i="2"/>
  <c r="S17" i="2"/>
  <c r="R17" i="2"/>
  <c r="Q17" i="2"/>
  <c r="P17" i="2"/>
  <c r="O17" i="2"/>
  <c r="N17" i="2"/>
  <c r="BU16" i="2"/>
  <c r="BT16" i="2"/>
  <c r="BS16" i="2"/>
  <c r="BR16" i="2"/>
  <c r="BQ16" i="2"/>
  <c r="BP16" i="2"/>
  <c r="BO16" i="2"/>
  <c r="BN16" i="2"/>
  <c r="BM16" i="2"/>
  <c r="BL16" i="2"/>
  <c r="AV16" i="2"/>
  <c r="AU16" i="2"/>
  <c r="AT16" i="2"/>
  <c r="AS16" i="2"/>
  <c r="AR16" i="2"/>
  <c r="AQ16" i="2"/>
  <c r="AP16" i="2"/>
  <c r="AO16" i="2"/>
  <c r="AN16" i="2"/>
  <c r="AM16" i="2"/>
  <c r="W16" i="2"/>
  <c r="V16" i="2"/>
  <c r="U16" i="2"/>
  <c r="T16" i="2"/>
  <c r="S16" i="2"/>
  <c r="R16" i="2"/>
  <c r="Q16" i="2"/>
  <c r="P16" i="2"/>
  <c r="O16" i="2"/>
  <c r="N16" i="2"/>
  <c r="BU15" i="2"/>
  <c r="BT15" i="2"/>
  <c r="BS15" i="2"/>
  <c r="BR15" i="2"/>
  <c r="BQ15" i="2"/>
  <c r="AV15" i="2"/>
  <c r="AU15" i="2"/>
  <c r="AT15" i="2"/>
  <c r="AS15" i="2"/>
  <c r="AR15" i="2"/>
  <c r="AQ15" i="2"/>
  <c r="AP15" i="2"/>
  <c r="AO15" i="2"/>
  <c r="AN15" i="2"/>
  <c r="AM15" i="2"/>
  <c r="W15" i="2"/>
  <c r="V15" i="2"/>
  <c r="U15" i="2"/>
  <c r="T15" i="2"/>
  <c r="S15" i="2"/>
  <c r="R15" i="2"/>
  <c r="Q15" i="2"/>
  <c r="P15" i="2"/>
  <c r="O15" i="2"/>
  <c r="N15" i="2"/>
  <c r="BU14" i="2"/>
  <c r="BT14" i="2"/>
  <c r="BS14" i="2"/>
  <c r="BR14" i="2"/>
  <c r="BQ14" i="2"/>
  <c r="AV14" i="2"/>
  <c r="AU14" i="2"/>
  <c r="AT14" i="2"/>
  <c r="AS14" i="2"/>
  <c r="AR14" i="2"/>
  <c r="AQ14" i="2"/>
  <c r="AP14" i="2"/>
  <c r="AO14" i="2"/>
  <c r="AN14" i="2"/>
  <c r="AM14" i="2"/>
  <c r="W14" i="2"/>
  <c r="V14" i="2"/>
  <c r="U14" i="2"/>
  <c r="T14" i="2"/>
  <c r="S14" i="2"/>
  <c r="R14" i="2"/>
  <c r="Q14" i="2"/>
  <c r="P14" i="2"/>
  <c r="O14" i="2"/>
  <c r="N14" i="2"/>
  <c r="BU13" i="2"/>
  <c r="BT13" i="2"/>
  <c r="BS13" i="2"/>
  <c r="BR13" i="2"/>
  <c r="BQ13" i="2"/>
  <c r="AV13" i="2"/>
  <c r="AU13" i="2"/>
  <c r="AT13" i="2"/>
  <c r="AS13" i="2"/>
  <c r="AR13" i="2"/>
  <c r="AQ13" i="2"/>
  <c r="AP13" i="2"/>
  <c r="AO13" i="2"/>
  <c r="AN13" i="2"/>
  <c r="AM13" i="2"/>
  <c r="W13" i="2"/>
  <c r="V13" i="2"/>
  <c r="U13" i="2"/>
  <c r="T13" i="2"/>
  <c r="S13" i="2"/>
  <c r="R13" i="2"/>
  <c r="Q13" i="2"/>
  <c r="P13" i="2"/>
  <c r="O13" i="2"/>
  <c r="N13" i="2"/>
  <c r="BU12" i="2"/>
  <c r="BT12" i="2"/>
  <c r="BS12" i="2"/>
  <c r="BR12" i="2"/>
  <c r="BQ12" i="2"/>
  <c r="AV12" i="2"/>
  <c r="AU12" i="2"/>
  <c r="AT12" i="2"/>
  <c r="AS12" i="2"/>
  <c r="AR12" i="2"/>
  <c r="AQ12" i="2"/>
  <c r="AP12" i="2"/>
  <c r="AO12" i="2"/>
  <c r="AN12" i="2"/>
  <c r="AM12" i="2"/>
  <c r="W12" i="2"/>
  <c r="V12" i="2"/>
  <c r="U12" i="2"/>
  <c r="T12" i="2"/>
  <c r="S12" i="2"/>
  <c r="R12" i="2"/>
  <c r="Q12" i="2"/>
  <c r="P12" i="2"/>
  <c r="O12" i="2"/>
  <c r="N12" i="2"/>
  <c r="BU11" i="2"/>
  <c r="BT11" i="2"/>
  <c r="BS11" i="2"/>
  <c r="BR11" i="2"/>
  <c r="BQ11" i="2"/>
  <c r="AV11" i="2"/>
  <c r="AU11" i="2"/>
  <c r="AT11" i="2"/>
  <c r="AS11" i="2"/>
  <c r="AR11" i="2"/>
  <c r="AQ11" i="2"/>
  <c r="AP11" i="2"/>
  <c r="AO11" i="2"/>
  <c r="AN11" i="2"/>
  <c r="AM11" i="2"/>
  <c r="W11" i="2"/>
  <c r="V11" i="2"/>
  <c r="U11" i="2"/>
  <c r="T11" i="2"/>
  <c r="S11" i="2"/>
  <c r="R11" i="2"/>
  <c r="Q11" i="2"/>
  <c r="P11" i="2"/>
  <c r="O11" i="2"/>
  <c r="N11" i="2"/>
  <c r="BU10" i="2"/>
  <c r="BT10" i="2"/>
  <c r="BS10" i="2"/>
  <c r="BR10" i="2"/>
  <c r="BQ10" i="2"/>
  <c r="AV10" i="2"/>
  <c r="AU10" i="2"/>
  <c r="AT10" i="2"/>
  <c r="AS10" i="2"/>
  <c r="AR10" i="2"/>
  <c r="AQ10" i="2"/>
  <c r="AP10" i="2"/>
  <c r="AO10" i="2"/>
  <c r="AN10" i="2"/>
  <c r="AM10" i="2"/>
  <c r="W10" i="2"/>
  <c r="V10" i="2"/>
  <c r="U10" i="2"/>
  <c r="T10" i="2"/>
  <c r="S10" i="2"/>
  <c r="R10" i="2"/>
  <c r="Q10" i="2"/>
  <c r="P10" i="2"/>
  <c r="O10" i="2"/>
  <c r="N10" i="2"/>
  <c r="BU9" i="2"/>
  <c r="BT9" i="2"/>
  <c r="BS9" i="2"/>
  <c r="BR9" i="2"/>
  <c r="BQ9" i="2"/>
  <c r="AV9" i="2"/>
  <c r="AU9" i="2"/>
  <c r="AT9" i="2"/>
  <c r="AS9" i="2"/>
  <c r="AR9" i="2"/>
  <c r="AQ9" i="2"/>
  <c r="AP9" i="2"/>
  <c r="AO9" i="2"/>
  <c r="AN9" i="2"/>
  <c r="AM9" i="2"/>
  <c r="W9" i="2"/>
  <c r="V9" i="2"/>
  <c r="U9" i="2"/>
  <c r="T9" i="2"/>
  <c r="S9" i="2"/>
  <c r="R9" i="2"/>
  <c r="Q9" i="2"/>
  <c r="P9" i="2"/>
  <c r="O9" i="2"/>
  <c r="N9" i="2"/>
  <c r="BU8" i="2"/>
  <c r="BT8" i="2"/>
  <c r="BS8" i="2"/>
  <c r="BR8" i="2"/>
  <c r="BQ8" i="2"/>
  <c r="AV8" i="2"/>
  <c r="AU8" i="2"/>
  <c r="AT8" i="2"/>
  <c r="AS8" i="2"/>
  <c r="AR8" i="2"/>
  <c r="AQ8" i="2"/>
  <c r="AP8" i="2"/>
  <c r="AO8" i="2"/>
  <c r="AN8" i="2"/>
  <c r="AM8" i="2"/>
  <c r="W8" i="2"/>
  <c r="V8" i="2"/>
  <c r="U8" i="2"/>
  <c r="T8" i="2"/>
  <c r="S8" i="2"/>
  <c r="R8" i="2"/>
  <c r="Q8" i="2"/>
  <c r="P8" i="2"/>
  <c r="O8" i="2"/>
  <c r="N8" i="2"/>
  <c r="BU7" i="2"/>
  <c r="BT7" i="2"/>
  <c r="BS7" i="2"/>
  <c r="BR7" i="2"/>
  <c r="BQ7" i="2"/>
  <c r="AV7" i="2"/>
  <c r="AU7" i="2"/>
  <c r="AT7" i="2"/>
  <c r="AS7" i="2"/>
  <c r="AR7" i="2"/>
  <c r="AQ7" i="2"/>
  <c r="AP7" i="2"/>
  <c r="AO7" i="2"/>
  <c r="AN7" i="2"/>
  <c r="AM7" i="2"/>
  <c r="W7" i="2"/>
  <c r="V7" i="2"/>
  <c r="U7" i="2"/>
  <c r="T7" i="2"/>
  <c r="S7" i="2"/>
  <c r="R7" i="2"/>
  <c r="Q7" i="2"/>
  <c r="P7" i="2"/>
  <c r="O7" i="2"/>
  <c r="N7" i="2"/>
  <c r="BU6" i="2"/>
  <c r="BT6" i="2"/>
  <c r="BS6" i="2"/>
  <c r="BR6" i="2"/>
  <c r="BQ6" i="2"/>
  <c r="AV6" i="2"/>
  <c r="AU6" i="2"/>
  <c r="AT6" i="2"/>
  <c r="AS6" i="2"/>
  <c r="AR6" i="2"/>
  <c r="AQ6" i="2"/>
  <c r="AP6" i="2"/>
  <c r="AO6" i="2"/>
  <c r="AN6" i="2"/>
  <c r="AM6" i="2"/>
  <c r="W6" i="2"/>
  <c r="V6" i="2"/>
  <c r="U6" i="2"/>
  <c r="T6" i="2"/>
  <c r="S6" i="2"/>
  <c r="R6" i="2"/>
  <c r="Q6" i="2"/>
  <c r="P6" i="2"/>
  <c r="O6" i="2"/>
  <c r="N6" i="2"/>
  <c r="BU5" i="2"/>
  <c r="BT5" i="2"/>
  <c r="BS5" i="2"/>
  <c r="BR5" i="2"/>
  <c r="BQ5" i="2"/>
  <c r="AV5" i="2"/>
  <c r="AU5" i="2"/>
  <c r="AT5" i="2"/>
  <c r="AS5" i="2"/>
  <c r="AR5" i="2"/>
  <c r="AQ5" i="2"/>
  <c r="AP5" i="2"/>
  <c r="AO5" i="2"/>
  <c r="AN5" i="2"/>
  <c r="AM5" i="2"/>
  <c r="W5" i="2"/>
  <c r="V5" i="2"/>
  <c r="U5" i="2"/>
  <c r="T5" i="2"/>
  <c r="S5" i="2"/>
  <c r="R5" i="2"/>
  <c r="Q5" i="2"/>
  <c r="P5" i="2"/>
  <c r="O5" i="2"/>
  <c r="N5" i="2"/>
  <c r="BK42" i="2"/>
  <c r="BJ42" i="2"/>
  <c r="BI42" i="2"/>
  <c r="BH42" i="2"/>
  <c r="BG42" i="2"/>
  <c r="BF42" i="2"/>
  <c r="BE42" i="2"/>
  <c r="BD42" i="2"/>
  <c r="BC42" i="2"/>
  <c r="BB42" i="2"/>
  <c r="BA42" i="2"/>
  <c r="AL42" i="2"/>
  <c r="AK42" i="2"/>
  <c r="AJ42" i="2"/>
  <c r="AI42" i="2"/>
  <c r="AH42" i="2"/>
  <c r="AG42" i="2"/>
  <c r="AF42" i="2"/>
  <c r="AE42" i="2"/>
  <c r="AD42" i="2"/>
  <c r="AC42" i="2"/>
  <c r="AB42" i="2"/>
  <c r="M42" i="2"/>
  <c r="L42" i="2"/>
  <c r="K42" i="2"/>
  <c r="J42" i="2"/>
  <c r="I42" i="2"/>
  <c r="H42" i="2"/>
  <c r="G42" i="2"/>
  <c r="F42" i="2"/>
  <c r="E42" i="2"/>
  <c r="D42" i="2"/>
  <c r="C42" i="2"/>
  <c r="U42" i="2" s="1"/>
  <c r="BU41" i="2"/>
  <c r="BT41" i="2"/>
  <c r="BS41" i="2"/>
  <c r="BR41" i="2"/>
  <c r="BQ41" i="2"/>
  <c r="BP41" i="2"/>
  <c r="BO41" i="2"/>
  <c r="BN41" i="2"/>
  <c r="BM41" i="2"/>
  <c r="BL41" i="2"/>
  <c r="AV41" i="2"/>
  <c r="AU41" i="2"/>
  <c r="AT41" i="2"/>
  <c r="AS41" i="2"/>
  <c r="AR41" i="2"/>
  <c r="AQ41" i="2"/>
  <c r="AP41" i="2"/>
  <c r="AO41" i="2"/>
  <c r="AN41" i="2"/>
  <c r="AM41" i="2"/>
  <c r="W41" i="2"/>
  <c r="V41" i="2"/>
  <c r="U41" i="2"/>
  <c r="T41" i="2"/>
  <c r="S41" i="2"/>
  <c r="R41" i="2"/>
  <c r="Q41" i="2"/>
  <c r="P41" i="2"/>
  <c r="O41" i="2"/>
  <c r="N41" i="2"/>
  <c r="BU40" i="2"/>
  <c r="BT40" i="2"/>
  <c r="BS40" i="2"/>
  <c r="BR40" i="2"/>
  <c r="BQ40" i="2"/>
  <c r="BP40" i="2"/>
  <c r="BO40" i="2"/>
  <c r="BN40" i="2"/>
  <c r="BM40" i="2"/>
  <c r="BL40" i="2"/>
  <c r="AV40" i="2"/>
  <c r="AU40" i="2"/>
  <c r="AT40" i="2"/>
  <c r="AS40" i="2"/>
  <c r="AR40" i="2"/>
  <c r="AQ40" i="2"/>
  <c r="AP40" i="2"/>
  <c r="AO40" i="2"/>
  <c r="AN40" i="2"/>
  <c r="AM40" i="2"/>
  <c r="W40" i="2"/>
  <c r="V40" i="2"/>
  <c r="U40" i="2"/>
  <c r="T40" i="2"/>
  <c r="S40" i="2"/>
  <c r="R40" i="2"/>
  <c r="Q40" i="2"/>
  <c r="P40" i="2"/>
  <c r="O40" i="2"/>
  <c r="N40" i="2"/>
  <c r="BU39" i="2"/>
  <c r="BT39" i="2"/>
  <c r="BS39" i="2"/>
  <c r="BR39" i="2"/>
  <c r="BQ39" i="2"/>
  <c r="BP39" i="2"/>
  <c r="BO39" i="2"/>
  <c r="BN39" i="2"/>
  <c r="BM39" i="2"/>
  <c r="BL39" i="2"/>
  <c r="AV39" i="2"/>
  <c r="AU39" i="2"/>
  <c r="AT39" i="2"/>
  <c r="AS39" i="2"/>
  <c r="AR39" i="2"/>
  <c r="AQ39" i="2"/>
  <c r="AP39" i="2"/>
  <c r="AO39" i="2"/>
  <c r="AN39" i="2"/>
  <c r="AM39" i="2"/>
  <c r="W39" i="2"/>
  <c r="V39" i="2"/>
  <c r="U39" i="2"/>
  <c r="T39" i="2"/>
  <c r="S39" i="2"/>
  <c r="R39" i="2"/>
  <c r="Q39" i="2"/>
  <c r="P39" i="2"/>
  <c r="O39" i="2"/>
  <c r="N39" i="2"/>
  <c r="BU38" i="2"/>
  <c r="BT38" i="2"/>
  <c r="BS38" i="2"/>
  <c r="BR38" i="2"/>
  <c r="BQ38" i="2"/>
  <c r="BP38" i="2"/>
  <c r="BO38" i="2"/>
  <c r="BN38" i="2"/>
  <c r="BM38" i="2"/>
  <c r="BL38" i="2"/>
  <c r="AV38" i="2"/>
  <c r="AU38" i="2"/>
  <c r="AT38" i="2"/>
  <c r="AS38" i="2"/>
  <c r="AR38" i="2"/>
  <c r="AQ38" i="2"/>
  <c r="AP38" i="2"/>
  <c r="AO38" i="2"/>
  <c r="AN38" i="2"/>
  <c r="AM38" i="2"/>
  <c r="W38" i="2"/>
  <c r="V38" i="2"/>
  <c r="U38" i="2"/>
  <c r="T38" i="2"/>
  <c r="S38" i="2"/>
  <c r="R38" i="2"/>
  <c r="Q38" i="2"/>
  <c r="P38" i="2"/>
  <c r="O38" i="2"/>
  <c r="N38" i="2"/>
  <c r="BU37" i="2"/>
  <c r="BT37" i="2"/>
  <c r="BS37" i="2"/>
  <c r="BR37" i="2"/>
  <c r="BQ37" i="2"/>
  <c r="BP37" i="2"/>
  <c r="BO37" i="2"/>
  <c r="BN37" i="2"/>
  <c r="BM37" i="2"/>
  <c r="BL37" i="2"/>
  <c r="AV37" i="2"/>
  <c r="AU37" i="2"/>
  <c r="AT37" i="2"/>
  <c r="AS37" i="2"/>
  <c r="AR37" i="2"/>
  <c r="AQ37" i="2"/>
  <c r="AP37" i="2"/>
  <c r="AO37" i="2"/>
  <c r="AN37" i="2"/>
  <c r="AM37" i="2"/>
  <c r="W37" i="2"/>
  <c r="V37" i="2"/>
  <c r="U37" i="2"/>
  <c r="T37" i="2"/>
  <c r="S37" i="2"/>
  <c r="R37" i="2"/>
  <c r="Q37" i="2"/>
  <c r="P37" i="2"/>
  <c r="O37" i="2"/>
  <c r="N37" i="2"/>
  <c r="BU36" i="2"/>
  <c r="BT36" i="2"/>
  <c r="BS36" i="2"/>
  <c r="BR36" i="2"/>
  <c r="BQ36" i="2"/>
  <c r="AV36" i="2"/>
  <c r="AU36" i="2"/>
  <c r="AT36" i="2"/>
  <c r="AS36" i="2"/>
  <c r="AR36" i="2"/>
  <c r="AQ36" i="2"/>
  <c r="AP36" i="2"/>
  <c r="AO36" i="2"/>
  <c r="AN36" i="2"/>
  <c r="AM36" i="2"/>
  <c r="W36" i="2"/>
  <c r="V36" i="2"/>
  <c r="U36" i="2"/>
  <c r="T36" i="2"/>
  <c r="S36" i="2"/>
  <c r="R36" i="2"/>
  <c r="Q36" i="2"/>
  <c r="P36" i="2"/>
  <c r="O36" i="2"/>
  <c r="N36" i="2"/>
  <c r="BU35" i="2"/>
  <c r="BT35" i="2"/>
  <c r="BS35" i="2"/>
  <c r="BR35" i="2"/>
  <c r="BQ35" i="2"/>
  <c r="AV35" i="2"/>
  <c r="AU35" i="2"/>
  <c r="AT35" i="2"/>
  <c r="AS35" i="2"/>
  <c r="AR35" i="2"/>
  <c r="AQ35" i="2"/>
  <c r="AP35" i="2"/>
  <c r="AO35" i="2"/>
  <c r="AN35" i="2"/>
  <c r="AM35" i="2"/>
  <c r="W35" i="2"/>
  <c r="V35" i="2"/>
  <c r="U35" i="2"/>
  <c r="T35" i="2"/>
  <c r="S35" i="2"/>
  <c r="R35" i="2"/>
  <c r="Q35" i="2"/>
  <c r="P35" i="2"/>
  <c r="O35" i="2"/>
  <c r="N35" i="2"/>
  <c r="BU34" i="2"/>
  <c r="BT34" i="2"/>
  <c r="BS34" i="2"/>
  <c r="BR34" i="2"/>
  <c r="BQ34" i="2"/>
  <c r="AV34" i="2"/>
  <c r="AU34" i="2"/>
  <c r="AT34" i="2"/>
  <c r="AS34" i="2"/>
  <c r="AR34" i="2"/>
  <c r="AQ34" i="2"/>
  <c r="AP34" i="2"/>
  <c r="AO34" i="2"/>
  <c r="AN34" i="2"/>
  <c r="AM34" i="2"/>
  <c r="W34" i="2"/>
  <c r="V34" i="2"/>
  <c r="U34" i="2"/>
  <c r="T34" i="2"/>
  <c r="S34" i="2"/>
  <c r="R34" i="2"/>
  <c r="Q34" i="2"/>
  <c r="P34" i="2"/>
  <c r="O34" i="2"/>
  <c r="N34" i="2"/>
  <c r="BU33" i="2"/>
  <c r="BT33" i="2"/>
  <c r="BS33" i="2"/>
  <c r="BR33" i="2"/>
  <c r="BQ33" i="2"/>
  <c r="AV33" i="2"/>
  <c r="AU33" i="2"/>
  <c r="AT33" i="2"/>
  <c r="AS33" i="2"/>
  <c r="AR33" i="2"/>
  <c r="AQ33" i="2"/>
  <c r="AP33" i="2"/>
  <c r="AO33" i="2"/>
  <c r="AN33" i="2"/>
  <c r="AM33" i="2"/>
  <c r="W33" i="2"/>
  <c r="V33" i="2"/>
  <c r="U33" i="2"/>
  <c r="T33" i="2"/>
  <c r="S33" i="2"/>
  <c r="R33" i="2"/>
  <c r="Q33" i="2"/>
  <c r="P33" i="2"/>
  <c r="O33" i="2"/>
  <c r="N33" i="2"/>
  <c r="BU32" i="2"/>
  <c r="BT32" i="2"/>
  <c r="BS32" i="2"/>
  <c r="BR32" i="2"/>
  <c r="BQ32" i="2"/>
  <c r="AV32" i="2"/>
  <c r="AU32" i="2"/>
  <c r="AT32" i="2"/>
  <c r="AS32" i="2"/>
  <c r="AR32" i="2"/>
  <c r="AQ32" i="2"/>
  <c r="AP32" i="2"/>
  <c r="AO32" i="2"/>
  <c r="AN32" i="2"/>
  <c r="AM32" i="2"/>
  <c r="W32" i="2"/>
  <c r="V32" i="2"/>
  <c r="U32" i="2"/>
  <c r="T32" i="2"/>
  <c r="S32" i="2"/>
  <c r="R32" i="2"/>
  <c r="Q32" i="2"/>
  <c r="P32" i="2"/>
  <c r="O32" i="2"/>
  <c r="N32" i="2"/>
  <c r="BU31" i="2"/>
  <c r="BT31" i="2"/>
  <c r="BS31" i="2"/>
  <c r="BR31" i="2"/>
  <c r="BQ31" i="2"/>
  <c r="AV31" i="2"/>
  <c r="AU31" i="2"/>
  <c r="AT31" i="2"/>
  <c r="AS31" i="2"/>
  <c r="AR31" i="2"/>
  <c r="AQ31" i="2"/>
  <c r="AP31" i="2"/>
  <c r="AO31" i="2"/>
  <c r="AN31" i="2"/>
  <c r="AM31" i="2"/>
  <c r="W31" i="2"/>
  <c r="V31" i="2"/>
  <c r="U31" i="2"/>
  <c r="T31" i="2"/>
  <c r="S31" i="2"/>
  <c r="R31" i="2"/>
  <c r="Q31" i="2"/>
  <c r="P31" i="2"/>
  <c r="O31" i="2"/>
  <c r="N31" i="2"/>
  <c r="BU30" i="2"/>
  <c r="BT30" i="2"/>
  <c r="BS30" i="2"/>
  <c r="BR30" i="2"/>
  <c r="BQ30" i="2"/>
  <c r="AV30" i="2"/>
  <c r="AU30" i="2"/>
  <c r="AT30" i="2"/>
  <c r="AS30" i="2"/>
  <c r="AR30" i="2"/>
  <c r="AQ30" i="2"/>
  <c r="AP30" i="2"/>
  <c r="AO30" i="2"/>
  <c r="AN30" i="2"/>
  <c r="AM30" i="2"/>
  <c r="W30" i="2"/>
  <c r="V30" i="2"/>
  <c r="U30" i="2"/>
  <c r="T30" i="2"/>
  <c r="S30" i="2"/>
  <c r="R30" i="2"/>
  <c r="Q30" i="2"/>
  <c r="P30" i="2"/>
  <c r="O30" i="2"/>
  <c r="N30" i="2"/>
  <c r="BU29" i="2"/>
  <c r="BT29" i="2"/>
  <c r="BS29" i="2"/>
  <c r="BR29" i="2"/>
  <c r="BQ29" i="2"/>
  <c r="AV29" i="2"/>
  <c r="AU29" i="2"/>
  <c r="AT29" i="2"/>
  <c r="AS29" i="2"/>
  <c r="AR29" i="2"/>
  <c r="AQ29" i="2"/>
  <c r="AP29" i="2"/>
  <c r="AO29" i="2"/>
  <c r="AN29" i="2"/>
  <c r="AM29" i="2"/>
  <c r="W29" i="2"/>
  <c r="V29" i="2"/>
  <c r="U29" i="2"/>
  <c r="T29" i="2"/>
  <c r="S29" i="2"/>
  <c r="R29" i="2"/>
  <c r="Q29" i="2"/>
  <c r="P29" i="2"/>
  <c r="O29" i="2"/>
  <c r="N29" i="2"/>
  <c r="BU28" i="2"/>
  <c r="BT28" i="2"/>
  <c r="BS28" i="2"/>
  <c r="BR28" i="2"/>
  <c r="BQ28" i="2"/>
  <c r="AV28" i="2"/>
  <c r="AU28" i="2"/>
  <c r="AT28" i="2"/>
  <c r="AS28" i="2"/>
  <c r="AR28" i="2"/>
  <c r="AQ28" i="2"/>
  <c r="AP28" i="2"/>
  <c r="AO28" i="2"/>
  <c r="AN28" i="2"/>
  <c r="AM28" i="2"/>
  <c r="W28" i="2"/>
  <c r="V28" i="2"/>
  <c r="U28" i="2"/>
  <c r="T28" i="2"/>
  <c r="S28" i="2"/>
  <c r="R28" i="2"/>
  <c r="Q28" i="2"/>
  <c r="P28" i="2"/>
  <c r="O28" i="2"/>
  <c r="N28" i="2"/>
  <c r="BU27" i="2"/>
  <c r="BT27" i="2"/>
  <c r="BS27" i="2"/>
  <c r="BR27" i="2"/>
  <c r="BQ27" i="2"/>
  <c r="AV27" i="2"/>
  <c r="AU27" i="2"/>
  <c r="AT27" i="2"/>
  <c r="AS27" i="2"/>
  <c r="AR27" i="2"/>
  <c r="AQ27" i="2"/>
  <c r="AP27" i="2"/>
  <c r="AO27" i="2"/>
  <c r="AN27" i="2"/>
  <c r="AM27" i="2"/>
  <c r="W27" i="2"/>
  <c r="V27" i="2"/>
  <c r="U27" i="2"/>
  <c r="T27" i="2"/>
  <c r="S27" i="2"/>
  <c r="R27" i="2"/>
  <c r="Q27" i="2"/>
  <c r="P27" i="2"/>
  <c r="O27" i="2"/>
  <c r="N27" i="2"/>
  <c r="BU26" i="2"/>
  <c r="BT26" i="2"/>
  <c r="BS26" i="2"/>
  <c r="BR26" i="2"/>
  <c r="BQ26" i="2"/>
  <c r="AV26" i="2"/>
  <c r="AU26" i="2"/>
  <c r="AT26" i="2"/>
  <c r="AS26" i="2"/>
  <c r="AR26" i="2"/>
  <c r="AQ26" i="2"/>
  <c r="AP26" i="2"/>
  <c r="AO26" i="2"/>
  <c r="AN26" i="2"/>
  <c r="AM26" i="2"/>
  <c r="W26" i="2"/>
  <c r="V26" i="2"/>
  <c r="U26" i="2"/>
  <c r="T26" i="2"/>
  <c r="S26" i="2"/>
  <c r="R26" i="2"/>
  <c r="Q26" i="2"/>
  <c r="P26" i="2"/>
  <c r="O26" i="2"/>
  <c r="N26" i="2"/>
  <c r="BK63" i="2"/>
  <c r="BJ63" i="2"/>
  <c r="BI63" i="2"/>
  <c r="BH63" i="2"/>
  <c r="BG63" i="2"/>
  <c r="BF63" i="2"/>
  <c r="BE63" i="2"/>
  <c r="BD63" i="2"/>
  <c r="BC63" i="2"/>
  <c r="BB63" i="2"/>
  <c r="BA63" i="2"/>
  <c r="BS63" i="2" s="1"/>
  <c r="AL63" i="2"/>
  <c r="AK63" i="2"/>
  <c r="AJ63" i="2"/>
  <c r="AI63" i="2"/>
  <c r="AH63" i="2"/>
  <c r="AG63" i="2"/>
  <c r="AF63" i="2"/>
  <c r="AE63" i="2"/>
  <c r="AD63" i="2"/>
  <c r="AC63" i="2"/>
  <c r="AB63" i="2"/>
  <c r="M63" i="2"/>
  <c r="L63" i="2"/>
  <c r="K63" i="2"/>
  <c r="J63" i="2"/>
  <c r="I63" i="2"/>
  <c r="H63" i="2"/>
  <c r="G63" i="2"/>
  <c r="F63" i="2"/>
  <c r="E63" i="2"/>
  <c r="D63" i="2"/>
  <c r="C63" i="2"/>
  <c r="BU62" i="2"/>
  <c r="BT62" i="2"/>
  <c r="BS62" i="2"/>
  <c r="BR62" i="2"/>
  <c r="BQ62" i="2"/>
  <c r="BP62" i="2"/>
  <c r="BO62" i="2"/>
  <c r="BN62" i="2"/>
  <c r="BM62" i="2"/>
  <c r="BL62" i="2"/>
  <c r="AV62" i="2"/>
  <c r="AU62" i="2"/>
  <c r="AT62" i="2"/>
  <c r="AS62" i="2"/>
  <c r="AR62" i="2"/>
  <c r="AQ62" i="2"/>
  <c r="AP62" i="2"/>
  <c r="AO62" i="2"/>
  <c r="AN62" i="2"/>
  <c r="AM62" i="2"/>
  <c r="W62" i="2"/>
  <c r="V62" i="2"/>
  <c r="U62" i="2"/>
  <c r="T62" i="2"/>
  <c r="S62" i="2"/>
  <c r="R62" i="2"/>
  <c r="Q62" i="2"/>
  <c r="P62" i="2"/>
  <c r="O62" i="2"/>
  <c r="N62" i="2"/>
  <c r="BU61" i="2"/>
  <c r="BT61" i="2"/>
  <c r="BS61" i="2"/>
  <c r="BR61" i="2"/>
  <c r="BQ61" i="2"/>
  <c r="BP61" i="2"/>
  <c r="BO61" i="2"/>
  <c r="BN61" i="2"/>
  <c r="BM61" i="2"/>
  <c r="BL61" i="2"/>
  <c r="AV61" i="2"/>
  <c r="AU61" i="2"/>
  <c r="AT61" i="2"/>
  <c r="AS61" i="2"/>
  <c r="AR61" i="2"/>
  <c r="AQ61" i="2"/>
  <c r="AP61" i="2"/>
  <c r="AO61" i="2"/>
  <c r="AN61" i="2"/>
  <c r="AM61" i="2"/>
  <c r="W61" i="2"/>
  <c r="V61" i="2"/>
  <c r="U61" i="2"/>
  <c r="T61" i="2"/>
  <c r="S61" i="2"/>
  <c r="R61" i="2"/>
  <c r="Q61" i="2"/>
  <c r="P61" i="2"/>
  <c r="O61" i="2"/>
  <c r="N61" i="2"/>
  <c r="BU60" i="2"/>
  <c r="BT60" i="2"/>
  <c r="BS60" i="2"/>
  <c r="BR60" i="2"/>
  <c r="BQ60" i="2"/>
  <c r="BP60" i="2"/>
  <c r="BO60" i="2"/>
  <c r="BN60" i="2"/>
  <c r="BM60" i="2"/>
  <c r="BL60" i="2"/>
  <c r="AV60" i="2"/>
  <c r="AU60" i="2"/>
  <c r="AT60" i="2"/>
  <c r="AS60" i="2"/>
  <c r="AR60" i="2"/>
  <c r="AQ60" i="2"/>
  <c r="AP60" i="2"/>
  <c r="AO60" i="2"/>
  <c r="AN60" i="2"/>
  <c r="AM60" i="2"/>
  <c r="W60" i="2"/>
  <c r="V60" i="2"/>
  <c r="U60" i="2"/>
  <c r="T60" i="2"/>
  <c r="S60" i="2"/>
  <c r="R60" i="2"/>
  <c r="Q60" i="2"/>
  <c r="P60" i="2"/>
  <c r="O60" i="2"/>
  <c r="N60" i="2"/>
  <c r="BU59" i="2"/>
  <c r="BT59" i="2"/>
  <c r="BS59" i="2"/>
  <c r="BR59" i="2"/>
  <c r="BQ59" i="2"/>
  <c r="BP59" i="2"/>
  <c r="BO59" i="2"/>
  <c r="BN59" i="2"/>
  <c r="BM59" i="2"/>
  <c r="BL59" i="2"/>
  <c r="AV59" i="2"/>
  <c r="AU59" i="2"/>
  <c r="AT59" i="2"/>
  <c r="AS59" i="2"/>
  <c r="AR59" i="2"/>
  <c r="AQ59" i="2"/>
  <c r="AP59" i="2"/>
  <c r="AO59" i="2"/>
  <c r="AN59" i="2"/>
  <c r="AM59" i="2"/>
  <c r="W59" i="2"/>
  <c r="V59" i="2"/>
  <c r="U59" i="2"/>
  <c r="T59" i="2"/>
  <c r="S59" i="2"/>
  <c r="R59" i="2"/>
  <c r="Q59" i="2"/>
  <c r="P59" i="2"/>
  <c r="O59" i="2"/>
  <c r="N59" i="2"/>
  <c r="BU58" i="2"/>
  <c r="BT58" i="2"/>
  <c r="BS58" i="2"/>
  <c r="BR58" i="2"/>
  <c r="BQ58" i="2"/>
  <c r="BP58" i="2"/>
  <c r="BO58" i="2"/>
  <c r="BN58" i="2"/>
  <c r="BM58" i="2"/>
  <c r="BL58" i="2"/>
  <c r="AV58" i="2"/>
  <c r="AU58" i="2"/>
  <c r="AT58" i="2"/>
  <c r="AS58" i="2"/>
  <c r="AR58" i="2"/>
  <c r="AQ58" i="2"/>
  <c r="AP58" i="2"/>
  <c r="AO58" i="2"/>
  <c r="AN58" i="2"/>
  <c r="AM58" i="2"/>
  <c r="W58" i="2"/>
  <c r="V58" i="2"/>
  <c r="U58" i="2"/>
  <c r="T58" i="2"/>
  <c r="S58" i="2"/>
  <c r="R58" i="2"/>
  <c r="Q58" i="2"/>
  <c r="P58" i="2"/>
  <c r="O58" i="2"/>
  <c r="N58" i="2"/>
  <c r="BU57" i="2"/>
  <c r="BT57" i="2"/>
  <c r="BS57" i="2"/>
  <c r="BR57" i="2"/>
  <c r="BQ57" i="2"/>
  <c r="BP57" i="2"/>
  <c r="BO57" i="2"/>
  <c r="BN57" i="2"/>
  <c r="BM57" i="2"/>
  <c r="BL57" i="2"/>
  <c r="AV57" i="2"/>
  <c r="AU57" i="2"/>
  <c r="AT57" i="2"/>
  <c r="AS57" i="2"/>
  <c r="AR57" i="2"/>
  <c r="AQ57" i="2"/>
  <c r="AP57" i="2"/>
  <c r="AO57" i="2"/>
  <c r="AN57" i="2"/>
  <c r="AM57" i="2"/>
  <c r="W57" i="2"/>
  <c r="V57" i="2"/>
  <c r="U57" i="2"/>
  <c r="T57" i="2"/>
  <c r="S57" i="2"/>
  <c r="R57" i="2"/>
  <c r="Q57" i="2"/>
  <c r="P57" i="2"/>
  <c r="O57" i="2"/>
  <c r="N57" i="2"/>
  <c r="BU56" i="2"/>
  <c r="BT56" i="2"/>
  <c r="BS56" i="2"/>
  <c r="BR56" i="2"/>
  <c r="BQ56" i="2"/>
  <c r="BP56" i="2"/>
  <c r="BO56" i="2"/>
  <c r="BN56" i="2"/>
  <c r="BM56" i="2"/>
  <c r="BL56" i="2"/>
  <c r="AV56" i="2"/>
  <c r="AU56" i="2"/>
  <c r="AT56" i="2"/>
  <c r="AS56" i="2"/>
  <c r="AR56" i="2"/>
  <c r="AQ56" i="2"/>
  <c r="AP56" i="2"/>
  <c r="AO56" i="2"/>
  <c r="AN56" i="2"/>
  <c r="AM56" i="2"/>
  <c r="W56" i="2"/>
  <c r="V56" i="2"/>
  <c r="U56" i="2"/>
  <c r="T56" i="2"/>
  <c r="S56" i="2"/>
  <c r="R56" i="2"/>
  <c r="Q56" i="2"/>
  <c r="P56" i="2"/>
  <c r="O56" i="2"/>
  <c r="N56" i="2"/>
  <c r="BU55" i="2"/>
  <c r="BT55" i="2"/>
  <c r="BS55" i="2"/>
  <c r="BR55" i="2"/>
  <c r="BQ55" i="2"/>
  <c r="BP55" i="2"/>
  <c r="BO55" i="2"/>
  <c r="BN55" i="2"/>
  <c r="BM55" i="2"/>
  <c r="BL55" i="2"/>
  <c r="AV55" i="2"/>
  <c r="AU55" i="2"/>
  <c r="AT55" i="2"/>
  <c r="AS55" i="2"/>
  <c r="AR55" i="2"/>
  <c r="AQ55" i="2"/>
  <c r="AP55" i="2"/>
  <c r="AO55" i="2"/>
  <c r="AN55" i="2"/>
  <c r="AM55" i="2"/>
  <c r="W55" i="2"/>
  <c r="V55" i="2"/>
  <c r="U55" i="2"/>
  <c r="T55" i="2"/>
  <c r="S55" i="2"/>
  <c r="R55" i="2"/>
  <c r="Q55" i="2"/>
  <c r="P55" i="2"/>
  <c r="O55" i="2"/>
  <c r="N55" i="2"/>
  <c r="BU54" i="2"/>
  <c r="BT54" i="2"/>
  <c r="BS54" i="2"/>
  <c r="BR54" i="2"/>
  <c r="BQ54" i="2"/>
  <c r="BP54" i="2"/>
  <c r="BO54" i="2"/>
  <c r="BN54" i="2"/>
  <c r="BM54" i="2"/>
  <c r="BL54" i="2"/>
  <c r="AV54" i="2"/>
  <c r="AU54" i="2"/>
  <c r="AT54" i="2"/>
  <c r="AS54" i="2"/>
  <c r="AR54" i="2"/>
  <c r="AQ54" i="2"/>
  <c r="AP54" i="2"/>
  <c r="AO54" i="2"/>
  <c r="AN54" i="2"/>
  <c r="AM54" i="2"/>
  <c r="W54" i="2"/>
  <c r="V54" i="2"/>
  <c r="U54" i="2"/>
  <c r="T54" i="2"/>
  <c r="S54" i="2"/>
  <c r="R54" i="2"/>
  <c r="Q54" i="2"/>
  <c r="P54" i="2"/>
  <c r="O54" i="2"/>
  <c r="N54" i="2"/>
  <c r="BU53" i="2"/>
  <c r="BT53" i="2"/>
  <c r="BS53" i="2"/>
  <c r="BR53" i="2"/>
  <c r="BQ53" i="2"/>
  <c r="BP53" i="2"/>
  <c r="BO53" i="2"/>
  <c r="BN53" i="2"/>
  <c r="BM53" i="2"/>
  <c r="BL53" i="2"/>
  <c r="AV53" i="2"/>
  <c r="AU53" i="2"/>
  <c r="AT53" i="2"/>
  <c r="AS53" i="2"/>
  <c r="AR53" i="2"/>
  <c r="AQ53" i="2"/>
  <c r="AP53" i="2"/>
  <c r="AO53" i="2"/>
  <c r="AN53" i="2"/>
  <c r="AM53" i="2"/>
  <c r="W53" i="2"/>
  <c r="V53" i="2"/>
  <c r="U53" i="2"/>
  <c r="T53" i="2"/>
  <c r="S53" i="2"/>
  <c r="R53" i="2"/>
  <c r="Q53" i="2"/>
  <c r="P53" i="2"/>
  <c r="O53" i="2"/>
  <c r="N53" i="2"/>
  <c r="BU52" i="2"/>
  <c r="BT52" i="2"/>
  <c r="BS52" i="2"/>
  <c r="BR52" i="2"/>
  <c r="BQ52" i="2"/>
  <c r="BP52" i="2"/>
  <c r="BO52" i="2"/>
  <c r="BN52" i="2"/>
  <c r="BM52" i="2"/>
  <c r="BL52" i="2"/>
  <c r="AV52" i="2"/>
  <c r="AU52" i="2"/>
  <c r="AT52" i="2"/>
  <c r="AS52" i="2"/>
  <c r="AR52" i="2"/>
  <c r="AQ52" i="2"/>
  <c r="AP52" i="2"/>
  <c r="AO52" i="2"/>
  <c r="AN52" i="2"/>
  <c r="AM52" i="2"/>
  <c r="W52" i="2"/>
  <c r="V52" i="2"/>
  <c r="U52" i="2"/>
  <c r="T52" i="2"/>
  <c r="S52" i="2"/>
  <c r="R52" i="2"/>
  <c r="Q52" i="2"/>
  <c r="P52" i="2"/>
  <c r="O52" i="2"/>
  <c r="N52" i="2"/>
  <c r="BU51" i="2"/>
  <c r="BT51" i="2"/>
  <c r="BS51" i="2"/>
  <c r="BR51" i="2"/>
  <c r="BQ51" i="2"/>
  <c r="BP51" i="2"/>
  <c r="BO51" i="2"/>
  <c r="BN51" i="2"/>
  <c r="BM51" i="2"/>
  <c r="BL51" i="2"/>
  <c r="AV51" i="2"/>
  <c r="AU51" i="2"/>
  <c r="AT51" i="2"/>
  <c r="AS51" i="2"/>
  <c r="AR51" i="2"/>
  <c r="AQ51" i="2"/>
  <c r="AP51" i="2"/>
  <c r="AO51" i="2"/>
  <c r="AN51" i="2"/>
  <c r="AM51" i="2"/>
  <c r="W51" i="2"/>
  <c r="V51" i="2"/>
  <c r="U51" i="2"/>
  <c r="T51" i="2"/>
  <c r="S51" i="2"/>
  <c r="R51" i="2"/>
  <c r="Q51" i="2"/>
  <c r="P51" i="2"/>
  <c r="O51" i="2"/>
  <c r="N51" i="2"/>
  <c r="BU50" i="2"/>
  <c r="BT50" i="2"/>
  <c r="BS50" i="2"/>
  <c r="BR50" i="2"/>
  <c r="BQ50" i="2"/>
  <c r="BP50" i="2"/>
  <c r="BO50" i="2"/>
  <c r="BN50" i="2"/>
  <c r="BM50" i="2"/>
  <c r="BL50" i="2"/>
  <c r="AV50" i="2"/>
  <c r="AU50" i="2"/>
  <c r="AT50" i="2"/>
  <c r="AS50" i="2"/>
  <c r="AR50" i="2"/>
  <c r="AQ50" i="2"/>
  <c r="AP50" i="2"/>
  <c r="AO50" i="2"/>
  <c r="AN50" i="2"/>
  <c r="AM50" i="2"/>
  <c r="W50" i="2"/>
  <c r="V50" i="2"/>
  <c r="U50" i="2"/>
  <c r="T50" i="2"/>
  <c r="S50" i="2"/>
  <c r="R50" i="2"/>
  <c r="Q50" i="2"/>
  <c r="P50" i="2"/>
  <c r="O50" i="2"/>
  <c r="N50" i="2"/>
  <c r="BU49" i="2"/>
  <c r="BT49" i="2"/>
  <c r="BS49" i="2"/>
  <c r="BR49" i="2"/>
  <c r="BQ49" i="2"/>
  <c r="BP49" i="2"/>
  <c r="BO49" i="2"/>
  <c r="BN49" i="2"/>
  <c r="BM49" i="2"/>
  <c r="BL49" i="2"/>
  <c r="AV49" i="2"/>
  <c r="AU49" i="2"/>
  <c r="AT49" i="2"/>
  <c r="AS49" i="2"/>
  <c r="AR49" i="2"/>
  <c r="AQ49" i="2"/>
  <c r="AP49" i="2"/>
  <c r="AO49" i="2"/>
  <c r="AN49" i="2"/>
  <c r="AM49" i="2"/>
  <c r="W49" i="2"/>
  <c r="V49" i="2"/>
  <c r="U49" i="2"/>
  <c r="T49" i="2"/>
  <c r="S49" i="2"/>
  <c r="R49" i="2"/>
  <c r="Q49" i="2"/>
  <c r="P49" i="2"/>
  <c r="O49" i="2"/>
  <c r="N49" i="2"/>
  <c r="BU48" i="2"/>
  <c r="BT48" i="2"/>
  <c r="BS48" i="2"/>
  <c r="BR48" i="2"/>
  <c r="BQ48" i="2"/>
  <c r="BP48" i="2"/>
  <c r="BO48" i="2"/>
  <c r="BN48" i="2"/>
  <c r="BM48" i="2"/>
  <c r="BL48" i="2"/>
  <c r="AV48" i="2"/>
  <c r="AU48" i="2"/>
  <c r="AT48" i="2"/>
  <c r="AS48" i="2"/>
  <c r="AR48" i="2"/>
  <c r="AQ48" i="2"/>
  <c r="AP48" i="2"/>
  <c r="AO48" i="2"/>
  <c r="AN48" i="2"/>
  <c r="AM48" i="2"/>
  <c r="W48" i="2"/>
  <c r="V48" i="2"/>
  <c r="U48" i="2"/>
  <c r="T48" i="2"/>
  <c r="S48" i="2"/>
  <c r="R48" i="2"/>
  <c r="Q48" i="2"/>
  <c r="P48" i="2"/>
  <c r="O48" i="2"/>
  <c r="N48" i="2"/>
  <c r="BU47" i="2"/>
  <c r="BT47" i="2"/>
  <c r="BS47" i="2"/>
  <c r="BR47" i="2"/>
  <c r="BQ47" i="2"/>
  <c r="BP47" i="2"/>
  <c r="BO47" i="2"/>
  <c r="BN47" i="2"/>
  <c r="BM47" i="2"/>
  <c r="BL47" i="2"/>
  <c r="AV47" i="2"/>
  <c r="AU47" i="2"/>
  <c r="AT47" i="2"/>
  <c r="AS47" i="2"/>
  <c r="AR47" i="2"/>
  <c r="AQ47" i="2"/>
  <c r="AP47" i="2"/>
  <c r="AO47" i="2"/>
  <c r="AN47" i="2"/>
  <c r="AM47" i="2"/>
  <c r="W47" i="2"/>
  <c r="V47" i="2"/>
  <c r="U47" i="2"/>
  <c r="T47" i="2"/>
  <c r="S47" i="2"/>
  <c r="R47" i="2"/>
  <c r="Q47" i="2"/>
  <c r="P47" i="2"/>
  <c r="O47" i="2"/>
  <c r="N47" i="2"/>
  <c r="P71" i="2"/>
  <c r="T71" i="2"/>
  <c r="T75" i="2"/>
  <c r="U79" i="2"/>
  <c r="BO83" i="2"/>
  <c r="BT83" i="2"/>
  <c r="AK84" i="2"/>
  <c r="AG84" i="2"/>
  <c r="AC84" i="2"/>
  <c r="AR83" i="2"/>
  <c r="U83" i="2"/>
  <c r="CT82" i="2"/>
  <c r="CS82" i="2"/>
  <c r="CR82" i="2"/>
  <c r="CQ82" i="2"/>
  <c r="CP82" i="2"/>
  <c r="CO82" i="2"/>
  <c r="CN82" i="2"/>
  <c r="CM82" i="2"/>
  <c r="CL82" i="2"/>
  <c r="CK82" i="2"/>
  <c r="BU82" i="2"/>
  <c r="BT82" i="2"/>
  <c r="BS82" i="2"/>
  <c r="BR82" i="2"/>
  <c r="BQ82" i="2"/>
  <c r="BP82" i="2"/>
  <c r="BO82" i="2"/>
  <c r="BN82" i="2"/>
  <c r="BM82" i="2"/>
  <c r="BL82" i="2"/>
  <c r="AV82" i="2"/>
  <c r="AU82" i="2"/>
  <c r="AT82" i="2"/>
  <c r="AS82" i="2"/>
  <c r="AR82" i="2"/>
  <c r="AQ82" i="2"/>
  <c r="AP82" i="2"/>
  <c r="AO82" i="2"/>
  <c r="AN82" i="2"/>
  <c r="AM82" i="2"/>
  <c r="W82" i="2"/>
  <c r="V82" i="2"/>
  <c r="U82" i="2"/>
  <c r="T82" i="2"/>
  <c r="S82" i="2"/>
  <c r="R82" i="2"/>
  <c r="Q82" i="2"/>
  <c r="P82" i="2"/>
  <c r="O82" i="2"/>
  <c r="N82" i="2"/>
  <c r="CT81" i="2"/>
  <c r="CS81" i="2"/>
  <c r="CR81" i="2"/>
  <c r="CQ81" i="2"/>
  <c r="CP81" i="2"/>
  <c r="CO81" i="2"/>
  <c r="CN81" i="2"/>
  <c r="CM81" i="2"/>
  <c r="CL81" i="2"/>
  <c r="CK81" i="2"/>
  <c r="BU81" i="2"/>
  <c r="BT81" i="2"/>
  <c r="BS81" i="2"/>
  <c r="BR81" i="2"/>
  <c r="BQ81" i="2"/>
  <c r="BP81" i="2"/>
  <c r="BO81" i="2"/>
  <c r="BN81" i="2"/>
  <c r="BM81" i="2"/>
  <c r="BL81" i="2"/>
  <c r="AV81" i="2"/>
  <c r="AU81" i="2"/>
  <c r="AT81" i="2"/>
  <c r="AS81" i="2"/>
  <c r="AR81" i="2"/>
  <c r="AQ81" i="2"/>
  <c r="AP81" i="2"/>
  <c r="AO81" i="2"/>
  <c r="AN81" i="2"/>
  <c r="AM81" i="2"/>
  <c r="W81" i="2"/>
  <c r="V81" i="2"/>
  <c r="U81" i="2"/>
  <c r="T81" i="2"/>
  <c r="S81" i="2"/>
  <c r="R81" i="2"/>
  <c r="Q81" i="2"/>
  <c r="P81" i="2"/>
  <c r="O81" i="2"/>
  <c r="N81" i="2"/>
  <c r="CT80" i="2"/>
  <c r="CS80" i="2"/>
  <c r="CR80" i="2"/>
  <c r="CQ80" i="2"/>
  <c r="CP80" i="2"/>
  <c r="CO80" i="2"/>
  <c r="CN80" i="2"/>
  <c r="CM80" i="2"/>
  <c r="CL80" i="2"/>
  <c r="CK80" i="2"/>
  <c r="BU80" i="2"/>
  <c r="BT80" i="2"/>
  <c r="BS80" i="2"/>
  <c r="BR80" i="2"/>
  <c r="BQ80" i="2"/>
  <c r="BP80" i="2"/>
  <c r="BO80" i="2"/>
  <c r="BN80" i="2"/>
  <c r="BM80" i="2"/>
  <c r="BL80" i="2"/>
  <c r="AV80" i="2"/>
  <c r="AU80" i="2"/>
  <c r="AT80" i="2"/>
  <c r="AS80" i="2"/>
  <c r="AR80" i="2"/>
  <c r="AQ80" i="2"/>
  <c r="AP80" i="2"/>
  <c r="AO80" i="2"/>
  <c r="AN80" i="2"/>
  <c r="AM80" i="2"/>
  <c r="W80" i="2"/>
  <c r="V80" i="2"/>
  <c r="U80" i="2"/>
  <c r="T80" i="2"/>
  <c r="S80" i="2"/>
  <c r="R80" i="2"/>
  <c r="Q80" i="2"/>
  <c r="P80" i="2"/>
  <c r="O80" i="2"/>
  <c r="N80" i="2"/>
  <c r="CR79" i="2"/>
  <c r="CL79" i="2"/>
  <c r="CP79" i="2"/>
  <c r="BS79" i="2"/>
  <c r="BT79" i="2"/>
  <c r="BR79" i="2"/>
  <c r="BP79" i="2"/>
  <c r="BN79" i="2"/>
  <c r="BL79" i="2"/>
  <c r="AV79" i="2"/>
  <c r="AN79" i="2"/>
  <c r="AT79" i="2"/>
  <c r="CT78" i="2"/>
  <c r="CS78" i="2"/>
  <c r="CR78" i="2"/>
  <c r="CQ78" i="2"/>
  <c r="CP78" i="2"/>
  <c r="CO78" i="2"/>
  <c r="CN78" i="2"/>
  <c r="CM78" i="2"/>
  <c r="CL78" i="2"/>
  <c r="CK78" i="2"/>
  <c r="BU78" i="2"/>
  <c r="BT78" i="2"/>
  <c r="BS78" i="2"/>
  <c r="BR78" i="2"/>
  <c r="BQ78" i="2"/>
  <c r="AV78" i="2"/>
  <c r="AU78" i="2"/>
  <c r="AT78" i="2"/>
  <c r="AS78" i="2"/>
  <c r="AR78" i="2"/>
  <c r="AQ78" i="2"/>
  <c r="AP78" i="2"/>
  <c r="AO78" i="2"/>
  <c r="AN78" i="2"/>
  <c r="AM78" i="2"/>
  <c r="W78" i="2"/>
  <c r="V78" i="2"/>
  <c r="U78" i="2"/>
  <c r="T78" i="2"/>
  <c r="S78" i="2"/>
  <c r="R78" i="2"/>
  <c r="Q78" i="2"/>
  <c r="P78" i="2"/>
  <c r="O78" i="2"/>
  <c r="N78" i="2"/>
  <c r="CT77" i="2"/>
  <c r="CS77" i="2"/>
  <c r="CR77" i="2"/>
  <c r="CQ77" i="2"/>
  <c r="CP77" i="2"/>
  <c r="CO77" i="2"/>
  <c r="CN77" i="2"/>
  <c r="CM77" i="2"/>
  <c r="CL77" i="2"/>
  <c r="CK77" i="2"/>
  <c r="BU77" i="2"/>
  <c r="BT77" i="2"/>
  <c r="BS77" i="2"/>
  <c r="BR77" i="2"/>
  <c r="BQ77" i="2"/>
  <c r="AV77" i="2"/>
  <c r="AU77" i="2"/>
  <c r="AT77" i="2"/>
  <c r="AS77" i="2"/>
  <c r="AR77" i="2"/>
  <c r="AQ77" i="2"/>
  <c r="AP77" i="2"/>
  <c r="AO77" i="2"/>
  <c r="AN77" i="2"/>
  <c r="AM77" i="2"/>
  <c r="W77" i="2"/>
  <c r="V77" i="2"/>
  <c r="U77" i="2"/>
  <c r="T77" i="2"/>
  <c r="S77" i="2"/>
  <c r="R77" i="2"/>
  <c r="Q77" i="2"/>
  <c r="P77" i="2"/>
  <c r="O77" i="2"/>
  <c r="N77" i="2"/>
  <c r="CT76" i="2"/>
  <c r="CS76" i="2"/>
  <c r="CR76" i="2"/>
  <c r="CQ76" i="2"/>
  <c r="CP76" i="2"/>
  <c r="CO76" i="2"/>
  <c r="CN76" i="2"/>
  <c r="CM76" i="2"/>
  <c r="CL76" i="2"/>
  <c r="CK76" i="2"/>
  <c r="BU76" i="2"/>
  <c r="BT76" i="2"/>
  <c r="BS76" i="2"/>
  <c r="BR76" i="2"/>
  <c r="BQ76" i="2"/>
  <c r="AV76" i="2"/>
  <c r="AU76" i="2"/>
  <c r="AT76" i="2"/>
  <c r="AS76" i="2"/>
  <c r="AR76" i="2"/>
  <c r="AQ76" i="2"/>
  <c r="AP76" i="2"/>
  <c r="AO76" i="2"/>
  <c r="AN76" i="2"/>
  <c r="AM76" i="2"/>
  <c r="W76" i="2"/>
  <c r="V76" i="2"/>
  <c r="U76" i="2"/>
  <c r="T76" i="2"/>
  <c r="S76" i="2"/>
  <c r="R76" i="2"/>
  <c r="Q76" i="2"/>
  <c r="P76" i="2"/>
  <c r="O76" i="2"/>
  <c r="N76" i="2"/>
  <c r="CR75" i="2"/>
  <c r="BT75" i="2"/>
  <c r="BR75" i="2"/>
  <c r="BU75" i="2"/>
  <c r="AV75" i="2"/>
  <c r="AN75" i="2"/>
  <c r="V75" i="2"/>
  <c r="N75" i="2"/>
  <c r="CT74" i="2"/>
  <c r="CS74" i="2"/>
  <c r="CR74" i="2"/>
  <c r="CQ74" i="2"/>
  <c r="CP74" i="2"/>
  <c r="CO74" i="2"/>
  <c r="CN74" i="2"/>
  <c r="CM74" i="2"/>
  <c r="CL74" i="2"/>
  <c r="CK74" i="2"/>
  <c r="BU74" i="2"/>
  <c r="BT74" i="2"/>
  <c r="BS74" i="2"/>
  <c r="BR74" i="2"/>
  <c r="BQ74" i="2"/>
  <c r="AV74" i="2"/>
  <c r="AU74" i="2"/>
  <c r="AT74" i="2"/>
  <c r="AS74" i="2"/>
  <c r="AR74" i="2"/>
  <c r="AQ74" i="2"/>
  <c r="AP74" i="2"/>
  <c r="AO74" i="2"/>
  <c r="AN74" i="2"/>
  <c r="AM74" i="2"/>
  <c r="W74" i="2"/>
  <c r="V74" i="2"/>
  <c r="U74" i="2"/>
  <c r="T74" i="2"/>
  <c r="S74" i="2"/>
  <c r="R74" i="2"/>
  <c r="Q74" i="2"/>
  <c r="P74" i="2"/>
  <c r="O74" i="2"/>
  <c r="N74" i="2"/>
  <c r="CT73" i="2"/>
  <c r="CS73" i="2"/>
  <c r="CR73" i="2"/>
  <c r="CQ73" i="2"/>
  <c r="CP73" i="2"/>
  <c r="CO73" i="2"/>
  <c r="CN73" i="2"/>
  <c r="CM73" i="2"/>
  <c r="CL73" i="2"/>
  <c r="CK73" i="2"/>
  <c r="BU73" i="2"/>
  <c r="BT73" i="2"/>
  <c r="BS73" i="2"/>
  <c r="BR73" i="2"/>
  <c r="BQ73" i="2"/>
  <c r="AV73" i="2"/>
  <c r="AU73" i="2"/>
  <c r="AT73" i="2"/>
  <c r="AS73" i="2"/>
  <c r="AR73" i="2"/>
  <c r="AQ73" i="2"/>
  <c r="AP73" i="2"/>
  <c r="AO73" i="2"/>
  <c r="AN73" i="2"/>
  <c r="AM73" i="2"/>
  <c r="W73" i="2"/>
  <c r="V73" i="2"/>
  <c r="U73" i="2"/>
  <c r="T73" i="2"/>
  <c r="S73" i="2"/>
  <c r="R73" i="2"/>
  <c r="Q73" i="2"/>
  <c r="P73" i="2"/>
  <c r="O73" i="2"/>
  <c r="N73" i="2"/>
  <c r="CT72" i="2"/>
  <c r="CS72" i="2"/>
  <c r="CR72" i="2"/>
  <c r="CQ72" i="2"/>
  <c r="CP72" i="2"/>
  <c r="CO72" i="2"/>
  <c r="CN72" i="2"/>
  <c r="CM72" i="2"/>
  <c r="CL72" i="2"/>
  <c r="CK72" i="2"/>
  <c r="BU72" i="2"/>
  <c r="BT72" i="2"/>
  <c r="BS72" i="2"/>
  <c r="BR72" i="2"/>
  <c r="BQ72" i="2"/>
  <c r="AV72" i="2"/>
  <c r="AU72" i="2"/>
  <c r="AT72" i="2"/>
  <c r="AS72" i="2"/>
  <c r="AR72" i="2"/>
  <c r="AQ72" i="2"/>
  <c r="AP72" i="2"/>
  <c r="AO72" i="2"/>
  <c r="AN72" i="2"/>
  <c r="AM72" i="2"/>
  <c r="W72" i="2"/>
  <c r="V72" i="2"/>
  <c r="U72" i="2"/>
  <c r="T72" i="2"/>
  <c r="S72" i="2"/>
  <c r="R72" i="2"/>
  <c r="Q72" i="2"/>
  <c r="P72" i="2"/>
  <c r="O72" i="2"/>
  <c r="N72" i="2"/>
  <c r="CR71" i="2"/>
  <c r="AT71" i="2"/>
  <c r="R71" i="2"/>
  <c r="N71" i="2"/>
  <c r="U71" i="2"/>
  <c r="CT70" i="2"/>
  <c r="CS70" i="2"/>
  <c r="CR70" i="2"/>
  <c r="CQ70" i="2"/>
  <c r="CP70" i="2"/>
  <c r="CO70" i="2"/>
  <c r="CN70" i="2"/>
  <c r="CM70" i="2"/>
  <c r="CL70" i="2"/>
  <c r="CK70" i="2"/>
  <c r="BU70" i="2"/>
  <c r="BT70" i="2"/>
  <c r="BS70" i="2"/>
  <c r="BR70" i="2"/>
  <c r="BQ70" i="2"/>
  <c r="AV70" i="2"/>
  <c r="AU70" i="2"/>
  <c r="AT70" i="2"/>
  <c r="AS70" i="2"/>
  <c r="AR70" i="2"/>
  <c r="AQ70" i="2"/>
  <c r="AP70" i="2"/>
  <c r="AO70" i="2"/>
  <c r="AN70" i="2"/>
  <c r="AM70" i="2"/>
  <c r="W70" i="2"/>
  <c r="V70" i="2"/>
  <c r="U70" i="2"/>
  <c r="T70" i="2"/>
  <c r="S70" i="2"/>
  <c r="R70" i="2"/>
  <c r="Q70" i="2"/>
  <c r="P70" i="2"/>
  <c r="O70" i="2"/>
  <c r="N70" i="2"/>
  <c r="CT69" i="2"/>
  <c r="CS69" i="2"/>
  <c r="CR69" i="2"/>
  <c r="CQ69" i="2"/>
  <c r="CP69" i="2"/>
  <c r="CO69" i="2"/>
  <c r="CN69" i="2"/>
  <c r="CM69" i="2"/>
  <c r="CL69" i="2"/>
  <c r="CK69" i="2"/>
  <c r="BU69" i="2"/>
  <c r="BT69" i="2"/>
  <c r="BS69" i="2"/>
  <c r="BR69" i="2"/>
  <c r="BQ69" i="2"/>
  <c r="AV69" i="2"/>
  <c r="AU69" i="2"/>
  <c r="AT69" i="2"/>
  <c r="AS69" i="2"/>
  <c r="AR69" i="2"/>
  <c r="AQ69" i="2"/>
  <c r="AP69" i="2"/>
  <c r="AO69" i="2"/>
  <c r="AN69" i="2"/>
  <c r="AM69" i="2"/>
  <c r="W69" i="2"/>
  <c r="V69" i="2"/>
  <c r="U69" i="2"/>
  <c r="T69" i="2"/>
  <c r="S69" i="2"/>
  <c r="R69" i="2"/>
  <c r="Q69" i="2"/>
  <c r="P69" i="2"/>
  <c r="O69" i="2"/>
  <c r="N69" i="2"/>
  <c r="CT68" i="2"/>
  <c r="CS68" i="2"/>
  <c r="CR68" i="2"/>
  <c r="CQ68" i="2"/>
  <c r="CP68" i="2"/>
  <c r="CO68" i="2"/>
  <c r="CN68" i="2"/>
  <c r="CM68" i="2"/>
  <c r="CL68" i="2"/>
  <c r="CK68" i="2"/>
  <c r="BU68" i="2"/>
  <c r="BT68" i="2"/>
  <c r="BS68" i="2"/>
  <c r="BR68" i="2"/>
  <c r="BQ68" i="2"/>
  <c r="AV68" i="2"/>
  <c r="AU68" i="2"/>
  <c r="AT68" i="2"/>
  <c r="AS68" i="2"/>
  <c r="AR68" i="2"/>
  <c r="AQ68" i="2"/>
  <c r="AP68" i="2"/>
  <c r="AO68" i="2"/>
  <c r="AN68" i="2"/>
  <c r="AM68" i="2"/>
  <c r="W68" i="2"/>
  <c r="V68" i="2"/>
  <c r="U68" i="2"/>
  <c r="T68" i="2"/>
  <c r="S68" i="2"/>
  <c r="R68" i="2"/>
  <c r="Q68" i="2"/>
  <c r="P68" i="2"/>
  <c r="O68" i="2"/>
  <c r="N68" i="2"/>
  <c r="BU42" i="2" l="1"/>
  <c r="AS63" i="2"/>
  <c r="AU42" i="2"/>
  <c r="AM42" i="2"/>
  <c r="AT42" i="2"/>
  <c r="BU21" i="2"/>
  <c r="AS21" i="2"/>
  <c r="BS21" i="2"/>
  <c r="BN21" i="2"/>
  <c r="BO21" i="2"/>
  <c r="BL21" i="2"/>
  <c r="BP21" i="2"/>
  <c r="BT21" i="2"/>
  <c r="BR21" i="2"/>
  <c r="AM21" i="2"/>
  <c r="AU21" i="2"/>
  <c r="AP21" i="2"/>
  <c r="AQ21" i="2"/>
  <c r="AT21" i="2"/>
  <c r="R21" i="2"/>
  <c r="V21" i="2"/>
  <c r="N21" i="2"/>
  <c r="BN42" i="2"/>
  <c r="BO42" i="2"/>
  <c r="BR42" i="2"/>
  <c r="BS42" i="2"/>
  <c r="AS42" i="2"/>
  <c r="AP42" i="2"/>
  <c r="AQ42" i="2"/>
  <c r="R42" i="2"/>
  <c r="V42" i="2"/>
  <c r="N42" i="2"/>
  <c r="BU63" i="2"/>
  <c r="BO63" i="2"/>
  <c r="BR63" i="2"/>
  <c r="BN63" i="2"/>
  <c r="AP63" i="2"/>
  <c r="AQ63" i="2"/>
  <c r="AT63" i="2"/>
  <c r="AM63" i="2"/>
  <c r="AU63" i="2"/>
  <c r="V63" i="2"/>
  <c r="O21" i="2"/>
  <c r="S21" i="2"/>
  <c r="W21" i="2"/>
  <c r="P21" i="2"/>
  <c r="T21" i="2"/>
  <c r="AN21" i="2"/>
  <c r="AR21" i="2"/>
  <c r="AV21" i="2"/>
  <c r="Q21" i="2"/>
  <c r="AO21" i="2"/>
  <c r="BM21" i="2"/>
  <c r="BQ21" i="2"/>
  <c r="O42" i="2"/>
  <c r="S42" i="2"/>
  <c r="W42" i="2"/>
  <c r="P42" i="2"/>
  <c r="T42" i="2"/>
  <c r="AN42" i="2"/>
  <c r="AR42" i="2"/>
  <c r="AV42" i="2"/>
  <c r="BL42" i="2"/>
  <c r="BP42" i="2"/>
  <c r="BT42" i="2"/>
  <c r="Q42" i="2"/>
  <c r="AO42" i="2"/>
  <c r="BM42" i="2"/>
  <c r="BQ42" i="2"/>
  <c r="P63" i="2"/>
  <c r="T63" i="2"/>
  <c r="AN63" i="2"/>
  <c r="AR63" i="2"/>
  <c r="AV63" i="2"/>
  <c r="BL63" i="2"/>
  <c r="BP63" i="2"/>
  <c r="BT63" i="2"/>
  <c r="O63" i="2"/>
  <c r="W63" i="2"/>
  <c r="Q63" i="2"/>
  <c r="U63" i="2"/>
  <c r="AO63" i="2"/>
  <c r="BM63" i="2"/>
  <c r="BQ63" i="2"/>
  <c r="S63" i="2"/>
  <c r="N63" i="2"/>
  <c r="R63" i="2"/>
  <c r="AV83" i="2"/>
  <c r="P75" i="2"/>
  <c r="R75" i="2"/>
  <c r="U75" i="2"/>
  <c r="BU71" i="2"/>
  <c r="CT71" i="2"/>
  <c r="AR75" i="2"/>
  <c r="CP75" i="2"/>
  <c r="E84" i="2"/>
  <c r="BB84" i="2"/>
  <c r="BF84" i="2"/>
  <c r="CA84" i="2"/>
  <c r="CE84" i="2"/>
  <c r="CI84" i="2"/>
  <c r="V71" i="2"/>
  <c r="AN71" i="2"/>
  <c r="BT71" i="2"/>
  <c r="BS71" i="2"/>
  <c r="CL71" i="2"/>
  <c r="AT75" i="2"/>
  <c r="CT75" i="2"/>
  <c r="P79" i="2"/>
  <c r="T79" i="2"/>
  <c r="N79" i="2"/>
  <c r="BU79" i="2"/>
  <c r="BO79" i="2"/>
  <c r="CT79" i="2"/>
  <c r="P83" i="2"/>
  <c r="T83" i="2"/>
  <c r="AN83" i="2"/>
  <c r="AT83" i="2"/>
  <c r="BC84" i="2"/>
  <c r="BG84" i="2"/>
  <c r="BK84" i="2"/>
  <c r="AR71" i="2"/>
  <c r="CP71" i="2"/>
  <c r="V79" i="2"/>
  <c r="G84" i="2"/>
  <c r="K84" i="2"/>
  <c r="AV71" i="2"/>
  <c r="BR71" i="2"/>
  <c r="BS75" i="2"/>
  <c r="CL75" i="2"/>
  <c r="R79" i="2"/>
  <c r="AR79" i="2"/>
  <c r="N83" i="2"/>
  <c r="V83" i="2"/>
  <c r="AD84" i="2"/>
  <c r="AH84" i="2"/>
  <c r="AL84" i="2"/>
  <c r="I84" i="2"/>
  <c r="M84" i="2"/>
  <c r="AE84" i="2"/>
  <c r="AI84" i="2"/>
  <c r="BA84" i="2"/>
  <c r="BP84" i="2" s="1"/>
  <c r="BE84" i="2"/>
  <c r="BI84" i="2"/>
  <c r="BS83" i="2"/>
  <c r="CC84" i="2"/>
  <c r="CG84" i="2"/>
  <c r="CL83" i="2"/>
  <c r="CD84" i="2"/>
  <c r="CH84" i="2"/>
  <c r="BD84" i="2"/>
  <c r="BH84" i="2"/>
  <c r="BL83" i="2"/>
  <c r="BR83" i="2"/>
  <c r="CB84" i="2"/>
  <c r="CF84" i="2"/>
  <c r="CJ84" i="2"/>
  <c r="F84" i="2"/>
  <c r="BJ84" i="2"/>
  <c r="CS71" i="2"/>
  <c r="CO71" i="2"/>
  <c r="CK71" i="2"/>
  <c r="CQ71" i="2"/>
  <c r="CM71" i="2"/>
  <c r="CN71" i="2"/>
  <c r="AS75" i="2"/>
  <c r="AO75" i="2"/>
  <c r="AU75" i="2"/>
  <c r="AQ75" i="2"/>
  <c r="AM75" i="2"/>
  <c r="AP75" i="2"/>
  <c r="CS79" i="2"/>
  <c r="CO79" i="2"/>
  <c r="CK79" i="2"/>
  <c r="CQ79" i="2"/>
  <c r="CM79" i="2"/>
  <c r="CN79" i="2"/>
  <c r="AS83" i="2"/>
  <c r="AO83" i="2"/>
  <c r="AB84" i="2"/>
  <c r="AU83" i="2"/>
  <c r="AQ83" i="2"/>
  <c r="AM83" i="2"/>
  <c r="AF84" i="2"/>
  <c r="AJ84" i="2"/>
  <c r="AP83" i="2"/>
  <c r="BN83" i="2"/>
  <c r="J84" i="2"/>
  <c r="D84" i="2"/>
  <c r="H84" i="2"/>
  <c r="L84" i="2"/>
  <c r="R83" i="2"/>
  <c r="CS83" i="2"/>
  <c r="CO83" i="2"/>
  <c r="CK83" i="2"/>
  <c r="CR83" i="2"/>
  <c r="CN83" i="2"/>
  <c r="CQ83" i="2"/>
  <c r="CM83" i="2"/>
  <c r="CP83" i="2"/>
  <c r="AS71" i="2"/>
  <c r="AO71" i="2"/>
  <c r="AU71" i="2"/>
  <c r="AQ71" i="2"/>
  <c r="AM71" i="2"/>
  <c r="AP71" i="2"/>
  <c r="CS75" i="2"/>
  <c r="CO75" i="2"/>
  <c r="CK75" i="2"/>
  <c r="CQ75" i="2"/>
  <c r="CM75" i="2"/>
  <c r="CN75" i="2"/>
  <c r="AS79" i="2"/>
  <c r="AO79" i="2"/>
  <c r="AU79" i="2"/>
  <c r="AQ79" i="2"/>
  <c r="AM79" i="2"/>
  <c r="AP79" i="2"/>
  <c r="BP83" i="2"/>
  <c r="CT83" i="2"/>
  <c r="BZ84" i="2"/>
  <c r="O71" i="2"/>
  <c r="S71" i="2"/>
  <c r="W71" i="2"/>
  <c r="O75" i="2"/>
  <c r="S75" i="2"/>
  <c r="W75" i="2"/>
  <c r="O79" i="2"/>
  <c r="S79" i="2"/>
  <c r="W79" i="2"/>
  <c r="O83" i="2"/>
  <c r="S83" i="2"/>
  <c r="W83" i="2"/>
  <c r="C84" i="2"/>
  <c r="Q71" i="2"/>
  <c r="BQ71" i="2"/>
  <c r="Q75" i="2"/>
  <c r="BQ75" i="2"/>
  <c r="Q79" i="2"/>
  <c r="BM79" i="2"/>
  <c r="BQ79" i="2"/>
  <c r="Q83" i="2"/>
  <c r="BM83" i="2"/>
  <c r="BQ83" i="2"/>
  <c r="BU83" i="2"/>
  <c r="BM84" i="2" l="1"/>
  <c r="BT84" i="2"/>
  <c r="BU84" i="2"/>
  <c r="BL84" i="2"/>
  <c r="BO84" i="2"/>
  <c r="BS84" i="2"/>
  <c r="BQ84" i="2"/>
  <c r="BN84" i="2"/>
  <c r="BR84" i="2"/>
  <c r="U84" i="2"/>
  <c r="Q84" i="2"/>
  <c r="T84" i="2"/>
  <c r="P84" i="2"/>
  <c r="W84" i="2"/>
  <c r="S84" i="2"/>
  <c r="O84" i="2"/>
  <c r="R84" i="2"/>
  <c r="N84" i="2"/>
  <c r="V84" i="2"/>
  <c r="CS84" i="2"/>
  <c r="CO84" i="2"/>
  <c r="CK84" i="2"/>
  <c r="CR84" i="2"/>
  <c r="CN84" i="2"/>
  <c r="CQ84" i="2"/>
  <c r="CM84" i="2"/>
  <c r="CP84" i="2"/>
  <c r="CL84" i="2"/>
  <c r="CT84" i="2"/>
  <c r="AS84" i="2"/>
  <c r="AO84" i="2"/>
  <c r="AV84" i="2"/>
  <c r="AR84" i="2"/>
  <c r="AN84" i="2"/>
  <c r="AU84" i="2"/>
  <c r="AQ84" i="2"/>
  <c r="AM84" i="2"/>
  <c r="AT84" i="2"/>
  <c r="AP84" i="2"/>
  <c r="AM89" i="2" l="1"/>
  <c r="AN89" i="2"/>
  <c r="AO89" i="2"/>
  <c r="AP89" i="2"/>
  <c r="AQ89" i="2"/>
  <c r="AR89" i="2"/>
  <c r="AS89" i="2"/>
  <c r="AT89" i="2"/>
  <c r="AU89" i="2"/>
  <c r="AV89" i="2"/>
  <c r="AM90" i="2"/>
  <c r="AN90" i="2"/>
  <c r="AO90" i="2"/>
  <c r="AP90" i="2"/>
  <c r="AQ90" i="2"/>
  <c r="AR90" i="2"/>
  <c r="AS90" i="2"/>
  <c r="AT90" i="2"/>
  <c r="AU90" i="2"/>
  <c r="AV90" i="2"/>
  <c r="AM91" i="2"/>
  <c r="AN91" i="2"/>
  <c r="AO91" i="2"/>
  <c r="AP91" i="2"/>
  <c r="AQ91" i="2"/>
  <c r="AR91" i="2"/>
  <c r="AS91" i="2"/>
  <c r="AT91" i="2"/>
  <c r="AU91" i="2"/>
  <c r="AV91" i="2"/>
  <c r="AR92" i="2" l="1"/>
  <c r="AN92" i="2"/>
  <c r="AS92" i="2"/>
  <c r="AQ92" i="2"/>
  <c r="AM92" i="2"/>
  <c r="AT92" i="2"/>
  <c r="AP92" i="2"/>
  <c r="AU92" i="2"/>
  <c r="AV92" i="2"/>
  <c r="AO92" i="2"/>
  <c r="CJ105" i="2" l="1"/>
  <c r="CF105" i="2"/>
  <c r="CB105" i="2"/>
  <c r="BJ105" i="2"/>
  <c r="BF105" i="2"/>
  <c r="BB105" i="2"/>
  <c r="AL105" i="2"/>
  <c r="AH105" i="2"/>
  <c r="AD105" i="2"/>
  <c r="AT104" i="2"/>
  <c r="J105" i="2"/>
  <c r="F105" i="2"/>
  <c r="CT103" i="2"/>
  <c r="CS103" i="2"/>
  <c r="CR103" i="2"/>
  <c r="CQ103" i="2"/>
  <c r="CP103" i="2"/>
  <c r="CO103" i="2"/>
  <c r="CN103" i="2"/>
  <c r="CM103" i="2"/>
  <c r="CL103" i="2"/>
  <c r="CK103" i="2"/>
  <c r="BU103" i="2"/>
  <c r="BT103" i="2"/>
  <c r="BS103" i="2"/>
  <c r="BR103" i="2"/>
  <c r="BQ103" i="2"/>
  <c r="BP103" i="2"/>
  <c r="BO103" i="2"/>
  <c r="BN103" i="2"/>
  <c r="BM103" i="2"/>
  <c r="BL103" i="2"/>
  <c r="AV103" i="2"/>
  <c r="AU103" i="2"/>
  <c r="AT103" i="2"/>
  <c r="AS103" i="2"/>
  <c r="AR103" i="2"/>
  <c r="AQ103" i="2"/>
  <c r="AP103" i="2"/>
  <c r="AO103" i="2"/>
  <c r="AN103" i="2"/>
  <c r="AM103" i="2"/>
  <c r="W103" i="2"/>
  <c r="V103" i="2"/>
  <c r="U103" i="2"/>
  <c r="T103" i="2"/>
  <c r="S103" i="2"/>
  <c r="R103" i="2"/>
  <c r="Q103" i="2"/>
  <c r="P103" i="2"/>
  <c r="O103" i="2"/>
  <c r="N103" i="2"/>
  <c r="CT102" i="2"/>
  <c r="CS102" i="2"/>
  <c r="CR102" i="2"/>
  <c r="CQ102" i="2"/>
  <c r="CP102" i="2"/>
  <c r="CO102" i="2"/>
  <c r="CN102" i="2"/>
  <c r="CM102" i="2"/>
  <c r="CL102" i="2"/>
  <c r="CK102" i="2"/>
  <c r="BU102" i="2"/>
  <c r="BT102" i="2"/>
  <c r="BS102" i="2"/>
  <c r="BR102" i="2"/>
  <c r="BQ102" i="2"/>
  <c r="BP102" i="2"/>
  <c r="BO102" i="2"/>
  <c r="BN102" i="2"/>
  <c r="BM102" i="2"/>
  <c r="BL102" i="2"/>
  <c r="AV102" i="2"/>
  <c r="AU102" i="2"/>
  <c r="AT102" i="2"/>
  <c r="AS102" i="2"/>
  <c r="AR102" i="2"/>
  <c r="AQ102" i="2"/>
  <c r="AP102" i="2"/>
  <c r="AO102" i="2"/>
  <c r="AN102" i="2"/>
  <c r="AM102" i="2"/>
  <c r="W102" i="2"/>
  <c r="V102" i="2"/>
  <c r="U102" i="2"/>
  <c r="T102" i="2"/>
  <c r="S102" i="2"/>
  <c r="R102" i="2"/>
  <c r="Q102" i="2"/>
  <c r="P102" i="2"/>
  <c r="O102" i="2"/>
  <c r="N102" i="2"/>
  <c r="CT101" i="2"/>
  <c r="CS101" i="2"/>
  <c r="CR101" i="2"/>
  <c r="CQ101" i="2"/>
  <c r="CP101" i="2"/>
  <c r="CO101" i="2"/>
  <c r="CN101" i="2"/>
  <c r="CM101" i="2"/>
  <c r="CL101" i="2"/>
  <c r="CK101" i="2"/>
  <c r="BU101" i="2"/>
  <c r="BT101" i="2"/>
  <c r="BS101" i="2"/>
  <c r="BR101" i="2"/>
  <c r="BQ101" i="2"/>
  <c r="BP101" i="2"/>
  <c r="BO101" i="2"/>
  <c r="BN101" i="2"/>
  <c r="BM101" i="2"/>
  <c r="BL101" i="2"/>
  <c r="AV101" i="2"/>
  <c r="AU101" i="2"/>
  <c r="AT101" i="2"/>
  <c r="AS101" i="2"/>
  <c r="AR101" i="2"/>
  <c r="AQ101" i="2"/>
  <c r="AP101" i="2"/>
  <c r="AO101" i="2"/>
  <c r="AN101" i="2"/>
  <c r="AM101" i="2"/>
  <c r="W101" i="2"/>
  <c r="V101" i="2"/>
  <c r="U101" i="2"/>
  <c r="T101" i="2"/>
  <c r="S101" i="2"/>
  <c r="R101" i="2"/>
  <c r="Q101" i="2"/>
  <c r="P101" i="2"/>
  <c r="O101" i="2"/>
  <c r="N101" i="2"/>
  <c r="CS100" i="2"/>
  <c r="CK100" i="2"/>
  <c r="CQ100" i="2"/>
  <c r="CM100" i="2"/>
  <c r="CT100" i="2"/>
  <c r="AO100" i="2"/>
  <c r="AT100" i="2"/>
  <c r="V100" i="2"/>
  <c r="CT99" i="2"/>
  <c r="CS99" i="2"/>
  <c r="CR99" i="2"/>
  <c r="CQ99" i="2"/>
  <c r="CP99" i="2"/>
  <c r="CO99" i="2"/>
  <c r="CN99" i="2"/>
  <c r="CM99" i="2"/>
  <c r="CL99" i="2"/>
  <c r="CK99" i="2"/>
  <c r="BU99" i="2"/>
  <c r="BT99" i="2"/>
  <c r="BS99" i="2"/>
  <c r="BR99" i="2"/>
  <c r="BQ99" i="2"/>
  <c r="BP99" i="2"/>
  <c r="BO99" i="2"/>
  <c r="BN99" i="2"/>
  <c r="BM99" i="2"/>
  <c r="BL99" i="2"/>
  <c r="AV99" i="2"/>
  <c r="AU99" i="2"/>
  <c r="AT99" i="2"/>
  <c r="AS99" i="2"/>
  <c r="AR99" i="2"/>
  <c r="AQ99" i="2"/>
  <c r="AP99" i="2"/>
  <c r="AO99" i="2"/>
  <c r="AN99" i="2"/>
  <c r="AM99" i="2"/>
  <c r="W99" i="2"/>
  <c r="V99" i="2"/>
  <c r="U99" i="2"/>
  <c r="T99" i="2"/>
  <c r="S99" i="2"/>
  <c r="R99" i="2"/>
  <c r="Q99" i="2"/>
  <c r="P99" i="2"/>
  <c r="O99" i="2"/>
  <c r="N99" i="2"/>
  <c r="CT98" i="2"/>
  <c r="CS98" i="2"/>
  <c r="CR98" i="2"/>
  <c r="CQ98" i="2"/>
  <c r="CP98" i="2"/>
  <c r="CO98" i="2"/>
  <c r="CN98" i="2"/>
  <c r="CM98" i="2"/>
  <c r="CL98" i="2"/>
  <c r="CK98" i="2"/>
  <c r="BU98" i="2"/>
  <c r="BT98" i="2"/>
  <c r="BS98" i="2"/>
  <c r="BR98" i="2"/>
  <c r="BQ98" i="2"/>
  <c r="BP98" i="2"/>
  <c r="BO98" i="2"/>
  <c r="BN98" i="2"/>
  <c r="BM98" i="2"/>
  <c r="BL98" i="2"/>
  <c r="AV98" i="2"/>
  <c r="AU98" i="2"/>
  <c r="AT98" i="2"/>
  <c r="AS98" i="2"/>
  <c r="AR98" i="2"/>
  <c r="AQ98" i="2"/>
  <c r="AP98" i="2"/>
  <c r="AO98" i="2"/>
  <c r="AN98" i="2"/>
  <c r="AM98" i="2"/>
  <c r="W98" i="2"/>
  <c r="V98" i="2"/>
  <c r="U98" i="2"/>
  <c r="T98" i="2"/>
  <c r="S98" i="2"/>
  <c r="R98" i="2"/>
  <c r="Q98" i="2"/>
  <c r="P98" i="2"/>
  <c r="O98" i="2"/>
  <c r="N98" i="2"/>
  <c r="CT97" i="2"/>
  <c r="CS97" i="2"/>
  <c r="CR97" i="2"/>
  <c r="CQ97" i="2"/>
  <c r="CP97" i="2"/>
  <c r="CO97" i="2"/>
  <c r="CN97" i="2"/>
  <c r="CM97" i="2"/>
  <c r="CL97" i="2"/>
  <c r="CK97" i="2"/>
  <c r="BU97" i="2"/>
  <c r="BT97" i="2"/>
  <c r="BS97" i="2"/>
  <c r="BR97" i="2"/>
  <c r="BQ97" i="2"/>
  <c r="BP97" i="2"/>
  <c r="BO97" i="2"/>
  <c r="BN97" i="2"/>
  <c r="BM97" i="2"/>
  <c r="BL97" i="2"/>
  <c r="AV97" i="2"/>
  <c r="AU97" i="2"/>
  <c r="AT97" i="2"/>
  <c r="AS97" i="2"/>
  <c r="AR97" i="2"/>
  <c r="AQ97" i="2"/>
  <c r="AP97" i="2"/>
  <c r="AO97" i="2"/>
  <c r="AN97" i="2"/>
  <c r="AM97" i="2"/>
  <c r="W97" i="2"/>
  <c r="V97" i="2"/>
  <c r="U97" i="2"/>
  <c r="T97" i="2"/>
  <c r="S97" i="2"/>
  <c r="R97" i="2"/>
  <c r="Q97" i="2"/>
  <c r="P97" i="2"/>
  <c r="O97" i="2"/>
  <c r="N97" i="2"/>
  <c r="CT96" i="2"/>
  <c r="AT96" i="2"/>
  <c r="Q96" i="2"/>
  <c r="CT95" i="2"/>
  <c r="CS95" i="2"/>
  <c r="CR95" i="2"/>
  <c r="CQ95" i="2"/>
  <c r="CP95" i="2"/>
  <c r="CO95" i="2"/>
  <c r="CN95" i="2"/>
  <c r="CM95" i="2"/>
  <c r="CL95" i="2"/>
  <c r="CK95" i="2"/>
  <c r="BU95" i="2"/>
  <c r="BT95" i="2"/>
  <c r="BS95" i="2"/>
  <c r="BR95" i="2"/>
  <c r="BQ95" i="2"/>
  <c r="BP95" i="2"/>
  <c r="BO95" i="2"/>
  <c r="BN95" i="2"/>
  <c r="BM95" i="2"/>
  <c r="BL95" i="2"/>
  <c r="AV95" i="2"/>
  <c r="AU95" i="2"/>
  <c r="AT95" i="2"/>
  <c r="AS95" i="2"/>
  <c r="AR95" i="2"/>
  <c r="AQ95" i="2"/>
  <c r="AP95" i="2"/>
  <c r="AO95" i="2"/>
  <c r="AN95" i="2"/>
  <c r="AM95" i="2"/>
  <c r="W95" i="2"/>
  <c r="V95" i="2"/>
  <c r="U95" i="2"/>
  <c r="T95" i="2"/>
  <c r="S95" i="2"/>
  <c r="R95" i="2"/>
  <c r="Q95" i="2"/>
  <c r="P95" i="2"/>
  <c r="O95" i="2"/>
  <c r="N95" i="2"/>
  <c r="CT94" i="2"/>
  <c r="CS94" i="2"/>
  <c r="CR94" i="2"/>
  <c r="CQ94" i="2"/>
  <c r="CP94" i="2"/>
  <c r="CO94" i="2"/>
  <c r="CN94" i="2"/>
  <c r="CM94" i="2"/>
  <c r="CL94" i="2"/>
  <c r="CK94" i="2"/>
  <c r="BU94" i="2"/>
  <c r="BT94" i="2"/>
  <c r="BS94" i="2"/>
  <c r="BR94" i="2"/>
  <c r="BQ94" i="2"/>
  <c r="BP94" i="2"/>
  <c r="BO94" i="2"/>
  <c r="BN94" i="2"/>
  <c r="BM94" i="2"/>
  <c r="BL94" i="2"/>
  <c r="AV94" i="2"/>
  <c r="AU94" i="2"/>
  <c r="AT94" i="2"/>
  <c r="AS94" i="2"/>
  <c r="AR94" i="2"/>
  <c r="AQ94" i="2"/>
  <c r="AP94" i="2"/>
  <c r="AO94" i="2"/>
  <c r="AN94" i="2"/>
  <c r="AM94" i="2"/>
  <c r="W94" i="2"/>
  <c r="V94" i="2"/>
  <c r="U94" i="2"/>
  <c r="T94" i="2"/>
  <c r="S94" i="2"/>
  <c r="R94" i="2"/>
  <c r="Q94" i="2"/>
  <c r="P94" i="2"/>
  <c r="O94" i="2"/>
  <c r="N94" i="2"/>
  <c r="CT93" i="2"/>
  <c r="CS93" i="2"/>
  <c r="CR93" i="2"/>
  <c r="CQ93" i="2"/>
  <c r="CP93" i="2"/>
  <c r="CO93" i="2"/>
  <c r="CN93" i="2"/>
  <c r="CM93" i="2"/>
  <c r="CL93" i="2"/>
  <c r="CK93" i="2"/>
  <c r="BU93" i="2"/>
  <c r="BT93" i="2"/>
  <c r="BS93" i="2"/>
  <c r="BR93" i="2"/>
  <c r="BQ93" i="2"/>
  <c r="BP93" i="2"/>
  <c r="BO93" i="2"/>
  <c r="BN93" i="2"/>
  <c r="BM93" i="2"/>
  <c r="BL93" i="2"/>
  <c r="AV93" i="2"/>
  <c r="AU93" i="2"/>
  <c r="AT93" i="2"/>
  <c r="AS93" i="2"/>
  <c r="AR93" i="2"/>
  <c r="AQ93" i="2"/>
  <c r="AP93" i="2"/>
  <c r="AO93" i="2"/>
  <c r="AN93" i="2"/>
  <c r="AM93" i="2"/>
  <c r="W93" i="2"/>
  <c r="V93" i="2"/>
  <c r="U93" i="2"/>
  <c r="T93" i="2"/>
  <c r="S93" i="2"/>
  <c r="R93" i="2"/>
  <c r="Q93" i="2"/>
  <c r="P93" i="2"/>
  <c r="O93" i="2"/>
  <c r="N93" i="2"/>
  <c r="CO92" i="2"/>
  <c r="CS92" i="2"/>
  <c r="BR92" i="2"/>
  <c r="Q92" i="2"/>
  <c r="CT91" i="2"/>
  <c r="CS91" i="2"/>
  <c r="CR91" i="2"/>
  <c r="CQ91" i="2"/>
  <c r="CP91" i="2"/>
  <c r="CO91" i="2"/>
  <c r="CN91" i="2"/>
  <c r="CM91" i="2"/>
  <c r="CL91" i="2"/>
  <c r="CK91" i="2"/>
  <c r="BU91" i="2"/>
  <c r="BT91" i="2"/>
  <c r="BS91" i="2"/>
  <c r="BR91" i="2"/>
  <c r="BQ91" i="2"/>
  <c r="BP91" i="2"/>
  <c r="BO91" i="2"/>
  <c r="BN91" i="2"/>
  <c r="BM91" i="2"/>
  <c r="BL91" i="2"/>
  <c r="W91" i="2"/>
  <c r="V91" i="2"/>
  <c r="U91" i="2"/>
  <c r="T91" i="2"/>
  <c r="S91" i="2"/>
  <c r="R91" i="2"/>
  <c r="Q91" i="2"/>
  <c r="P91" i="2"/>
  <c r="O91" i="2"/>
  <c r="N91" i="2"/>
  <c r="CT90" i="2"/>
  <c r="CS90" i="2"/>
  <c r="CR90" i="2"/>
  <c r="CQ90" i="2"/>
  <c r="CP90" i="2"/>
  <c r="CO90" i="2"/>
  <c r="CN90" i="2"/>
  <c r="CM90" i="2"/>
  <c r="CL90" i="2"/>
  <c r="CK90" i="2"/>
  <c r="BU90" i="2"/>
  <c r="BT90" i="2"/>
  <c r="BS90" i="2"/>
  <c r="BR90" i="2"/>
  <c r="BQ90" i="2"/>
  <c r="BP90" i="2"/>
  <c r="BO90" i="2"/>
  <c r="BN90" i="2"/>
  <c r="BM90" i="2"/>
  <c r="BL90" i="2"/>
  <c r="W90" i="2"/>
  <c r="V90" i="2"/>
  <c r="U90" i="2"/>
  <c r="T90" i="2"/>
  <c r="S90" i="2"/>
  <c r="R90" i="2"/>
  <c r="Q90" i="2"/>
  <c r="P90" i="2"/>
  <c r="O90" i="2"/>
  <c r="N90" i="2"/>
  <c r="CT89" i="2"/>
  <c r="CS89" i="2"/>
  <c r="CR89" i="2"/>
  <c r="CQ89" i="2"/>
  <c r="CP89" i="2"/>
  <c r="CO89" i="2"/>
  <c r="CN89" i="2"/>
  <c r="CM89" i="2"/>
  <c r="CL89" i="2"/>
  <c r="CK89" i="2"/>
  <c r="BU89" i="2"/>
  <c r="BT89" i="2"/>
  <c r="BS89" i="2"/>
  <c r="BR89" i="2"/>
  <c r="BQ89" i="2"/>
  <c r="BP89" i="2"/>
  <c r="BO89" i="2"/>
  <c r="BN89" i="2"/>
  <c r="BM89" i="2"/>
  <c r="BL89" i="2"/>
  <c r="W89" i="2"/>
  <c r="V89" i="2"/>
  <c r="U89" i="2"/>
  <c r="T89" i="2"/>
  <c r="S89" i="2"/>
  <c r="R89" i="2"/>
  <c r="Q89" i="2"/>
  <c r="P89" i="2"/>
  <c r="O89" i="2"/>
  <c r="N89" i="2"/>
  <c r="V104" i="2" l="1"/>
  <c r="BR104" i="2"/>
  <c r="Q104" i="2"/>
  <c r="U100" i="2"/>
  <c r="CR92" i="2"/>
  <c r="BR96" i="2"/>
  <c r="CO96" i="2"/>
  <c r="AS100" i="2"/>
  <c r="CN100" i="2"/>
  <c r="G105" i="2"/>
  <c r="K105" i="2"/>
  <c r="U104" i="2"/>
  <c r="AE105" i="2"/>
  <c r="AI105" i="2"/>
  <c r="AO104" i="2"/>
  <c r="BC105" i="2"/>
  <c r="BG105" i="2"/>
  <c r="BK105" i="2"/>
  <c r="CC105" i="2"/>
  <c r="CG105" i="2"/>
  <c r="AS96" i="2"/>
  <c r="CN96" i="2"/>
  <c r="V92" i="2"/>
  <c r="U92" i="2"/>
  <c r="CM92" i="2"/>
  <c r="CQ92" i="2"/>
  <c r="CK92" i="2"/>
  <c r="CR96" i="2"/>
  <c r="BR100" i="2"/>
  <c r="CO100" i="2"/>
  <c r="D105" i="2"/>
  <c r="H105" i="2"/>
  <c r="L105" i="2"/>
  <c r="AF105" i="2"/>
  <c r="AJ105" i="2"/>
  <c r="AS104" i="2"/>
  <c r="BD105" i="2"/>
  <c r="BH105" i="2"/>
  <c r="BZ105" i="2"/>
  <c r="CD105" i="2"/>
  <c r="CH105" i="2"/>
  <c r="CT92" i="2"/>
  <c r="CN92" i="2"/>
  <c r="V96" i="2"/>
  <c r="U96" i="2"/>
  <c r="AO96" i="2"/>
  <c r="CM96" i="2"/>
  <c r="CQ96" i="2"/>
  <c r="CK96" i="2"/>
  <c r="CS96" i="2"/>
  <c r="Q100" i="2"/>
  <c r="CR100" i="2"/>
  <c r="E105" i="2"/>
  <c r="I105" i="2"/>
  <c r="M105" i="2"/>
  <c r="AC105" i="2"/>
  <c r="AG105" i="2"/>
  <c r="AK105" i="2"/>
  <c r="BE105" i="2"/>
  <c r="BI105" i="2"/>
  <c r="CA105" i="2"/>
  <c r="CE105" i="2"/>
  <c r="CI105" i="2"/>
  <c r="O92" i="2"/>
  <c r="S92" i="2"/>
  <c r="W92" i="2"/>
  <c r="BO92" i="2"/>
  <c r="BS92" i="2"/>
  <c r="O96" i="2"/>
  <c r="S96" i="2"/>
  <c r="W96" i="2"/>
  <c r="AM96" i="2"/>
  <c r="AQ96" i="2"/>
  <c r="AU96" i="2"/>
  <c r="BO96" i="2"/>
  <c r="BS96" i="2"/>
  <c r="O100" i="2"/>
  <c r="S100" i="2"/>
  <c r="W100" i="2"/>
  <c r="AM100" i="2"/>
  <c r="AQ100" i="2"/>
  <c r="AU100" i="2"/>
  <c r="BO100" i="2"/>
  <c r="BS100" i="2"/>
  <c r="O104" i="2"/>
  <c r="S104" i="2"/>
  <c r="W104" i="2"/>
  <c r="AM104" i="2"/>
  <c r="AQ104" i="2"/>
  <c r="AU104" i="2"/>
  <c r="BO104" i="2"/>
  <c r="BS104" i="2"/>
  <c r="CM104" i="2"/>
  <c r="CQ104" i="2"/>
  <c r="C105" i="2"/>
  <c r="P92" i="2"/>
  <c r="T92" i="2"/>
  <c r="BL92" i="2"/>
  <c r="BP92" i="2"/>
  <c r="BT92" i="2"/>
  <c r="P96" i="2"/>
  <c r="T96" i="2"/>
  <c r="AN96" i="2"/>
  <c r="AR96" i="2"/>
  <c r="AV96" i="2"/>
  <c r="BL96" i="2"/>
  <c r="BP96" i="2"/>
  <c r="BT96" i="2"/>
  <c r="P100" i="2"/>
  <c r="T100" i="2"/>
  <c r="AN100" i="2"/>
  <c r="AR100" i="2"/>
  <c r="AV100" i="2"/>
  <c r="BL100" i="2"/>
  <c r="BP100" i="2"/>
  <c r="BT100" i="2"/>
  <c r="P104" i="2"/>
  <c r="T104" i="2"/>
  <c r="AN104" i="2"/>
  <c r="AR104" i="2"/>
  <c r="AV104" i="2"/>
  <c r="BL104" i="2"/>
  <c r="BP104" i="2"/>
  <c r="BT104" i="2"/>
  <c r="CN104" i="2"/>
  <c r="CR104" i="2"/>
  <c r="AB105" i="2"/>
  <c r="CK104" i="2"/>
  <c r="CO104" i="2"/>
  <c r="CS104" i="2"/>
  <c r="BA105" i="2"/>
  <c r="BM92" i="2"/>
  <c r="BQ92" i="2"/>
  <c r="BU92" i="2"/>
  <c r="BM96" i="2"/>
  <c r="BQ96" i="2"/>
  <c r="BU96" i="2"/>
  <c r="BM100" i="2"/>
  <c r="BQ100" i="2"/>
  <c r="BU100" i="2"/>
  <c r="BM104" i="2"/>
  <c r="BQ104" i="2"/>
  <c r="BU104" i="2"/>
  <c r="N92" i="2"/>
  <c r="R92" i="2"/>
  <c r="BN92" i="2"/>
  <c r="CL92" i="2"/>
  <c r="CP92" i="2"/>
  <c r="N96" i="2"/>
  <c r="R96" i="2"/>
  <c r="AP96" i="2"/>
  <c r="BN96" i="2"/>
  <c r="CL96" i="2"/>
  <c r="CP96" i="2"/>
  <c r="N100" i="2"/>
  <c r="R100" i="2"/>
  <c r="AP100" i="2"/>
  <c r="BN100" i="2"/>
  <c r="CL100" i="2"/>
  <c r="CP100" i="2"/>
  <c r="N104" i="2"/>
  <c r="R104" i="2"/>
  <c r="AP104" i="2"/>
  <c r="BN104" i="2"/>
  <c r="CL104" i="2"/>
  <c r="CP104" i="2"/>
  <c r="CT104" i="2"/>
  <c r="CJ125" i="2"/>
  <c r="CI125" i="2"/>
  <c r="CH125" i="2"/>
  <c r="CG125" i="2"/>
  <c r="CF125" i="2"/>
  <c r="CE125" i="2"/>
  <c r="CD125" i="2"/>
  <c r="CC125" i="2"/>
  <c r="CB125" i="2"/>
  <c r="CA125" i="2"/>
  <c r="BZ125" i="2"/>
  <c r="BK125" i="2"/>
  <c r="BJ125" i="2"/>
  <c r="BI125" i="2"/>
  <c r="BH125" i="2"/>
  <c r="BG125" i="2"/>
  <c r="BF125" i="2"/>
  <c r="BE125" i="2"/>
  <c r="BD125" i="2"/>
  <c r="BC125" i="2"/>
  <c r="BB125" i="2"/>
  <c r="BA125" i="2"/>
  <c r="AL125" i="2"/>
  <c r="AK125" i="2"/>
  <c r="AJ125" i="2"/>
  <c r="AI125" i="2"/>
  <c r="AH125" i="2"/>
  <c r="AG125" i="2"/>
  <c r="AF125" i="2"/>
  <c r="AE125" i="2"/>
  <c r="AD125" i="2"/>
  <c r="AC125" i="2"/>
  <c r="AB125" i="2"/>
  <c r="AT125" i="2" s="1"/>
  <c r="M125" i="2"/>
  <c r="L125" i="2"/>
  <c r="K125" i="2"/>
  <c r="J125" i="2"/>
  <c r="I125" i="2"/>
  <c r="H125" i="2"/>
  <c r="G125" i="2"/>
  <c r="F125" i="2"/>
  <c r="E125" i="2"/>
  <c r="D125" i="2"/>
  <c r="C125" i="2"/>
  <c r="CT124" i="2"/>
  <c r="CS124" i="2"/>
  <c r="CR124" i="2"/>
  <c r="CQ124" i="2"/>
  <c r="CP124" i="2"/>
  <c r="CO124" i="2"/>
  <c r="CN124" i="2"/>
  <c r="CM124" i="2"/>
  <c r="CL124" i="2"/>
  <c r="CK124" i="2"/>
  <c r="BU124" i="2"/>
  <c r="BT124" i="2"/>
  <c r="BS124" i="2"/>
  <c r="BR124" i="2"/>
  <c r="BQ124" i="2"/>
  <c r="BP124" i="2"/>
  <c r="BO124" i="2"/>
  <c r="BN124" i="2"/>
  <c r="BM124" i="2"/>
  <c r="BL124" i="2"/>
  <c r="AV124" i="2"/>
  <c r="AU124" i="2"/>
  <c r="AT124" i="2"/>
  <c r="AS124" i="2"/>
  <c r="AR124" i="2"/>
  <c r="AQ124" i="2"/>
  <c r="AP124" i="2"/>
  <c r="AO124" i="2"/>
  <c r="AN124" i="2"/>
  <c r="AM124" i="2"/>
  <c r="W124" i="2"/>
  <c r="V124" i="2"/>
  <c r="U124" i="2"/>
  <c r="T124" i="2"/>
  <c r="S124" i="2"/>
  <c r="R124" i="2"/>
  <c r="Q124" i="2"/>
  <c r="P124" i="2"/>
  <c r="O124" i="2"/>
  <c r="N124" i="2"/>
  <c r="CT123" i="2"/>
  <c r="CS123" i="2"/>
  <c r="CR123" i="2"/>
  <c r="CQ123" i="2"/>
  <c r="CP123" i="2"/>
  <c r="CO123" i="2"/>
  <c r="CN123" i="2"/>
  <c r="CM123" i="2"/>
  <c r="CL123" i="2"/>
  <c r="CK123" i="2"/>
  <c r="BU123" i="2"/>
  <c r="BT123" i="2"/>
  <c r="BS123" i="2"/>
  <c r="BR123" i="2"/>
  <c r="BQ123" i="2"/>
  <c r="BP123" i="2"/>
  <c r="BO123" i="2"/>
  <c r="BN123" i="2"/>
  <c r="BM123" i="2"/>
  <c r="BL123" i="2"/>
  <c r="AV123" i="2"/>
  <c r="AU123" i="2"/>
  <c r="AT123" i="2"/>
  <c r="AS123" i="2"/>
  <c r="AR123" i="2"/>
  <c r="AQ123" i="2"/>
  <c r="AP123" i="2"/>
  <c r="AO123" i="2"/>
  <c r="AN123" i="2"/>
  <c r="AM123" i="2"/>
  <c r="W123" i="2"/>
  <c r="V123" i="2"/>
  <c r="U123" i="2"/>
  <c r="T123" i="2"/>
  <c r="S123" i="2"/>
  <c r="R123" i="2"/>
  <c r="Q123" i="2"/>
  <c r="P123" i="2"/>
  <c r="O123" i="2"/>
  <c r="N123" i="2"/>
  <c r="CT122" i="2"/>
  <c r="CS122" i="2"/>
  <c r="CR122" i="2"/>
  <c r="CQ122" i="2"/>
  <c r="CP122" i="2"/>
  <c r="CO122" i="2"/>
  <c r="CN122" i="2"/>
  <c r="CM122" i="2"/>
  <c r="CL122" i="2"/>
  <c r="CK122" i="2"/>
  <c r="BU122" i="2"/>
  <c r="BT122" i="2"/>
  <c r="BS122" i="2"/>
  <c r="BR122" i="2"/>
  <c r="BQ122" i="2"/>
  <c r="BP122" i="2"/>
  <c r="BO122" i="2"/>
  <c r="BN122" i="2"/>
  <c r="BM122" i="2"/>
  <c r="BL122" i="2"/>
  <c r="AV122" i="2"/>
  <c r="AU122" i="2"/>
  <c r="AT122" i="2"/>
  <c r="AS122" i="2"/>
  <c r="AR122" i="2"/>
  <c r="AQ122" i="2"/>
  <c r="AP122" i="2"/>
  <c r="AO122" i="2"/>
  <c r="AN122" i="2"/>
  <c r="AM122" i="2"/>
  <c r="W122" i="2"/>
  <c r="V122" i="2"/>
  <c r="U122" i="2"/>
  <c r="T122" i="2"/>
  <c r="S122" i="2"/>
  <c r="R122" i="2"/>
  <c r="Q122" i="2"/>
  <c r="P122" i="2"/>
  <c r="O122" i="2"/>
  <c r="N122" i="2"/>
  <c r="CJ121" i="2"/>
  <c r="CI121" i="2"/>
  <c r="CH121" i="2"/>
  <c r="CG121" i="2"/>
  <c r="CF121" i="2"/>
  <c r="CE121" i="2"/>
  <c r="CD121" i="2"/>
  <c r="CC121" i="2"/>
  <c r="CB121" i="2"/>
  <c r="CA121" i="2"/>
  <c r="BZ121" i="2"/>
  <c r="BK121" i="2"/>
  <c r="BJ121" i="2"/>
  <c r="BI121" i="2"/>
  <c r="BH121" i="2"/>
  <c r="BG121" i="2"/>
  <c r="BF121" i="2"/>
  <c r="BE121" i="2"/>
  <c r="BD121" i="2"/>
  <c r="BC121" i="2"/>
  <c r="BB121" i="2"/>
  <c r="BA121" i="2"/>
  <c r="AL121" i="2"/>
  <c r="AK121" i="2"/>
  <c r="AJ121" i="2"/>
  <c r="AI121" i="2"/>
  <c r="AH121" i="2"/>
  <c r="AG121" i="2"/>
  <c r="AF121" i="2"/>
  <c r="AE121" i="2"/>
  <c r="AD121" i="2"/>
  <c r="AC121" i="2"/>
  <c r="AB121" i="2"/>
  <c r="AT121" i="2" s="1"/>
  <c r="M121" i="2"/>
  <c r="L121" i="2"/>
  <c r="K121" i="2"/>
  <c r="J121" i="2"/>
  <c r="I121" i="2"/>
  <c r="H121" i="2"/>
  <c r="G121" i="2"/>
  <c r="F121" i="2"/>
  <c r="E121" i="2"/>
  <c r="D121" i="2"/>
  <c r="C121" i="2"/>
  <c r="CT120" i="2"/>
  <c r="CS120" i="2"/>
  <c r="CR120" i="2"/>
  <c r="CQ120" i="2"/>
  <c r="CP120" i="2"/>
  <c r="CO120" i="2"/>
  <c r="CN120" i="2"/>
  <c r="CM120" i="2"/>
  <c r="CL120" i="2"/>
  <c r="CK120" i="2"/>
  <c r="BU120" i="2"/>
  <c r="BT120" i="2"/>
  <c r="BS120" i="2"/>
  <c r="BR120" i="2"/>
  <c r="BQ120" i="2"/>
  <c r="BP120" i="2"/>
  <c r="BO120" i="2"/>
  <c r="BN120" i="2"/>
  <c r="BM120" i="2"/>
  <c r="BL120" i="2"/>
  <c r="AV120" i="2"/>
  <c r="AU120" i="2"/>
  <c r="AT120" i="2"/>
  <c r="AS120" i="2"/>
  <c r="AR120" i="2"/>
  <c r="AQ120" i="2"/>
  <c r="AP120" i="2"/>
  <c r="AO120" i="2"/>
  <c r="AN120" i="2"/>
  <c r="AM120" i="2"/>
  <c r="W120" i="2"/>
  <c r="V120" i="2"/>
  <c r="U120" i="2"/>
  <c r="T120" i="2"/>
  <c r="S120" i="2"/>
  <c r="R120" i="2"/>
  <c r="Q120" i="2"/>
  <c r="P120" i="2"/>
  <c r="O120" i="2"/>
  <c r="N120" i="2"/>
  <c r="CT119" i="2"/>
  <c r="CS119" i="2"/>
  <c r="CR119" i="2"/>
  <c r="CQ119" i="2"/>
  <c r="CP119" i="2"/>
  <c r="CO119" i="2"/>
  <c r="CN119" i="2"/>
  <c r="CM119" i="2"/>
  <c r="CL119" i="2"/>
  <c r="CK119" i="2"/>
  <c r="BU119" i="2"/>
  <c r="BT119" i="2"/>
  <c r="BS119" i="2"/>
  <c r="BR119" i="2"/>
  <c r="BQ119" i="2"/>
  <c r="BP119" i="2"/>
  <c r="BO119" i="2"/>
  <c r="BN119" i="2"/>
  <c r="BM119" i="2"/>
  <c r="BL119" i="2"/>
  <c r="AV119" i="2"/>
  <c r="AU119" i="2"/>
  <c r="AT119" i="2"/>
  <c r="AS119" i="2"/>
  <c r="AR119" i="2"/>
  <c r="AQ119" i="2"/>
  <c r="AP119" i="2"/>
  <c r="AO119" i="2"/>
  <c r="AN119" i="2"/>
  <c r="AM119" i="2"/>
  <c r="W119" i="2"/>
  <c r="V119" i="2"/>
  <c r="U119" i="2"/>
  <c r="T119" i="2"/>
  <c r="S119" i="2"/>
  <c r="R119" i="2"/>
  <c r="Q119" i="2"/>
  <c r="P119" i="2"/>
  <c r="O119" i="2"/>
  <c r="N119" i="2"/>
  <c r="CT118" i="2"/>
  <c r="CS118" i="2"/>
  <c r="CR118" i="2"/>
  <c r="CQ118" i="2"/>
  <c r="CP118" i="2"/>
  <c r="CO118" i="2"/>
  <c r="CN118" i="2"/>
  <c r="CM118" i="2"/>
  <c r="CL118" i="2"/>
  <c r="CK118" i="2"/>
  <c r="BU118" i="2"/>
  <c r="BT118" i="2"/>
  <c r="BS118" i="2"/>
  <c r="BR118" i="2"/>
  <c r="BQ118" i="2"/>
  <c r="BP118" i="2"/>
  <c r="BO118" i="2"/>
  <c r="BN118" i="2"/>
  <c r="BM118" i="2"/>
  <c r="BL118" i="2"/>
  <c r="AV118" i="2"/>
  <c r="AU118" i="2"/>
  <c r="AT118" i="2"/>
  <c r="AS118" i="2"/>
  <c r="AR118" i="2"/>
  <c r="AQ118" i="2"/>
  <c r="AP118" i="2"/>
  <c r="AO118" i="2"/>
  <c r="AN118" i="2"/>
  <c r="AM118" i="2"/>
  <c r="W118" i="2"/>
  <c r="V118" i="2"/>
  <c r="U118" i="2"/>
  <c r="T118" i="2"/>
  <c r="S118" i="2"/>
  <c r="R118" i="2"/>
  <c r="Q118" i="2"/>
  <c r="P118" i="2"/>
  <c r="O118" i="2"/>
  <c r="N118" i="2"/>
  <c r="CJ117" i="2"/>
  <c r="CI117" i="2"/>
  <c r="CH117" i="2"/>
  <c r="CG117" i="2"/>
  <c r="CF117" i="2"/>
  <c r="CE117" i="2"/>
  <c r="CD117" i="2"/>
  <c r="CC117" i="2"/>
  <c r="CB117" i="2"/>
  <c r="CA117" i="2"/>
  <c r="BZ117" i="2"/>
  <c r="BK117" i="2"/>
  <c r="BJ117" i="2"/>
  <c r="BI117" i="2"/>
  <c r="BH117" i="2"/>
  <c r="BG117" i="2"/>
  <c r="BF117" i="2"/>
  <c r="BE117" i="2"/>
  <c r="BD117" i="2"/>
  <c r="BC117" i="2"/>
  <c r="BB117" i="2"/>
  <c r="BA117" i="2"/>
  <c r="AL117" i="2"/>
  <c r="AK117" i="2"/>
  <c r="AJ117" i="2"/>
  <c r="AI117" i="2"/>
  <c r="AH117" i="2"/>
  <c r="AG117" i="2"/>
  <c r="AF117" i="2"/>
  <c r="AE117" i="2"/>
  <c r="AD117" i="2"/>
  <c r="AC117" i="2"/>
  <c r="AB117" i="2"/>
  <c r="M117" i="2"/>
  <c r="L117" i="2"/>
  <c r="K117" i="2"/>
  <c r="J117" i="2"/>
  <c r="I117" i="2"/>
  <c r="H117" i="2"/>
  <c r="G117" i="2"/>
  <c r="F117" i="2"/>
  <c r="E117" i="2"/>
  <c r="D117" i="2"/>
  <c r="C117" i="2"/>
  <c r="Q117" i="2" s="1"/>
  <c r="CT116" i="2"/>
  <c r="CS116" i="2"/>
  <c r="CR116" i="2"/>
  <c r="CQ116" i="2"/>
  <c r="CP116" i="2"/>
  <c r="CO116" i="2"/>
  <c r="CN116" i="2"/>
  <c r="CM116" i="2"/>
  <c r="CL116" i="2"/>
  <c r="CK116" i="2"/>
  <c r="BU116" i="2"/>
  <c r="BT116" i="2"/>
  <c r="BS116" i="2"/>
  <c r="BR116" i="2"/>
  <c r="BQ116" i="2"/>
  <c r="BP116" i="2"/>
  <c r="BO116" i="2"/>
  <c r="BN116" i="2"/>
  <c r="BM116" i="2"/>
  <c r="BL116" i="2"/>
  <c r="AV116" i="2"/>
  <c r="AU116" i="2"/>
  <c r="AT116" i="2"/>
  <c r="AS116" i="2"/>
  <c r="AR116" i="2"/>
  <c r="AQ116" i="2"/>
  <c r="AP116" i="2"/>
  <c r="AO116" i="2"/>
  <c r="AN116" i="2"/>
  <c r="AM116" i="2"/>
  <c r="W116" i="2"/>
  <c r="V116" i="2"/>
  <c r="U116" i="2"/>
  <c r="T116" i="2"/>
  <c r="S116" i="2"/>
  <c r="R116" i="2"/>
  <c r="Q116" i="2"/>
  <c r="P116" i="2"/>
  <c r="O116" i="2"/>
  <c r="N116" i="2"/>
  <c r="CT115" i="2"/>
  <c r="CS115" i="2"/>
  <c r="CR115" i="2"/>
  <c r="CQ115" i="2"/>
  <c r="CP115" i="2"/>
  <c r="CO115" i="2"/>
  <c r="CN115" i="2"/>
  <c r="CM115" i="2"/>
  <c r="CL115" i="2"/>
  <c r="CK115" i="2"/>
  <c r="BU115" i="2"/>
  <c r="BT115" i="2"/>
  <c r="BS115" i="2"/>
  <c r="BR115" i="2"/>
  <c r="BQ115" i="2"/>
  <c r="BP115" i="2"/>
  <c r="BO115" i="2"/>
  <c r="BN115" i="2"/>
  <c r="BM115" i="2"/>
  <c r="BL115" i="2"/>
  <c r="AV115" i="2"/>
  <c r="AU115" i="2"/>
  <c r="AT115" i="2"/>
  <c r="AS115" i="2"/>
  <c r="AR115" i="2"/>
  <c r="AQ115" i="2"/>
  <c r="AP115" i="2"/>
  <c r="AO115" i="2"/>
  <c r="AN115" i="2"/>
  <c r="AM115" i="2"/>
  <c r="W115" i="2"/>
  <c r="V115" i="2"/>
  <c r="U115" i="2"/>
  <c r="T115" i="2"/>
  <c r="S115" i="2"/>
  <c r="R115" i="2"/>
  <c r="Q115" i="2"/>
  <c r="P115" i="2"/>
  <c r="O115" i="2"/>
  <c r="N115" i="2"/>
  <c r="CT114" i="2"/>
  <c r="CS114" i="2"/>
  <c r="CR114" i="2"/>
  <c r="CQ114" i="2"/>
  <c r="CP114" i="2"/>
  <c r="CO114" i="2"/>
  <c r="CN114" i="2"/>
  <c r="CM114" i="2"/>
  <c r="CL114" i="2"/>
  <c r="CK114" i="2"/>
  <c r="BU114" i="2"/>
  <c r="BT114" i="2"/>
  <c r="BS114" i="2"/>
  <c r="BR114" i="2"/>
  <c r="BQ114" i="2"/>
  <c r="BP114" i="2"/>
  <c r="BO114" i="2"/>
  <c r="BN114" i="2"/>
  <c r="BM114" i="2"/>
  <c r="BL114" i="2"/>
  <c r="AV114" i="2"/>
  <c r="AU114" i="2"/>
  <c r="AT114" i="2"/>
  <c r="AS114" i="2"/>
  <c r="AR114" i="2"/>
  <c r="AQ114" i="2"/>
  <c r="AP114" i="2"/>
  <c r="AO114" i="2"/>
  <c r="AN114" i="2"/>
  <c r="AM114" i="2"/>
  <c r="W114" i="2"/>
  <c r="V114" i="2"/>
  <c r="U114" i="2"/>
  <c r="T114" i="2"/>
  <c r="S114" i="2"/>
  <c r="R114" i="2"/>
  <c r="Q114" i="2"/>
  <c r="P114" i="2"/>
  <c r="O114" i="2"/>
  <c r="N114" i="2"/>
  <c r="CJ113" i="2"/>
  <c r="CI113" i="2"/>
  <c r="CH113" i="2"/>
  <c r="CG113" i="2"/>
  <c r="CF113" i="2"/>
  <c r="CE113" i="2"/>
  <c r="CD113" i="2"/>
  <c r="CC113" i="2"/>
  <c r="CB113" i="2"/>
  <c r="CA113" i="2"/>
  <c r="BZ113" i="2"/>
  <c r="BK113" i="2"/>
  <c r="BJ113" i="2"/>
  <c r="BI113" i="2"/>
  <c r="BH113" i="2"/>
  <c r="BG113" i="2"/>
  <c r="BF113" i="2"/>
  <c r="BE113" i="2"/>
  <c r="BD113" i="2"/>
  <c r="BC113" i="2"/>
  <c r="BB113" i="2"/>
  <c r="BA113" i="2"/>
  <c r="AL113" i="2"/>
  <c r="AK113" i="2"/>
  <c r="AJ113" i="2"/>
  <c r="AI113" i="2"/>
  <c r="AH113" i="2"/>
  <c r="AG113" i="2"/>
  <c r="AF113" i="2"/>
  <c r="AE113" i="2"/>
  <c r="AD113" i="2"/>
  <c r="AC113" i="2"/>
  <c r="AB113" i="2"/>
  <c r="M113" i="2"/>
  <c r="L113" i="2"/>
  <c r="K113" i="2"/>
  <c r="J113" i="2"/>
  <c r="I113" i="2"/>
  <c r="H113" i="2"/>
  <c r="G113" i="2"/>
  <c r="F113" i="2"/>
  <c r="E113" i="2"/>
  <c r="D113" i="2"/>
  <c r="C113" i="2"/>
  <c r="CT112" i="2"/>
  <c r="CS112" i="2"/>
  <c r="CR112" i="2"/>
  <c r="CQ112" i="2"/>
  <c r="CP112" i="2"/>
  <c r="CO112" i="2"/>
  <c r="CN112" i="2"/>
  <c r="CM112" i="2"/>
  <c r="CL112" i="2"/>
  <c r="CK112" i="2"/>
  <c r="BU112" i="2"/>
  <c r="BT112" i="2"/>
  <c r="BS112" i="2"/>
  <c r="BR112" i="2"/>
  <c r="BQ112" i="2"/>
  <c r="BP112" i="2"/>
  <c r="BO112" i="2"/>
  <c r="BN112" i="2"/>
  <c r="BM112" i="2"/>
  <c r="BL112" i="2"/>
  <c r="AV112" i="2"/>
  <c r="AU112" i="2"/>
  <c r="AT112" i="2"/>
  <c r="AS112" i="2"/>
  <c r="AR112" i="2"/>
  <c r="AQ112" i="2"/>
  <c r="AP112" i="2"/>
  <c r="AO112" i="2"/>
  <c r="AN112" i="2"/>
  <c r="AM112" i="2"/>
  <c r="W112" i="2"/>
  <c r="V112" i="2"/>
  <c r="U112" i="2"/>
  <c r="T112" i="2"/>
  <c r="S112" i="2"/>
  <c r="R112" i="2"/>
  <c r="Q112" i="2"/>
  <c r="P112" i="2"/>
  <c r="O112" i="2"/>
  <c r="N112" i="2"/>
  <c r="CT111" i="2"/>
  <c r="CS111" i="2"/>
  <c r="CR111" i="2"/>
  <c r="CQ111" i="2"/>
  <c r="CP111" i="2"/>
  <c r="CO111" i="2"/>
  <c r="CN111" i="2"/>
  <c r="CM111" i="2"/>
  <c r="CL111" i="2"/>
  <c r="CK111" i="2"/>
  <c r="BU111" i="2"/>
  <c r="BT111" i="2"/>
  <c r="BS111" i="2"/>
  <c r="BR111" i="2"/>
  <c r="BQ111" i="2"/>
  <c r="BP111" i="2"/>
  <c r="BO111" i="2"/>
  <c r="BN111" i="2"/>
  <c r="BM111" i="2"/>
  <c r="BL111" i="2"/>
  <c r="AV111" i="2"/>
  <c r="AU111" i="2"/>
  <c r="AT111" i="2"/>
  <c r="AS111" i="2"/>
  <c r="AR111" i="2"/>
  <c r="AQ111" i="2"/>
  <c r="AP111" i="2"/>
  <c r="AO111" i="2"/>
  <c r="AN111" i="2"/>
  <c r="AM111" i="2"/>
  <c r="W111" i="2"/>
  <c r="V111" i="2"/>
  <c r="U111" i="2"/>
  <c r="T111" i="2"/>
  <c r="S111" i="2"/>
  <c r="R111" i="2"/>
  <c r="Q111" i="2"/>
  <c r="P111" i="2"/>
  <c r="O111" i="2"/>
  <c r="N111" i="2"/>
  <c r="CT110" i="2"/>
  <c r="CS110" i="2"/>
  <c r="CR110" i="2"/>
  <c r="CQ110" i="2"/>
  <c r="CP110" i="2"/>
  <c r="CO110" i="2"/>
  <c r="CN110" i="2"/>
  <c r="CM110" i="2"/>
  <c r="CL110" i="2"/>
  <c r="CK110" i="2"/>
  <c r="BU110" i="2"/>
  <c r="BT110" i="2"/>
  <c r="BS110" i="2"/>
  <c r="BR110" i="2"/>
  <c r="BQ110" i="2"/>
  <c r="BP110" i="2"/>
  <c r="BO110" i="2"/>
  <c r="BN110" i="2"/>
  <c r="BM110" i="2"/>
  <c r="BL110" i="2"/>
  <c r="AV110" i="2"/>
  <c r="AU110" i="2"/>
  <c r="AT110" i="2"/>
  <c r="AS110" i="2"/>
  <c r="AR110" i="2"/>
  <c r="AQ110" i="2"/>
  <c r="AP110" i="2"/>
  <c r="AO110" i="2"/>
  <c r="AN110" i="2"/>
  <c r="AM110" i="2"/>
  <c r="W110" i="2"/>
  <c r="V110" i="2"/>
  <c r="U110" i="2"/>
  <c r="T110" i="2"/>
  <c r="S110" i="2"/>
  <c r="R110" i="2"/>
  <c r="Q110" i="2"/>
  <c r="P110" i="2"/>
  <c r="O110" i="2"/>
  <c r="N110" i="2"/>
  <c r="CT113" i="2" l="1"/>
  <c r="CK117" i="2"/>
  <c r="CK121" i="2"/>
  <c r="AM113" i="2"/>
  <c r="AQ113" i="2"/>
  <c r="AU113" i="2"/>
  <c r="V121" i="2"/>
  <c r="CM121" i="2"/>
  <c r="CQ121" i="2"/>
  <c r="CT121" i="2"/>
  <c r="BL125" i="2"/>
  <c r="AO113" i="2"/>
  <c r="AS113" i="2"/>
  <c r="AO121" i="2"/>
  <c r="BT125" i="2"/>
  <c r="CK113" i="2"/>
  <c r="CS113" i="2"/>
  <c r="CS121" i="2"/>
  <c r="V113" i="2"/>
  <c r="CM113" i="2"/>
  <c r="CQ113" i="2"/>
  <c r="AV117" i="2"/>
  <c r="BR113" i="2"/>
  <c r="AV113" i="2"/>
  <c r="BR121" i="2"/>
  <c r="CO121" i="2"/>
  <c r="CQ105" i="2"/>
  <c r="CS105" i="2"/>
  <c r="CR105" i="2"/>
  <c r="CO105" i="2"/>
  <c r="CL105" i="2"/>
  <c r="CT105" i="2"/>
  <c r="Q113" i="2"/>
  <c r="AT113" i="2"/>
  <c r="CO113" i="2"/>
  <c r="AM117" i="2"/>
  <c r="AQ117" i="2"/>
  <c r="AU117" i="2"/>
  <c r="AS117" i="2"/>
  <c r="CM117" i="2"/>
  <c r="CQ117" i="2"/>
  <c r="AS121" i="2"/>
  <c r="CN121" i="2"/>
  <c r="V125" i="2"/>
  <c r="G126" i="2"/>
  <c r="K126" i="2"/>
  <c r="T125" i="2"/>
  <c r="AE126" i="2"/>
  <c r="AI126" i="2"/>
  <c r="BR125" i="2"/>
  <c r="BE126" i="2"/>
  <c r="BI126" i="2"/>
  <c r="BO125" i="2"/>
  <c r="BZ126" i="2"/>
  <c r="CD126" i="2"/>
  <c r="CH126" i="2"/>
  <c r="CQ125" i="2"/>
  <c r="CM105" i="2"/>
  <c r="CK105" i="2"/>
  <c r="CP105" i="2"/>
  <c r="U113" i="2"/>
  <c r="AT117" i="2"/>
  <c r="CT117" i="2"/>
  <c r="CO117" i="2"/>
  <c r="D126" i="2"/>
  <c r="H126" i="2"/>
  <c r="L126" i="2"/>
  <c r="AF126" i="2"/>
  <c r="AJ126" i="2"/>
  <c r="BB126" i="2"/>
  <c r="BF126" i="2"/>
  <c r="BJ126" i="2"/>
  <c r="BP125" i="2"/>
  <c r="CA126" i="2"/>
  <c r="CE126" i="2"/>
  <c r="CI126" i="2"/>
  <c r="AP113" i="2"/>
  <c r="V117" i="2"/>
  <c r="U117" i="2"/>
  <c r="AO117" i="2"/>
  <c r="BR117" i="2"/>
  <c r="CS117" i="2"/>
  <c r="Q121" i="2"/>
  <c r="CR121" i="2"/>
  <c r="E126" i="2"/>
  <c r="I126" i="2"/>
  <c r="M126" i="2"/>
  <c r="AC126" i="2"/>
  <c r="AG126" i="2"/>
  <c r="AK126" i="2"/>
  <c r="BC126" i="2"/>
  <c r="BG126" i="2"/>
  <c r="BK126" i="2"/>
  <c r="BS125" i="2"/>
  <c r="CB126" i="2"/>
  <c r="CF126" i="2"/>
  <c r="CJ126" i="2"/>
  <c r="CN105" i="2"/>
  <c r="AP117" i="2"/>
  <c r="U121" i="2"/>
  <c r="F126" i="2"/>
  <c r="J126" i="2"/>
  <c r="P125" i="2"/>
  <c r="AD126" i="2"/>
  <c r="AH126" i="2"/>
  <c r="AL126" i="2"/>
  <c r="BD126" i="2"/>
  <c r="BH126" i="2"/>
  <c r="CC126" i="2"/>
  <c r="CG126" i="2"/>
  <c r="CM125" i="2"/>
  <c r="BR105" i="2"/>
  <c r="BN105" i="2"/>
  <c r="BU105" i="2"/>
  <c r="BQ105" i="2"/>
  <c r="BM105" i="2"/>
  <c r="BT105" i="2"/>
  <c r="BP105" i="2"/>
  <c r="BL105" i="2"/>
  <c r="BS105" i="2"/>
  <c r="BO105" i="2"/>
  <c r="AT105" i="2"/>
  <c r="AP105" i="2"/>
  <c r="AS105" i="2"/>
  <c r="AO105" i="2"/>
  <c r="AV105" i="2"/>
  <c r="AR105" i="2"/>
  <c r="AN105" i="2"/>
  <c r="AU105" i="2"/>
  <c r="AQ105" i="2"/>
  <c r="AM105" i="2"/>
  <c r="V105" i="2"/>
  <c r="R105" i="2"/>
  <c r="N105" i="2"/>
  <c r="U105" i="2"/>
  <c r="Q105" i="2"/>
  <c r="T105" i="2"/>
  <c r="P105" i="2"/>
  <c r="W105" i="2"/>
  <c r="S105" i="2"/>
  <c r="O105" i="2"/>
  <c r="BQ113" i="2"/>
  <c r="BM121" i="2"/>
  <c r="BQ121" i="2"/>
  <c r="BU121" i="2"/>
  <c r="S113" i="2"/>
  <c r="O117" i="2"/>
  <c r="S117" i="2"/>
  <c r="W117" i="2"/>
  <c r="BO117" i="2"/>
  <c r="BS117" i="2"/>
  <c r="O121" i="2"/>
  <c r="S121" i="2"/>
  <c r="W121" i="2"/>
  <c r="AM121" i="2"/>
  <c r="AQ121" i="2"/>
  <c r="AU121" i="2"/>
  <c r="BO121" i="2"/>
  <c r="BS121" i="2"/>
  <c r="O125" i="2"/>
  <c r="S125" i="2"/>
  <c r="W125" i="2"/>
  <c r="AM125" i="2"/>
  <c r="AQ125" i="2"/>
  <c r="AU125" i="2"/>
  <c r="C126" i="2"/>
  <c r="BM113" i="2"/>
  <c r="BQ117" i="2"/>
  <c r="O113" i="2"/>
  <c r="W113" i="2"/>
  <c r="BO113" i="2"/>
  <c r="BS113" i="2"/>
  <c r="P113" i="2"/>
  <c r="T113" i="2"/>
  <c r="AN113" i="2"/>
  <c r="AR113" i="2"/>
  <c r="BL113" i="2"/>
  <c r="BP113" i="2"/>
  <c r="BT113" i="2"/>
  <c r="CN113" i="2"/>
  <c r="CR113" i="2"/>
  <c r="P117" i="2"/>
  <c r="T117" i="2"/>
  <c r="AN117" i="2"/>
  <c r="AR117" i="2"/>
  <c r="BL117" i="2"/>
  <c r="BP117" i="2"/>
  <c r="BT117" i="2"/>
  <c r="CN117" i="2"/>
  <c r="CR117" i="2"/>
  <c r="P121" i="2"/>
  <c r="T121" i="2"/>
  <c r="AN121" i="2"/>
  <c r="AR121" i="2"/>
  <c r="AV121" i="2"/>
  <c r="BL121" i="2"/>
  <c r="BP121" i="2"/>
  <c r="BT121" i="2"/>
  <c r="AN125" i="2"/>
  <c r="AR125" i="2"/>
  <c r="AV125" i="2"/>
  <c r="CN125" i="2"/>
  <c r="CR125" i="2"/>
  <c r="AB126" i="2"/>
  <c r="Q125" i="2"/>
  <c r="U125" i="2"/>
  <c r="AO125" i="2"/>
  <c r="AS125" i="2"/>
  <c r="BM125" i="2"/>
  <c r="BQ125" i="2"/>
  <c r="BU125" i="2"/>
  <c r="CK125" i="2"/>
  <c r="CO125" i="2"/>
  <c r="CS125" i="2"/>
  <c r="BA126" i="2"/>
  <c r="BU113" i="2"/>
  <c r="BM117" i="2"/>
  <c r="BU117" i="2"/>
  <c r="N113" i="2"/>
  <c r="R113" i="2"/>
  <c r="BN113" i="2"/>
  <c r="CL113" i="2"/>
  <c r="CP113" i="2"/>
  <c r="N117" i="2"/>
  <c r="R117" i="2"/>
  <c r="BN117" i="2"/>
  <c r="CL117" i="2"/>
  <c r="CP117" i="2"/>
  <c r="N121" i="2"/>
  <c r="R121" i="2"/>
  <c r="AP121" i="2"/>
  <c r="BN121" i="2"/>
  <c r="CL121" i="2"/>
  <c r="CP121" i="2"/>
  <c r="N125" i="2"/>
  <c r="R125" i="2"/>
  <c r="AP125" i="2"/>
  <c r="BN125" i="2"/>
  <c r="CL125" i="2"/>
  <c r="CP125" i="2"/>
  <c r="CT125" i="2"/>
  <c r="CT126" i="2" l="1"/>
  <c r="CS126" i="2"/>
  <c r="CQ126" i="2"/>
  <c r="CO126" i="2"/>
  <c r="CR126" i="2"/>
  <c r="CL126" i="2"/>
  <c r="CM126" i="2"/>
  <c r="CK126" i="2"/>
  <c r="CP126" i="2"/>
  <c r="CN126" i="2"/>
  <c r="AT126" i="2"/>
  <c r="AP126" i="2"/>
  <c r="AS126" i="2"/>
  <c r="AO126" i="2"/>
  <c r="AV126" i="2"/>
  <c r="AR126" i="2"/>
  <c r="AN126" i="2"/>
  <c r="AU126" i="2"/>
  <c r="AQ126" i="2"/>
  <c r="AM126" i="2"/>
  <c r="BR126" i="2"/>
  <c r="BN126" i="2"/>
  <c r="BU126" i="2"/>
  <c r="BQ126" i="2"/>
  <c r="BM126" i="2"/>
  <c r="BT126" i="2"/>
  <c r="BP126" i="2"/>
  <c r="BL126" i="2"/>
  <c r="BS126" i="2"/>
  <c r="BO126" i="2"/>
  <c r="V126" i="2"/>
  <c r="R126" i="2"/>
  <c r="N126" i="2"/>
  <c r="U126" i="2"/>
  <c r="Q126" i="2"/>
  <c r="T126" i="2"/>
  <c r="P126" i="2"/>
  <c r="W126" i="2"/>
  <c r="S126" i="2"/>
  <c r="O126" i="2"/>
  <c r="AD26" i="4" l="1"/>
  <c r="AE26" i="4"/>
  <c r="AF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alcChain>
</file>

<file path=xl/sharedStrings.xml><?xml version="1.0" encoding="utf-8"?>
<sst xmlns="http://schemas.openxmlformats.org/spreadsheetml/2006/main" count="1495" uniqueCount="378">
  <si>
    <t>Wind</t>
  </si>
  <si>
    <t>IE</t>
  </si>
  <si>
    <t>MID</t>
  </si>
  <si>
    <t>NE</t>
  </si>
  <si>
    <t>NW</t>
  </si>
  <si>
    <t>SE</t>
  </si>
  <si>
    <t>SW</t>
  </si>
  <si>
    <t>W</t>
  </si>
  <si>
    <t>NI</t>
  </si>
  <si>
    <t>Solar</t>
  </si>
  <si>
    <t>Historical Wind Dispatch Down (Constraint and Curtailment) Percentages for Ireland (IE), Northern Ireland (NI) and All Island (AI)</t>
  </si>
  <si>
    <t>Month</t>
  </si>
  <si>
    <t>AI</t>
  </si>
  <si>
    <t>Jan</t>
  </si>
  <si>
    <t>Feb</t>
  </si>
  <si>
    <t>Mar</t>
  </si>
  <si>
    <t>Qtr1</t>
  </si>
  <si>
    <t>Apr</t>
  </si>
  <si>
    <t>May</t>
  </si>
  <si>
    <t>Jun</t>
  </si>
  <si>
    <t>Qtr2</t>
  </si>
  <si>
    <t>Jul</t>
  </si>
  <si>
    <t>Aug</t>
  </si>
  <si>
    <t>Sep</t>
  </si>
  <si>
    <t>Qtr3</t>
  </si>
  <si>
    <t>Oct</t>
  </si>
  <si>
    <t>Nov</t>
  </si>
  <si>
    <t>Dec</t>
  </si>
  <si>
    <t>Qtr4</t>
  </si>
  <si>
    <t>Year Total DD</t>
  </si>
  <si>
    <t>Constraints</t>
  </si>
  <si>
    <t>Curtailments</t>
  </si>
  <si>
    <t>Wind Installed 
Capacity (MW)</t>
  </si>
  <si>
    <t>Wind Generation 
(GWh)</t>
  </si>
  <si>
    <t>Wind Capacity 
Factors</t>
  </si>
  <si>
    <t>SNSP 
Limit</t>
  </si>
  <si>
    <t>55% Trial from Oct</t>
  </si>
  <si>
    <t>55% Perm from Mar
60% Trial from Nov</t>
  </si>
  <si>
    <t>60% Perm from Mar
65% Trial from Nov</t>
  </si>
  <si>
    <t>65% Perm from Apr</t>
  </si>
  <si>
    <t xml:space="preserve">Notes: </t>
  </si>
  <si>
    <t xml:space="preserve">"Dispatch Down" consists of constraints + curtailments. All wind figures included (controllable + non-controllable). </t>
  </si>
  <si>
    <t xml:space="preserve">The darker shaded cells indicate higher dispatch-down percentages in order to produce a graphical representation similar to a heat map. </t>
  </si>
  <si>
    <t xml:space="preserve">A more accurate methodology for calculating wind dispatch down was implemented from 2016. Figures from previous years are best estimates. </t>
  </si>
  <si>
    <t xml:space="preserve">Wind installed capacities, generation and capacity factors are indicative and based on the latest available information. </t>
  </si>
  <si>
    <t xml:space="preserve">SNSP (System Non-Synchronous Penetration) is the sum of non-synchronous generation (such as wind, solar and HVDC imports) as a percentage of total demand and exports. </t>
  </si>
  <si>
    <t xml:space="preserve">When the SNSP limit is raised, a trial period takes place before it becomes permanent. During the trial period, the system is operated at this increased SNSP limit except in times of extreme system events or during system testing. </t>
  </si>
  <si>
    <t>Controllable Wind 
By Region</t>
  </si>
  <si>
    <t>Cap (MW)</t>
  </si>
  <si>
    <t>Controllable Wind Totals:</t>
  </si>
  <si>
    <t>All Wind (Controllable + Non-Controllable) Totals:</t>
  </si>
  <si>
    <t>Dispatch Down</t>
  </si>
  <si>
    <t>Availability</t>
  </si>
  <si>
    <t>Generation</t>
  </si>
  <si>
    <t>SNSP Issue</t>
  </si>
  <si>
    <t>Year</t>
  </si>
  <si>
    <t>TSO Testing</t>
  </si>
  <si>
    <t>High Freq / 
Min Gen</t>
  </si>
  <si>
    <t>ROCOF / 
Inertia</t>
  </si>
  <si>
    <t>Transmission 
Constraints</t>
  </si>
  <si>
    <t>Other 
Reductions</t>
  </si>
  <si>
    <t>Volumes (MWh)</t>
  </si>
  <si>
    <t>Percentages</t>
  </si>
  <si>
    <t>All Island Wind</t>
  </si>
  <si>
    <t>Ireland Wind</t>
  </si>
  <si>
    <t>Northern Ireland Wind</t>
  </si>
  <si>
    <t>Northern Ireland Solar</t>
  </si>
  <si>
    <t>JURISDICTION</t>
  </si>
  <si>
    <t>REGION</t>
  </si>
  <si>
    <t>NODE</t>
  </si>
  <si>
    <t>UT_NAME</t>
  </si>
  <si>
    <t>CAP (MW)</t>
  </si>
  <si>
    <t>Cauteen</t>
  </si>
  <si>
    <t>Cappawhite A</t>
  </si>
  <si>
    <t>Cappawhite B</t>
  </si>
  <si>
    <t>Garracummer</t>
  </si>
  <si>
    <t>Glencarbry</t>
  </si>
  <si>
    <t>Glenough</t>
  </si>
  <si>
    <t>Hollyford</t>
  </si>
  <si>
    <t>Dallow</t>
  </si>
  <si>
    <t>Meenwaun</t>
  </si>
  <si>
    <t>Dalton</t>
  </si>
  <si>
    <t>Magheramore</t>
  </si>
  <si>
    <t>Ikerrin</t>
  </si>
  <si>
    <t>Monaincha Bog</t>
  </si>
  <si>
    <t>Kill Hill</t>
  </si>
  <si>
    <t>Lisheen</t>
  </si>
  <si>
    <t>Bruckana</t>
  </si>
  <si>
    <t>Lisheen 1</t>
  </si>
  <si>
    <t>Lisheen 2</t>
  </si>
  <si>
    <t>Mountlucas</t>
  </si>
  <si>
    <t>Thurles</t>
  </si>
  <si>
    <t>An Cnoc</t>
  </si>
  <si>
    <t>Ballybay</t>
  </si>
  <si>
    <t>Foyle</t>
  </si>
  <si>
    <t>Dundalk</t>
  </si>
  <si>
    <t>Grove Hill</t>
  </si>
  <si>
    <t>Meath Hill</t>
  </si>
  <si>
    <t>Mullananalt</t>
  </si>
  <si>
    <t>Raragh 2</t>
  </si>
  <si>
    <t>Teevurcher</t>
  </si>
  <si>
    <t>Ratrussan</t>
  </si>
  <si>
    <t>Bindoo</t>
  </si>
  <si>
    <t>Mountain Lodge</t>
  </si>
  <si>
    <t>Shankill</t>
  </si>
  <si>
    <t>Carrickallen</t>
  </si>
  <si>
    <t>Binbane</t>
  </si>
  <si>
    <t>Clogheravaddy</t>
  </si>
  <si>
    <t>Corkermore</t>
  </si>
  <si>
    <t>Killin Hill</t>
  </si>
  <si>
    <t>Loughderryduff</t>
  </si>
  <si>
    <t>Meenachullalan</t>
  </si>
  <si>
    <t>Cathaleens Fall</t>
  </si>
  <si>
    <t>Spaddan</t>
  </si>
  <si>
    <t>Letterkenny</t>
  </si>
  <si>
    <t>Cronalaght 2</t>
  </si>
  <si>
    <t>Meentycat</t>
  </si>
  <si>
    <t>Mulreavy</t>
  </si>
  <si>
    <t>Mulreavy 1</t>
  </si>
  <si>
    <t>Mulreavy 2</t>
  </si>
  <si>
    <t>Sorne Hill</t>
  </si>
  <si>
    <t>Flughland</t>
  </si>
  <si>
    <t>Trillick</t>
  </si>
  <si>
    <t>Beam Hill</t>
  </si>
  <si>
    <t>Drumlough Hill</t>
  </si>
  <si>
    <t>Meenaward 1</t>
  </si>
  <si>
    <t>Arklow</t>
  </si>
  <si>
    <t>Ballycumber</t>
  </si>
  <si>
    <t>Raheenleagh</t>
  </si>
  <si>
    <t>Ballywater</t>
  </si>
  <si>
    <t>Barrymore</t>
  </si>
  <si>
    <t>Barranafaddock</t>
  </si>
  <si>
    <t>Carlow</t>
  </si>
  <si>
    <t>Cronelea 1</t>
  </si>
  <si>
    <t>Cronelea 2</t>
  </si>
  <si>
    <t>Gortahile</t>
  </si>
  <si>
    <t>Castledockrell</t>
  </si>
  <si>
    <t>Crane</t>
  </si>
  <si>
    <t>Kilbranish</t>
  </si>
  <si>
    <t>Crory</t>
  </si>
  <si>
    <t>Ballycadden 1</t>
  </si>
  <si>
    <t>Ballycadden 2</t>
  </si>
  <si>
    <t>Gibbet Hill</t>
  </si>
  <si>
    <t>Knocknalour</t>
  </si>
  <si>
    <t>Portlaoise</t>
  </si>
  <si>
    <t>Lisdowney</t>
  </si>
  <si>
    <t>Waterford</t>
  </si>
  <si>
    <t>Ballymartin 1</t>
  </si>
  <si>
    <t>Ballymartin 2</t>
  </si>
  <si>
    <t>Wexford</t>
  </si>
  <si>
    <t>Richfield</t>
  </si>
  <si>
    <t>Woodhouse</t>
  </si>
  <si>
    <t>Athea</t>
  </si>
  <si>
    <t>Beenanaspuck and Tobertoreen</t>
  </si>
  <si>
    <t>Ballylickey</t>
  </si>
  <si>
    <t>Ballybane 1</t>
  </si>
  <si>
    <t>Ballybane 2</t>
  </si>
  <si>
    <t>Ballybane 3</t>
  </si>
  <si>
    <t>Bandon</t>
  </si>
  <si>
    <t>Garranereagh</t>
  </si>
  <si>
    <t>Boggeragh</t>
  </si>
  <si>
    <t>Boggeragh 1</t>
  </si>
  <si>
    <t>Boggeragh 2</t>
  </si>
  <si>
    <t>Carraigcannon</t>
  </si>
  <si>
    <t>Esk</t>
  </si>
  <si>
    <t>Charleville</t>
  </si>
  <si>
    <t>Castlepook 1</t>
  </si>
  <si>
    <t>Knocknatallig</t>
  </si>
  <si>
    <t>Cloghboola</t>
  </si>
  <si>
    <t>Cloghaneleskirt</t>
  </si>
  <si>
    <t>Glanaruddery 1</t>
  </si>
  <si>
    <t>Glanaruddery 2</t>
  </si>
  <si>
    <t>Glantaunyalkeen</t>
  </si>
  <si>
    <t>Coomagearlahy</t>
  </si>
  <si>
    <t>Coomagearlahy 1</t>
  </si>
  <si>
    <t>Coomagearlahy 2</t>
  </si>
  <si>
    <t>Coomagearlahy 3</t>
  </si>
  <si>
    <t>Coomataggart</t>
  </si>
  <si>
    <t>Cleanrath</t>
  </si>
  <si>
    <t>Grousemount</t>
  </si>
  <si>
    <t>Cordal</t>
  </si>
  <si>
    <t>Coolegrean 1</t>
  </si>
  <si>
    <t>Cordal 1</t>
  </si>
  <si>
    <t>Cordal 2</t>
  </si>
  <si>
    <t>Scartaglen 1</t>
  </si>
  <si>
    <t>Scartaglen 2</t>
  </si>
  <si>
    <t>Dromada</t>
  </si>
  <si>
    <t>Dunmanway</t>
  </si>
  <si>
    <t>Carrigdangan</t>
  </si>
  <si>
    <t>Coomatallin</t>
  </si>
  <si>
    <t>Killaveenoge</t>
  </si>
  <si>
    <t>Garrow</t>
  </si>
  <si>
    <t>Caherdowney</t>
  </si>
  <si>
    <t>Coomacheo</t>
  </si>
  <si>
    <t>Glanlee</t>
  </si>
  <si>
    <t>Midas</t>
  </si>
  <si>
    <t>Glenlara</t>
  </si>
  <si>
    <t>Dromdeeveen</t>
  </si>
  <si>
    <t>Mauricetown</t>
  </si>
  <si>
    <t>Taurbeg</t>
  </si>
  <si>
    <t>Kilpaddoge</t>
  </si>
  <si>
    <t>Kelwin</t>
  </si>
  <si>
    <t>Leanamore</t>
  </si>
  <si>
    <t>Knockacummer</t>
  </si>
  <si>
    <t>Knockearagh</t>
  </si>
  <si>
    <t>Gneeves</t>
  </si>
  <si>
    <t>Macroom</t>
  </si>
  <si>
    <t>Bawnmore</t>
  </si>
  <si>
    <t>Nenagh</t>
  </si>
  <si>
    <t>Pallas 1</t>
  </si>
  <si>
    <t>Pallas 2</t>
  </si>
  <si>
    <t>Oughtragh</t>
  </si>
  <si>
    <t>Knockaneden</t>
  </si>
  <si>
    <t>Rathkeale</t>
  </si>
  <si>
    <t>Grouse Lodge</t>
  </si>
  <si>
    <t>Reamore</t>
  </si>
  <si>
    <t>Knocknagoum</t>
  </si>
  <si>
    <t>Muingnaminnane</t>
  </si>
  <si>
    <t>Slievecallan</t>
  </si>
  <si>
    <t>Boolinrudda</t>
  </si>
  <si>
    <t>Knockalassa</t>
  </si>
  <si>
    <t>Tralee</t>
  </si>
  <si>
    <t>Ballincollig Hill</t>
  </si>
  <si>
    <t>Trien</t>
  </si>
  <si>
    <t>Knockawarriga 1</t>
  </si>
  <si>
    <t>Knockawarriga 2</t>
  </si>
  <si>
    <t>Rathcahill West</t>
  </si>
  <si>
    <t>Tournafulla 1</t>
  </si>
  <si>
    <t>Tournafulla 2</t>
  </si>
  <si>
    <t>Ardnacrusha</t>
  </si>
  <si>
    <t>Knockastanna</t>
  </si>
  <si>
    <t>Booltiagh</t>
  </si>
  <si>
    <t>Booltiagh 1</t>
  </si>
  <si>
    <t>Booltiagh 2</t>
  </si>
  <si>
    <t>Boolynagleragh 1</t>
  </si>
  <si>
    <t>Cahermurphy</t>
  </si>
  <si>
    <t>Lissycasey</t>
  </si>
  <si>
    <t>Sorrell Island 1</t>
  </si>
  <si>
    <t>Sorrell Island 2</t>
  </si>
  <si>
    <t>Castlebar</t>
  </si>
  <si>
    <t>Raheen Barr 2</t>
  </si>
  <si>
    <t>Raheen Barr 3</t>
  </si>
  <si>
    <t>Corderry</t>
  </si>
  <si>
    <t>Altagowlan</t>
  </si>
  <si>
    <t>Black Banks 2</t>
  </si>
  <si>
    <t>Tullynamoyle 1</t>
  </si>
  <si>
    <t>Tullynamoyle 2</t>
  </si>
  <si>
    <t>Tullynamoyle 3</t>
  </si>
  <si>
    <t>Cunghill</t>
  </si>
  <si>
    <t>Kingsmountain 2</t>
  </si>
  <si>
    <t>Derrybrien</t>
  </si>
  <si>
    <t>Garvagh</t>
  </si>
  <si>
    <t>Derrysallagh</t>
  </si>
  <si>
    <t>Garvagh 1</t>
  </si>
  <si>
    <t>Garvagh 2</t>
  </si>
  <si>
    <t>Glenree</t>
  </si>
  <si>
    <t>Black Lough</t>
  </si>
  <si>
    <t>Bunnyconnellan</t>
  </si>
  <si>
    <t>Carrowleagh 1</t>
  </si>
  <si>
    <t>Carrowleagh 2</t>
  </si>
  <si>
    <t>Knockranny</t>
  </si>
  <si>
    <t>Knockalough</t>
  </si>
  <si>
    <t>Moneypoint</t>
  </si>
  <si>
    <t>Moy</t>
  </si>
  <si>
    <t>Lackan</t>
  </si>
  <si>
    <t>Salthill</t>
  </si>
  <si>
    <t>Leitir Guingaid</t>
  </si>
  <si>
    <t>Sliabh Bawn</t>
  </si>
  <si>
    <t>Sligo</t>
  </si>
  <si>
    <t>Carrickeeney</t>
  </si>
  <si>
    <t>Faughary</t>
  </si>
  <si>
    <t>Srahnakilly</t>
  </si>
  <si>
    <t>Oweninny</t>
  </si>
  <si>
    <t>Tawnaghmore</t>
  </si>
  <si>
    <t>Killala</t>
  </si>
  <si>
    <t>Tullabrack</t>
  </si>
  <si>
    <t>Uggool</t>
  </si>
  <si>
    <t>Seecon</t>
  </si>
  <si>
    <t>Aghyoule</t>
  </si>
  <si>
    <t>Molly Mountain</t>
  </si>
  <si>
    <t>Slieve Rushen 2</t>
  </si>
  <si>
    <t>Ballymena</t>
  </si>
  <si>
    <t>Elginny Hill</t>
  </si>
  <si>
    <t>Rathsherry</t>
  </si>
  <si>
    <t>Brockaghboy 110 kV</t>
  </si>
  <si>
    <t>Brockaghboy</t>
  </si>
  <si>
    <t>Carnmoney</t>
  </si>
  <si>
    <t>Carn Hill</t>
  </si>
  <si>
    <t>Coleraine</t>
  </si>
  <si>
    <t>Dunbeg</t>
  </si>
  <si>
    <t>Dunmore NI</t>
  </si>
  <si>
    <t>Garves</t>
  </si>
  <si>
    <t>Gruig</t>
  </si>
  <si>
    <t>Coolkeeragh</t>
  </si>
  <si>
    <t>Monnaboy</t>
  </si>
  <si>
    <t>Curraghamulkin</t>
  </si>
  <si>
    <t>Castlecraig</t>
  </si>
  <si>
    <t>Slieve Glass</t>
  </si>
  <si>
    <t>Drumquin</t>
  </si>
  <si>
    <t>Cornavarrow</t>
  </si>
  <si>
    <t>Dungannon</t>
  </si>
  <si>
    <t>Crockagarran</t>
  </si>
  <si>
    <t>Enniskillen</t>
  </si>
  <si>
    <t>Callagheen</t>
  </si>
  <si>
    <t>Ora More</t>
  </si>
  <si>
    <t>Gort</t>
  </si>
  <si>
    <t>Altamuskin</t>
  </si>
  <si>
    <t>Crockbaravally</t>
  </si>
  <si>
    <t>Shantavny Scotch</t>
  </si>
  <si>
    <t>Slieve Divena 2</t>
  </si>
  <si>
    <t>Tieges</t>
  </si>
  <si>
    <t>Killymallaght</t>
  </si>
  <si>
    <t>Carrickatane</t>
  </si>
  <si>
    <t>Eglish</t>
  </si>
  <si>
    <t>Slieve Kirk</t>
  </si>
  <si>
    <t>Larne</t>
  </si>
  <si>
    <t>Wolf Bog</t>
  </si>
  <si>
    <t>Limavady</t>
  </si>
  <si>
    <t>Altahullion 2</t>
  </si>
  <si>
    <t>Lisaghmore</t>
  </si>
  <si>
    <t>Curryfree</t>
  </si>
  <si>
    <t>Loguestown</t>
  </si>
  <si>
    <t>Cloonty</t>
  </si>
  <si>
    <t>Magherakeel</t>
  </si>
  <si>
    <t>Church Hill</t>
  </si>
  <si>
    <t>Crighshane</t>
  </si>
  <si>
    <t>Seegronan</t>
  </si>
  <si>
    <t>Thornog</t>
  </si>
  <si>
    <t>Tievenameenta</t>
  </si>
  <si>
    <t>Omagh</t>
  </si>
  <si>
    <t>Bessey Bell 2</t>
  </si>
  <si>
    <t>Hunters Hill</t>
  </si>
  <si>
    <t>Screggagh</t>
  </si>
  <si>
    <t>Slieve Divena 1</t>
  </si>
  <si>
    <t>Tappaghan</t>
  </si>
  <si>
    <t>Rasharkin</t>
  </si>
  <si>
    <t>Altaveedan</t>
  </si>
  <si>
    <t>Glenbuck</t>
  </si>
  <si>
    <t>Long Mountain</t>
  </si>
  <si>
    <t>Strabane</t>
  </si>
  <si>
    <t>Bin Mountain</t>
  </si>
  <si>
    <t>Lough Hill</t>
  </si>
  <si>
    <t>Owenreagh 2</t>
  </si>
  <si>
    <t>Tremoge</t>
  </si>
  <si>
    <t>Cregganconroe</t>
  </si>
  <si>
    <t>Crockandun</t>
  </si>
  <si>
    <t>Crockdun</t>
  </si>
  <si>
    <t>Eshmore</t>
  </si>
  <si>
    <t>Gortfinbar</t>
  </si>
  <si>
    <t>Inishative</t>
  </si>
  <si>
    <t xml:space="preserve">Other reductions breakdown is reported in the individual wind/solar farm report only. </t>
  </si>
  <si>
    <t xml:space="preserve">Uninstructed reductions are due to any issues with the wind/solar farm which are outside the TSO's control and are not reported. </t>
  </si>
  <si>
    <t xml:space="preserve">The diagram below shows the breakdown of dispatch down energy using the same colour codes as the tables above. </t>
  </si>
  <si>
    <r>
      <t xml:space="preserve">Therefore, </t>
    </r>
    <r>
      <rPr>
        <b/>
        <sz val="11"/>
        <rFont val="Calibri"/>
        <family val="2"/>
        <scheme val="minor"/>
      </rPr>
      <t>Available Energy ≠ Generation + TSO Dispatch Down + Other Reductions.</t>
    </r>
    <r>
      <rPr>
        <sz val="11"/>
        <rFont val="False"/>
        <family val="2"/>
      </rPr>
      <t xml:space="preserve"> </t>
    </r>
  </si>
  <si>
    <r>
      <t xml:space="preserve">Wind Dispatch Down Percentages and Breakdown per Region </t>
    </r>
    <r>
      <rPr>
        <b/>
        <sz val="11"/>
        <color rgb="FFFF0000"/>
        <rFont val="Calibri"/>
        <family val="2"/>
        <scheme val="minor"/>
      </rPr>
      <t>(Controllable Windfarms only)</t>
    </r>
  </si>
  <si>
    <t>2021 (Upgraded to monthly reporting)</t>
  </si>
  <si>
    <t/>
  </si>
  <si>
    <t>70% Trail from Jan 
70% Perm from Apr
75% Trial from Apr</t>
  </si>
  <si>
    <r>
      <t xml:space="preserve">For more infomration see our annual and monthly dispatch down reports on: </t>
    </r>
    <r>
      <rPr>
        <u/>
        <sz val="11"/>
        <color rgb="FF0070C0"/>
        <rFont val="Calibri"/>
        <family val="2"/>
        <scheme val="minor"/>
      </rPr>
      <t>http://www.eirgridgroup.com/how-the-grid-works/renewables/</t>
    </r>
    <r>
      <rPr>
        <sz val="11"/>
        <color theme="1"/>
        <rFont val="False"/>
        <family val="2"/>
      </rPr>
      <t xml:space="preserve"> </t>
    </r>
    <r>
      <rPr>
        <sz val="11"/>
        <color theme="1"/>
        <rFont val="Calibri"/>
        <family val="2"/>
        <scheme val="minor"/>
      </rPr>
      <t xml:space="preserve"> or: </t>
    </r>
    <r>
      <rPr>
        <u/>
        <sz val="11"/>
        <color rgb="FF0070C0"/>
        <rFont val="Calibri"/>
        <family val="2"/>
        <scheme val="minor"/>
      </rPr>
      <t>https://www.soni.ltd.uk/how-the-grid-works/renewables/</t>
    </r>
    <r>
      <rPr>
        <sz val="11"/>
        <rFont val="Calibri"/>
        <family val="2"/>
        <scheme val="minor"/>
      </rPr>
      <t xml:space="preserve"> </t>
    </r>
  </si>
  <si>
    <t xml:space="preserve">The "Regional Wind" tab is the only tab that displays controllable and non-controllable wind separately. </t>
  </si>
  <si>
    <t xml:space="preserve">There is no non-controllable solar data on our real-time metering (SCADA) sytem so this distinction does not exist for solar figures yet. </t>
  </si>
  <si>
    <t xml:space="preserve">All other tabs contain all-wind figures - aggregated controllable and non-controllable. </t>
  </si>
  <si>
    <t xml:space="preserve">Please note that the scales are different for different jurisdictions and technologies. </t>
  </si>
  <si>
    <t xml:space="preserve">No controllable solar power connected in Ireland yet. </t>
  </si>
  <si>
    <t xml:space="preserve">Daily dispatch down (constraints and curtailment) volume charts by jurisdiction (Ireland(IE) &amp; Northern Ireland(NI)) and technology (wind/solar). </t>
  </si>
  <si>
    <t>Technology</t>
  </si>
  <si>
    <t>List of controllable wind &amp; solar farms on the island by region and connection node</t>
  </si>
  <si>
    <t>Antrim</t>
  </si>
  <si>
    <t>Millar Farm</t>
  </si>
  <si>
    <t>Ballygarvey Rd</t>
  </si>
  <si>
    <t>Lisburn</t>
  </si>
  <si>
    <t>Ballinderry</t>
  </si>
  <si>
    <t>Lough Rd</t>
  </si>
  <si>
    <t>Maghaberry Rd</t>
  </si>
  <si>
    <t>Bann Rd</t>
  </si>
  <si>
    <t>Finvoy Rd</t>
  </si>
  <si>
    <t>Waringstown</t>
  </si>
  <si>
    <t>Laurel Hill 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</si>
</sst>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_(* #,##0.00_);_(* \(#,##0.00\);_(* &quot;-&quot;??_);_(@_)"/>
    <numFmt numFmtId="166" formatCode="_(* #,##0_);_(* \(#,##0\);_(* &quot;-&quot;??_);_(@_)"/>
    <numFmt numFmtId="167" formatCode="_-* #,##0_-;\-* #,##0_-;_-* &quot;-&quot;??_-;_-@_-"/>
  </numFmts>
  <fonts count="77">
    <font>
      <sz val="11"/>
      <color theme="1"/>
      <name val="False"/>
      <family val="2"/>
    </font>
    <font>
      <sz val="11"/>
      <color theme="1"/>
      <name val="Calibri"/>
      <family val="2"/>
      <scheme val="minor"/>
    </font>
    <font>
      <sz val="11"/>
      <color theme="1"/>
      <name val="False"/>
      <family val="2"/>
    </font>
    <font>
      <b/>
      <sz val="11"/>
      <color theme="1"/>
      <name val="Calibri"/>
      <family val="2"/>
      <scheme val="minor"/>
    </font>
    <font>
      <sz val="11"/>
      <color theme="1"/>
      <name val="Calibri"/>
      <family val="2"/>
      <scheme val="minor"/>
    </font>
    <font>
      <b/>
      <sz val="16"/>
      <color rgb="FFC00000"/>
      <name val="Calibri"/>
      <family val="2"/>
      <scheme val="minor"/>
    </font>
    <font>
      <b/>
      <sz val="13"/>
      <name val="Calibri"/>
      <family val="2"/>
      <scheme val="minor"/>
    </font>
    <font>
      <b/>
      <sz val="12"/>
      <color theme="1"/>
      <name val="Calibri"/>
      <family val="2"/>
      <scheme val="minor"/>
    </font>
    <font>
      <b/>
      <sz val="12"/>
      <color rgb="FFC00000"/>
      <name val="Calibri"/>
      <family val="2"/>
      <scheme val="minor"/>
    </font>
    <font>
      <b/>
      <sz val="12"/>
      <color theme="4" tint="-0.249977111117893"/>
      <name val="Calibri"/>
      <family val="2"/>
      <scheme val="minor"/>
    </font>
    <font>
      <b/>
      <sz val="13"/>
      <color theme="3" tint="-0.249977111117893"/>
      <name val="Calibri"/>
      <family val="2"/>
      <scheme val="minor"/>
    </font>
    <font>
      <b/>
      <sz val="13"/>
      <color rgb="FFC00000"/>
      <name val="Calibri"/>
      <family val="2"/>
      <scheme val="minor"/>
    </font>
    <font>
      <b/>
      <sz val="12"/>
      <color theme="3" tint="-0.249977111117893"/>
      <name val="Calibri"/>
      <family val="2"/>
      <scheme val="minor"/>
    </font>
    <font>
      <sz val="11"/>
      <color theme="3" tint="-0.249977111117893"/>
      <name val="Calibri"/>
      <family val="2"/>
      <scheme val="minor"/>
    </font>
    <font>
      <sz val="11"/>
      <color rgb="FFC00000"/>
      <name val="Calibri"/>
      <family val="2"/>
      <scheme val="minor"/>
    </font>
    <font>
      <b/>
      <sz val="11"/>
      <color rgb="FF000000"/>
      <name val="Calibri"/>
      <family val="2"/>
    </font>
    <font>
      <sz val="11"/>
      <color theme="1"/>
      <name val="Calibri"/>
      <family val="2"/>
    </font>
    <font>
      <sz val="11"/>
      <color rgb="FFC00000"/>
      <name val="Calibri"/>
      <family val="2"/>
    </font>
    <font>
      <u/>
      <sz val="11"/>
      <color rgb="FF0070C0"/>
      <name val="Calibri"/>
      <family val="2"/>
      <scheme val="minor"/>
    </font>
    <font>
      <sz val="10"/>
      <name val="Arial"/>
      <family val="2"/>
    </font>
    <font>
      <sz val="10"/>
      <color theme="1"/>
      <name val="Arial"/>
      <family val="2"/>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0"/>
      <color theme="1"/>
      <name val="Arial"/>
      <family val="2"/>
    </font>
    <font>
      <sz val="10"/>
      <color rgb="FFFF0000"/>
      <name val="Arial"/>
      <family val="2"/>
    </font>
    <font>
      <sz val="11"/>
      <color rgb="FFFF0000"/>
      <name val="Calibri"/>
      <family val="2"/>
      <scheme val="minor"/>
    </font>
    <font>
      <b/>
      <sz val="11"/>
      <color rgb="FF0070C0"/>
      <name val="Calibri"/>
      <family val="2"/>
      <scheme val="minor"/>
    </font>
    <font>
      <b/>
      <sz val="11"/>
      <color rgb="FFFF0000"/>
      <name val="Calibri"/>
      <family val="2"/>
      <scheme val="minor"/>
    </font>
    <font>
      <b/>
      <sz val="11"/>
      <color theme="5"/>
      <name val="Calibri"/>
      <family val="2"/>
      <scheme val="minor"/>
    </font>
    <font>
      <b/>
      <sz val="14"/>
      <color theme="1"/>
      <name val="Calibri"/>
      <family val="2"/>
      <scheme val="minor"/>
    </font>
    <font>
      <b/>
      <sz val="11"/>
      <color rgb="FFC00000"/>
      <name val="Calibri"/>
      <family val="2"/>
    </font>
    <font>
      <b/>
      <sz val="11"/>
      <color theme="1"/>
      <name val="Calibri"/>
      <family val="2"/>
    </font>
    <font>
      <sz val="11"/>
      <color theme="1" tint="0.499984740745262"/>
      <name val="Calibri"/>
      <family val="2"/>
    </font>
    <font>
      <b/>
      <sz val="11"/>
      <color theme="1" tint="0.499984740745262"/>
      <name val="Calibri"/>
      <family val="2"/>
    </font>
    <font>
      <b/>
      <sz val="11"/>
      <color theme="5"/>
      <name val="Calibri"/>
      <family val="2"/>
    </font>
    <font>
      <b/>
      <sz val="14"/>
      <color rgb="FFFF0000"/>
      <name val="Calibri"/>
      <family val="2"/>
      <scheme val="minor"/>
    </font>
    <font>
      <b/>
      <sz val="10"/>
      <color rgb="FF000000"/>
      <name val="Arial"/>
      <family val="2"/>
    </font>
    <font>
      <b/>
      <sz val="10"/>
      <color rgb="FFFFFFFF"/>
      <name val="Arial"/>
      <family val="2"/>
    </font>
    <font>
      <b/>
      <sz val="24"/>
      <color theme="1"/>
      <name val="Calibri"/>
      <family val="2"/>
      <scheme val="minor"/>
    </font>
    <font>
      <b/>
      <sz val="16"/>
      <color theme="1"/>
      <name val="Calibri"/>
      <family val="2"/>
      <scheme val="minor"/>
    </font>
    <font>
      <sz val="10"/>
      <color rgb="FF000000"/>
      <name val="Arial"/>
      <family val="2"/>
    </font>
    <font>
      <b/>
      <sz val="18"/>
      <color theme="1"/>
      <name val="Calibri"/>
      <family val="2"/>
      <scheme val="minor"/>
    </font>
    <font>
      <b/>
      <sz val="11"/>
      <color theme="1"/>
      <name val="False"/>
    </font>
    <font>
      <b/>
      <sz val="11"/>
      <color theme="3"/>
      <name val="False"/>
    </font>
    <font>
      <b/>
      <sz val="12"/>
      <color theme="3"/>
      <name val="False"/>
    </font>
    <font>
      <b/>
      <sz val="14"/>
      <color rgb="FFC00000"/>
      <name val="False"/>
    </font>
    <font>
      <b/>
      <sz val="14"/>
      <color rgb="FFC00000"/>
      <name val="Calibri"/>
      <family val="2"/>
      <scheme val="minor"/>
    </font>
    <font>
      <sz val="11"/>
      <name val="False"/>
      <family val="2"/>
    </font>
    <font>
      <b/>
      <sz val="11"/>
      <name val="Calibri"/>
      <family val="2"/>
      <scheme val="minor"/>
    </font>
    <font>
      <b/>
      <sz val="11"/>
      <color theme="9" tint="-0.499984740745262"/>
      <name val="Calibri"/>
      <family val="2"/>
    </font>
    <font>
      <sz val="11"/>
      <color theme="9" tint="-0.499984740745262"/>
      <name val="Calibri"/>
      <family val="2"/>
    </font>
    <font>
      <sz val="11"/>
      <color theme="9" tint="-0.499984740745262"/>
      <name val="Calibri"/>
      <family val="2"/>
      <scheme val="minor"/>
    </font>
    <font>
      <sz val="1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59999389629810485"/>
        <bgColor rgb="FFDCE6F1"/>
      </patternFill>
    </fill>
    <fill>
      <patternFill patternType="solid">
        <fgColor rgb="FFDAEEF3"/>
        <bgColor rgb="FF000000"/>
      </patternFill>
    </fill>
    <fill>
      <patternFill patternType="solid">
        <fgColor rgb="FFB7DEE8"/>
        <bgColor rgb="FF000000"/>
      </patternFill>
    </fill>
    <fill>
      <patternFill patternType="solid">
        <fgColor rgb="FF4F81BD"/>
        <bgColor rgb="FF000000"/>
      </patternFill>
    </fill>
    <fill>
      <patternFill patternType="solid">
        <fgColor rgb="FFFCD5B4"/>
        <bgColor rgb="FF000000"/>
      </patternFill>
    </fill>
    <fill>
      <patternFill patternType="solid">
        <fgColor rgb="FFFDE9D9"/>
        <bgColor rgb="FF000000"/>
      </patternFill>
    </fill>
    <fill>
      <patternFill patternType="solid">
        <fgColor rgb="FFFABF8F"/>
        <bgColor rgb="FF00000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59999389629810485"/>
        <bgColor rgb="FFDCE6F1"/>
      </patternFill>
    </fill>
  </fills>
  <borders count="18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style="thick">
        <color rgb="FFFF0000"/>
      </bottom>
      <diagonal/>
    </border>
    <border>
      <left style="double">
        <color rgb="FFC00000"/>
      </left>
      <right/>
      <top style="double">
        <color rgb="FFC00000"/>
      </top>
      <bottom style="double">
        <color rgb="FFC00000"/>
      </bottom>
      <diagonal/>
    </border>
    <border>
      <left/>
      <right/>
      <top style="double">
        <color rgb="FFC00000"/>
      </top>
      <bottom style="double">
        <color rgb="FFC00000"/>
      </bottom>
      <diagonal/>
    </border>
    <border>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double">
        <color rgb="FFC00000"/>
      </bottom>
      <diagonal/>
    </border>
    <border>
      <left style="double">
        <color rgb="FFC00000"/>
      </left>
      <right style="dashed">
        <color indexed="64"/>
      </right>
      <top style="double">
        <color rgb="FFC00000"/>
      </top>
      <bottom style="double">
        <color rgb="FFC00000"/>
      </bottom>
      <diagonal/>
    </border>
    <border>
      <left style="dashed">
        <color indexed="64"/>
      </left>
      <right style="dashed">
        <color indexed="64"/>
      </right>
      <top style="double">
        <color rgb="FFC00000"/>
      </top>
      <bottom style="double">
        <color rgb="FFC00000"/>
      </bottom>
      <diagonal/>
    </border>
    <border>
      <left style="dashed">
        <color indexed="64"/>
      </left>
      <right style="double">
        <color rgb="FFC00000"/>
      </right>
      <top style="double">
        <color rgb="FFC00000"/>
      </top>
      <bottom style="double">
        <color rgb="FFC00000"/>
      </bottom>
      <diagonal/>
    </border>
    <border>
      <left style="double">
        <color rgb="FFC00000"/>
      </left>
      <right style="double">
        <color rgb="FFC00000"/>
      </right>
      <top/>
      <bottom/>
      <diagonal/>
    </border>
    <border>
      <left style="double">
        <color rgb="FFC00000"/>
      </left>
      <right style="dashed">
        <color indexed="64"/>
      </right>
      <top/>
      <bottom/>
      <diagonal/>
    </border>
    <border>
      <left style="dashed">
        <color indexed="64"/>
      </left>
      <right style="dashed">
        <color indexed="64"/>
      </right>
      <top/>
      <bottom/>
      <diagonal/>
    </border>
    <border>
      <left style="dashed">
        <color indexed="64"/>
      </left>
      <right style="double">
        <color rgb="FFC00000"/>
      </right>
      <top/>
      <bottom/>
      <diagonal/>
    </border>
    <border>
      <left style="double">
        <color rgb="FFC00000"/>
      </left>
      <right style="double">
        <color rgb="FFC00000"/>
      </right>
      <top/>
      <bottom style="thin">
        <color indexed="64"/>
      </bottom>
      <diagonal/>
    </border>
    <border>
      <left style="double">
        <color rgb="FFC00000"/>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style="double">
        <color rgb="FFC00000"/>
      </right>
      <top/>
      <bottom style="thin">
        <color indexed="64"/>
      </bottom>
      <diagonal/>
    </border>
    <border>
      <left style="double">
        <color rgb="FFC00000"/>
      </left>
      <right style="double">
        <color rgb="FFC00000"/>
      </right>
      <top style="double">
        <color rgb="FFC00000"/>
      </top>
      <bottom style="dashed">
        <color rgb="FFC00000"/>
      </bottom>
      <diagonal/>
    </border>
    <border>
      <left style="double">
        <color rgb="FFC00000"/>
      </left>
      <right style="dashed">
        <color indexed="64"/>
      </right>
      <top style="double">
        <color rgb="FFC00000"/>
      </top>
      <bottom style="dashed">
        <color rgb="FFC00000"/>
      </bottom>
      <diagonal/>
    </border>
    <border>
      <left style="dashed">
        <color indexed="64"/>
      </left>
      <right style="dashed">
        <color indexed="64"/>
      </right>
      <top style="double">
        <color rgb="FFC00000"/>
      </top>
      <bottom style="dashed">
        <color rgb="FFC00000"/>
      </bottom>
      <diagonal/>
    </border>
    <border>
      <left style="dashed">
        <color indexed="64"/>
      </left>
      <right style="double">
        <color rgb="FFC00000"/>
      </right>
      <top style="double">
        <color rgb="FFC00000"/>
      </top>
      <bottom style="dashed">
        <color rgb="FFC00000"/>
      </bottom>
      <diagonal/>
    </border>
    <border>
      <left style="double">
        <color rgb="FFC00000"/>
      </left>
      <right style="double">
        <color rgb="FFC00000"/>
      </right>
      <top style="dashed">
        <color rgb="FFC00000"/>
      </top>
      <bottom style="double">
        <color rgb="FFC00000"/>
      </bottom>
      <diagonal/>
    </border>
    <border>
      <left style="double">
        <color rgb="FFC00000"/>
      </left>
      <right style="dashed">
        <color indexed="64"/>
      </right>
      <top style="dashed">
        <color rgb="FFC00000"/>
      </top>
      <bottom style="double">
        <color rgb="FFC00000"/>
      </bottom>
      <diagonal/>
    </border>
    <border>
      <left style="dashed">
        <color indexed="64"/>
      </left>
      <right style="dashed">
        <color indexed="64"/>
      </right>
      <top style="dashed">
        <color rgb="FFC00000"/>
      </top>
      <bottom style="double">
        <color rgb="FFC00000"/>
      </bottom>
      <diagonal/>
    </border>
    <border>
      <left style="dashed">
        <color indexed="64"/>
      </left>
      <right style="double">
        <color rgb="FFC00000"/>
      </right>
      <top style="dashed">
        <color rgb="FFC00000"/>
      </top>
      <bottom style="double">
        <color rgb="FFC00000"/>
      </bottom>
      <diagonal/>
    </border>
    <border>
      <left style="double">
        <color rgb="FFC00000"/>
      </left>
      <right style="double">
        <color rgb="FFC00000"/>
      </right>
      <top style="thin">
        <color indexed="64"/>
      </top>
      <bottom style="thin">
        <color indexed="64"/>
      </bottom>
      <diagonal/>
    </border>
    <border>
      <left style="double">
        <color rgb="FFC00000"/>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ouble">
        <color rgb="FFC00000"/>
      </right>
      <top style="thin">
        <color indexed="64"/>
      </top>
      <bottom style="thin">
        <color indexed="64"/>
      </bottom>
      <diagonal/>
    </border>
    <border>
      <left style="double">
        <color rgb="FFC00000"/>
      </left>
      <right style="double">
        <color rgb="FFC00000"/>
      </right>
      <top style="thin">
        <color indexed="64"/>
      </top>
      <bottom/>
      <diagonal/>
    </border>
    <border>
      <left style="double">
        <color rgb="FFC00000"/>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double">
        <color rgb="FFC00000"/>
      </right>
      <top style="thin">
        <color indexed="64"/>
      </top>
      <bottom/>
      <diagonal/>
    </border>
    <border>
      <left style="double">
        <color rgb="FFC00000"/>
      </left>
      <right style="double">
        <color rgb="FFC00000"/>
      </right>
      <top style="thin">
        <color indexed="64"/>
      </top>
      <bottom style="double">
        <color rgb="FFC00000"/>
      </bottom>
      <diagonal/>
    </border>
    <border>
      <left style="double">
        <color rgb="FFC00000"/>
      </left>
      <right/>
      <top style="thin">
        <color indexed="64"/>
      </top>
      <bottom style="double">
        <color rgb="FFC00000"/>
      </bottom>
      <diagonal/>
    </border>
    <border>
      <left/>
      <right/>
      <top style="thin">
        <color indexed="64"/>
      </top>
      <bottom style="double">
        <color rgb="FFC00000"/>
      </bottom>
      <diagonal/>
    </border>
    <border>
      <left/>
      <right style="double">
        <color rgb="FFC00000"/>
      </right>
      <top style="thin">
        <color indexed="64"/>
      </top>
      <bottom style="double">
        <color rgb="FFC0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style="thick">
        <color rgb="FFFF0000"/>
      </right>
      <top/>
      <bottom style="thick">
        <color rgb="FFFF0000"/>
      </bottom>
      <diagonal/>
    </border>
    <border>
      <left/>
      <right/>
      <top/>
      <bottom style="thick">
        <color rgb="FFFF0000"/>
      </bottom>
      <diagonal/>
    </border>
    <border>
      <left style="thick">
        <color rgb="FFFF0000"/>
      </left>
      <right style="thin">
        <color indexed="64"/>
      </right>
      <top/>
      <bottom style="thin">
        <color indexed="64"/>
      </bottom>
      <diagonal/>
    </border>
    <border>
      <left style="thin">
        <color auto="1"/>
      </left>
      <right style="thick">
        <color rgb="FFFF0000"/>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ck">
        <color rgb="FFFF0000"/>
      </right>
      <top/>
      <bottom style="thin">
        <color indexed="64"/>
      </bottom>
      <diagonal/>
    </border>
    <border>
      <left style="thin">
        <color auto="1"/>
      </left>
      <right/>
      <top/>
      <bottom style="thin">
        <color indexed="64"/>
      </bottom>
      <diagonal/>
    </border>
    <border>
      <left/>
      <right/>
      <top style="thin">
        <color indexed="64"/>
      </top>
      <bottom style="thin">
        <color indexed="64"/>
      </bottom>
      <diagonal/>
    </border>
    <border>
      <left/>
      <right style="thick">
        <color rgb="FFFF0000"/>
      </right>
      <top style="thin">
        <color indexed="64"/>
      </top>
      <bottom style="thin">
        <color indexed="64"/>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
      <left/>
      <right style="thin">
        <color indexed="64"/>
      </right>
      <top style="thick">
        <color rgb="FFFF0000"/>
      </top>
      <bottom style="thick">
        <color rgb="FFFF0000"/>
      </bottom>
      <diagonal/>
    </border>
    <border>
      <left style="thick">
        <color rgb="FFFF0000"/>
      </left>
      <right style="thin">
        <color auto="1"/>
      </right>
      <top style="thick">
        <color rgb="FFFF0000"/>
      </top>
      <bottom style="thin">
        <color indexed="64"/>
      </bottom>
      <diagonal/>
    </border>
    <border>
      <left style="thin">
        <color auto="1"/>
      </left>
      <right style="thick">
        <color rgb="FFFF0000"/>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style="thin">
        <color auto="1"/>
      </left>
      <right/>
      <top style="thick">
        <color rgb="FFFF0000"/>
      </top>
      <bottom style="thin">
        <color indexed="64"/>
      </bottom>
      <diagonal/>
    </border>
    <border>
      <left/>
      <right/>
      <top/>
      <bottom style="medium">
        <color indexed="64"/>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thin">
        <color indexed="64"/>
      </top>
      <bottom style="thin">
        <color indexed="64"/>
      </bottom>
      <diagonal/>
    </border>
    <border>
      <left/>
      <right/>
      <top style="thin">
        <color indexed="64"/>
      </top>
      <bottom style="dashed">
        <color indexed="64"/>
      </bottom>
      <diagonal/>
    </border>
    <border>
      <left style="medium">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medium">
        <color indexed="64"/>
      </right>
      <top style="thin">
        <color indexed="64"/>
      </top>
      <bottom style="dashed">
        <color indexed="64"/>
      </bottom>
      <diagonal/>
    </border>
    <border>
      <left style="medium">
        <color indexed="64"/>
      </left>
      <right style="medium">
        <color indexed="64"/>
      </right>
      <top style="thin">
        <color indexed="64"/>
      </top>
      <bottom style="dashed">
        <color indexed="64"/>
      </bottom>
      <diagonal/>
    </border>
    <border>
      <left/>
      <right/>
      <top style="dashed">
        <color indexed="64"/>
      </top>
      <bottom style="medium">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medium">
        <color indexed="64"/>
      </right>
      <top style="dashed">
        <color indexed="64"/>
      </top>
      <bottom style="medium">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double">
        <color rgb="FFC00000"/>
      </left>
      <right style="dashed">
        <color auto="1"/>
      </right>
      <top style="double">
        <color rgb="FFC00000"/>
      </top>
      <bottom/>
      <diagonal/>
    </border>
    <border>
      <left style="dashed">
        <color auto="1"/>
      </left>
      <right style="dashed">
        <color auto="1"/>
      </right>
      <top style="double">
        <color rgb="FFC00000"/>
      </top>
      <bottom/>
      <diagonal/>
    </border>
    <border>
      <left style="dashed">
        <color auto="1"/>
      </left>
      <right style="double">
        <color rgb="FFC00000"/>
      </right>
      <top style="double">
        <color rgb="FFC00000"/>
      </top>
      <bottom/>
      <diagonal/>
    </border>
    <border>
      <left style="thin">
        <color indexed="64"/>
      </left>
      <right style="thin">
        <color indexed="64"/>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medium">
        <color indexed="64"/>
      </right>
      <top style="dotted">
        <color indexed="64"/>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dotted">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rgb="FFFF0000"/>
      </left>
      <right style="thick">
        <color rgb="FFFF0000"/>
      </right>
      <top style="thick">
        <color rgb="FFFF0000"/>
      </top>
      <bottom style="thick">
        <color rgb="FFFF0000"/>
      </bottom>
      <diagonal/>
    </border>
    <border>
      <left style="thick">
        <color rgb="FFFF0000"/>
      </left>
      <right style="thin">
        <color indexed="64"/>
      </right>
      <top/>
      <bottom style="thick">
        <color rgb="FFFF0000"/>
      </bottom>
      <diagonal/>
    </border>
    <border>
      <left style="thin">
        <color indexed="64"/>
      </left>
      <right style="thick">
        <color rgb="FFFF0000"/>
      </right>
      <top/>
      <bottom style="thick">
        <color rgb="FFFF0000"/>
      </bottom>
      <diagonal/>
    </border>
    <border>
      <left style="thin">
        <color indexed="64"/>
      </left>
      <right style="thin">
        <color indexed="64"/>
      </right>
      <top/>
      <bottom style="thick">
        <color rgb="FFFF0000"/>
      </bottom>
      <diagonal/>
    </border>
    <border>
      <left style="thin">
        <color indexed="64"/>
      </left>
      <right/>
      <top/>
      <bottom style="thick">
        <color rgb="FFFF0000"/>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style="thick">
        <color rgb="FFFF0000"/>
      </bottom>
      <diagonal/>
    </border>
    <border>
      <left style="thick">
        <color rgb="FFFF0000"/>
      </left>
      <right style="thick">
        <color rgb="FFFF0000"/>
      </right>
      <top style="thick">
        <color rgb="FFFF0000"/>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rgb="FFFF0000"/>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right style="thin">
        <color indexed="64"/>
      </right>
      <top style="thin">
        <color indexed="64"/>
      </top>
      <bottom style="dotted">
        <color indexed="64"/>
      </bottom>
      <diagonal/>
    </border>
    <border>
      <left/>
      <right style="thick">
        <color rgb="FFFF0000"/>
      </right>
      <top style="medium">
        <color indexed="64"/>
      </top>
      <bottom style="medium">
        <color indexed="64"/>
      </bottom>
      <diagonal/>
    </border>
    <border>
      <left style="thin">
        <color indexed="64"/>
      </left>
      <right style="thick">
        <color rgb="FFFF0000"/>
      </right>
      <top style="medium">
        <color indexed="64"/>
      </top>
      <bottom style="medium">
        <color indexed="64"/>
      </bottom>
      <diagonal/>
    </border>
    <border>
      <left style="thin">
        <color indexed="64"/>
      </left>
      <right style="thick">
        <color rgb="FFFF0000"/>
      </right>
      <top/>
      <bottom style="dotted">
        <color indexed="64"/>
      </bottom>
      <diagonal/>
    </border>
    <border>
      <left style="thin">
        <color indexed="64"/>
      </left>
      <right style="thick">
        <color rgb="FFFF0000"/>
      </right>
      <top style="dotted">
        <color indexed="64"/>
      </top>
      <bottom style="dotted">
        <color indexed="64"/>
      </bottom>
      <diagonal/>
    </border>
    <border>
      <left style="thin">
        <color indexed="64"/>
      </left>
      <right style="thick">
        <color rgb="FFFF0000"/>
      </right>
      <top style="dotted">
        <color indexed="64"/>
      </top>
      <bottom style="thin">
        <color indexed="64"/>
      </bottom>
      <diagonal/>
    </border>
    <border>
      <left style="thin">
        <color indexed="64"/>
      </left>
      <right style="thick">
        <color rgb="FFFF0000"/>
      </right>
      <top style="thin">
        <color indexed="64"/>
      </top>
      <bottom style="dotted">
        <color indexed="64"/>
      </bottom>
      <diagonal/>
    </border>
    <border>
      <left style="thin">
        <color indexed="64"/>
      </left>
      <right style="thick">
        <color rgb="FFFF0000"/>
      </right>
      <top style="thin">
        <color indexed="64"/>
      </top>
      <bottom style="medium">
        <color indexed="64"/>
      </bottom>
      <diagonal/>
    </border>
    <border>
      <left style="thick">
        <color rgb="FFFF0000"/>
      </left>
      <right style="thick">
        <color rgb="FFFF0000"/>
      </right>
      <top style="medium">
        <color indexed="64"/>
      </top>
      <bottom style="medium">
        <color indexed="64"/>
      </bottom>
      <diagonal/>
    </border>
    <border>
      <left style="thick">
        <color rgb="FFFF0000"/>
      </left>
      <right style="medium">
        <color indexed="64"/>
      </right>
      <top style="medium">
        <color indexed="64"/>
      </top>
      <bottom style="medium">
        <color indexed="64"/>
      </bottom>
      <diagonal/>
    </border>
    <border>
      <left style="medium">
        <color auto="1"/>
      </left>
      <right style="medium">
        <color auto="1"/>
      </right>
      <top style="thick">
        <color rgb="FFFF0000"/>
      </top>
      <bottom style="thick">
        <color rgb="FFFF0000"/>
      </bottom>
      <diagonal/>
    </border>
    <border>
      <left style="medium">
        <color auto="1"/>
      </left>
      <right style="medium">
        <color auto="1"/>
      </right>
      <top/>
      <bottom style="thin">
        <color indexed="64"/>
      </bottom>
      <diagonal/>
    </border>
    <border>
      <left style="medium">
        <color auto="1"/>
      </left>
      <right style="medium">
        <color auto="1"/>
      </right>
      <top style="thin">
        <color indexed="64"/>
      </top>
      <bottom style="thick">
        <color rgb="FFFF0000"/>
      </bottom>
      <diagonal/>
    </border>
    <border>
      <left style="medium">
        <color auto="1"/>
      </left>
      <right style="medium">
        <color auto="1"/>
      </right>
      <top style="thick">
        <color rgb="FFFF0000"/>
      </top>
      <bottom style="thin">
        <color indexed="64"/>
      </bottom>
      <diagonal/>
    </border>
    <border>
      <left style="medium">
        <color auto="1"/>
      </left>
      <right style="thick">
        <color rgb="FFFF0000"/>
      </right>
      <top style="thick">
        <color rgb="FFFF0000"/>
      </top>
      <bottom style="thick">
        <color rgb="FFFF0000"/>
      </bottom>
      <diagonal/>
    </border>
    <border>
      <left style="medium">
        <color auto="1"/>
      </left>
      <right style="thick">
        <color rgb="FFFF0000"/>
      </right>
      <top/>
      <bottom style="thin">
        <color indexed="64"/>
      </bottom>
      <diagonal/>
    </border>
    <border>
      <left style="medium">
        <color auto="1"/>
      </left>
      <right style="thick">
        <color rgb="FFFF0000"/>
      </right>
      <top style="thin">
        <color indexed="64"/>
      </top>
      <bottom style="thin">
        <color indexed="64"/>
      </bottom>
      <diagonal/>
    </border>
    <border>
      <left style="medium">
        <color auto="1"/>
      </left>
      <right style="thick">
        <color rgb="FFFF0000"/>
      </right>
      <top style="thin">
        <color indexed="64"/>
      </top>
      <bottom style="thick">
        <color rgb="FFFF0000"/>
      </bottom>
      <diagonal/>
    </border>
    <border>
      <left style="medium">
        <color auto="1"/>
      </left>
      <right style="thick">
        <color rgb="FFFF0000"/>
      </right>
      <top style="thick">
        <color rgb="FFFF0000"/>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3558">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19" fillId="0" borderId="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1" fillId="12" borderId="0" applyNumberFormat="0" applyBorder="0" applyAlignment="0" applyProtection="0"/>
    <xf numFmtId="0" fontId="22" fillId="12" borderId="0" applyNumberFormat="0" applyBorder="0" applyAlignment="0" applyProtection="0"/>
    <xf numFmtId="0" fontId="21" fillId="16" borderId="0" applyNumberFormat="0" applyBorder="0" applyAlignment="0" applyProtection="0"/>
    <xf numFmtId="0" fontId="22" fillId="16" borderId="0" applyNumberFormat="0" applyBorder="0" applyAlignment="0" applyProtection="0"/>
    <xf numFmtId="0" fontId="21" fillId="20" borderId="0" applyNumberFormat="0" applyBorder="0" applyAlignment="0" applyProtection="0"/>
    <xf numFmtId="0" fontId="22" fillId="20" borderId="0" applyNumberFormat="0" applyBorder="0" applyAlignment="0" applyProtection="0"/>
    <xf numFmtId="0" fontId="21" fillId="24" borderId="0" applyNumberFormat="0" applyBorder="0" applyAlignment="0" applyProtection="0"/>
    <xf numFmtId="0" fontId="22" fillId="24" borderId="0" applyNumberFormat="0" applyBorder="0" applyAlignment="0" applyProtection="0"/>
    <xf numFmtId="0" fontId="21" fillId="28" borderId="0" applyNumberFormat="0" applyBorder="0" applyAlignment="0" applyProtection="0"/>
    <xf numFmtId="0" fontId="22" fillId="28" borderId="0" applyNumberFormat="0" applyBorder="0" applyAlignment="0" applyProtection="0"/>
    <xf numFmtId="0" fontId="21" fillId="32" borderId="0" applyNumberFormat="0" applyBorder="0" applyAlignment="0" applyProtection="0"/>
    <xf numFmtId="0" fontId="22" fillId="32" borderId="0" applyNumberFormat="0" applyBorder="0" applyAlignment="0" applyProtection="0"/>
    <xf numFmtId="0" fontId="21" fillId="9" borderId="0" applyNumberFormat="0" applyBorder="0" applyAlignment="0" applyProtection="0"/>
    <xf numFmtId="0" fontId="22" fillId="9" borderId="0" applyNumberFormat="0" applyBorder="0" applyAlignment="0" applyProtection="0"/>
    <xf numFmtId="0" fontId="21" fillId="13" borderId="0" applyNumberFormat="0" applyBorder="0" applyAlignment="0" applyProtection="0"/>
    <xf numFmtId="0" fontId="22" fillId="13" borderId="0" applyNumberFormat="0" applyBorder="0" applyAlignment="0" applyProtection="0"/>
    <xf numFmtId="0" fontId="21" fillId="17" borderId="0" applyNumberFormat="0" applyBorder="0" applyAlignment="0" applyProtection="0"/>
    <xf numFmtId="0" fontId="22" fillId="17" borderId="0" applyNumberFormat="0" applyBorder="0" applyAlignment="0" applyProtection="0"/>
    <xf numFmtId="0" fontId="21" fillId="21" borderId="0" applyNumberFormat="0" applyBorder="0" applyAlignment="0" applyProtection="0"/>
    <xf numFmtId="0" fontId="22" fillId="21" borderId="0" applyNumberFormat="0" applyBorder="0" applyAlignment="0" applyProtection="0"/>
    <xf numFmtId="0" fontId="21" fillId="25" borderId="0" applyNumberFormat="0" applyBorder="0" applyAlignment="0" applyProtection="0"/>
    <xf numFmtId="0" fontId="22" fillId="25" borderId="0" applyNumberFormat="0" applyBorder="0" applyAlignment="0" applyProtection="0"/>
    <xf numFmtId="0" fontId="21" fillId="29" borderId="0" applyNumberFormat="0" applyBorder="0" applyAlignment="0" applyProtection="0"/>
    <xf numFmtId="0" fontId="22" fillId="29" borderId="0" applyNumberFormat="0" applyBorder="0" applyAlignment="0" applyProtection="0"/>
    <xf numFmtId="0" fontId="23" fillId="3" borderId="0" applyNumberFormat="0" applyBorder="0" applyAlignment="0" applyProtection="0"/>
    <xf numFmtId="0" fontId="24" fillId="3" borderId="0" applyNumberFormat="0" applyBorder="0" applyAlignment="0" applyProtection="0"/>
    <xf numFmtId="0" fontId="25" fillId="6" borderId="4" applyNumberFormat="0" applyAlignment="0" applyProtection="0"/>
    <xf numFmtId="0" fontId="26" fillId="6" borderId="4" applyNumberFormat="0" applyAlignment="0" applyProtection="0"/>
    <xf numFmtId="0" fontId="27" fillId="7" borderId="7" applyNumberFormat="0" applyAlignment="0" applyProtection="0"/>
    <xf numFmtId="0" fontId="28" fillId="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2" borderId="0" applyNumberFormat="0" applyBorder="0" applyAlignment="0" applyProtection="0"/>
    <xf numFmtId="0" fontId="33" fillId="0" borderId="1" applyNumberFormat="0" applyFill="0" applyAlignment="0" applyProtection="0"/>
    <xf numFmtId="0" fontId="34" fillId="0" borderId="1" applyNumberFormat="0" applyFill="0" applyAlignment="0" applyProtection="0"/>
    <xf numFmtId="0" fontId="35" fillId="0" borderId="2" applyNumberFormat="0" applyFill="0" applyAlignment="0" applyProtection="0"/>
    <xf numFmtId="0" fontId="36" fillId="0" borderId="2" applyNumberFormat="0" applyFill="0" applyAlignment="0" applyProtection="0"/>
    <xf numFmtId="0" fontId="37" fillId="0" borderId="3" applyNumberFormat="0" applyFill="0" applyAlignment="0" applyProtection="0"/>
    <xf numFmtId="0" fontId="38" fillId="0" borderId="3"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5" borderId="4" applyNumberFormat="0" applyAlignment="0" applyProtection="0"/>
    <xf numFmtId="0" fontId="40" fillId="5" borderId="4" applyNumberFormat="0" applyAlignment="0" applyProtection="0"/>
    <xf numFmtId="0" fontId="41" fillId="0" borderId="6" applyNumberFormat="0" applyFill="0" applyAlignment="0" applyProtection="0"/>
    <xf numFmtId="0" fontId="42" fillId="0" borderId="6" applyNumberFormat="0" applyFill="0" applyAlignment="0" applyProtection="0"/>
    <xf numFmtId="0" fontId="43" fillId="4" borderId="0" applyNumberFormat="0" applyBorder="0" applyAlignment="0" applyProtection="0"/>
    <xf numFmtId="0" fontId="44"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20" fillId="0" borderId="0"/>
    <xf numFmtId="0" fontId="19" fillId="0" borderId="0"/>
    <xf numFmtId="0" fontId="19" fillId="0" borderId="0"/>
    <xf numFmtId="0" fontId="20" fillId="0" borderId="0"/>
    <xf numFmtId="0" fontId="20" fillId="0" borderId="0"/>
    <xf numFmtId="0" fontId="4" fillId="0" borderId="0"/>
    <xf numFmtId="0" fontId="4" fillId="0" borderId="0"/>
    <xf numFmtId="0" fontId="19"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20" fillId="0" borderId="0"/>
    <xf numFmtId="0" fontId="20" fillId="0" borderId="0"/>
    <xf numFmtId="0" fontId="19" fillId="0" borderId="0"/>
    <xf numFmtId="0" fontId="19" fillId="0" borderId="0"/>
    <xf numFmtId="0" fontId="4" fillId="0" borderId="0"/>
    <xf numFmtId="0" fontId="19" fillId="0" borderId="0"/>
    <xf numFmtId="0" fontId="19" fillId="0" borderId="0"/>
    <xf numFmtId="0" fontId="4" fillId="0" borderId="0"/>
    <xf numFmtId="0" fontId="4"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45" fillId="6" borderId="5" applyNumberFormat="0" applyAlignment="0" applyProtection="0"/>
    <xf numFmtId="0" fontId="46" fillId="6" borderId="5"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7" fillId="0" borderId="9" applyNumberFormat="0" applyFill="0" applyAlignment="0" applyProtection="0"/>
    <xf numFmtId="0" fontId="3" fillId="0" borderId="9"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xf numFmtId="43" fontId="4" fillId="0" borderId="0" applyFont="0" applyFill="0" applyBorder="0" applyAlignment="0" applyProtection="0"/>
  </cellStyleXfs>
  <cellXfs count="356">
    <xf numFmtId="0" fontId="0" fillId="0" borderId="0" xfId="0"/>
    <xf numFmtId="0" fontId="4" fillId="0" borderId="0" xfId="3"/>
    <xf numFmtId="0" fontId="4" fillId="0" borderId="0" xfId="3" applyAlignment="1">
      <alignment horizontal="center" vertical="center"/>
    </xf>
    <xf numFmtId="0" fontId="7" fillId="37" borderId="36" xfId="3" applyFont="1" applyFill="1" applyBorder="1" applyAlignment="1">
      <alignment horizontal="center" vertical="center"/>
    </xf>
    <xf numFmtId="0" fontId="7" fillId="37" borderId="37" xfId="3" applyFont="1" applyFill="1" applyBorder="1" applyAlignment="1">
      <alignment horizontal="center" vertical="center"/>
    </xf>
    <xf numFmtId="0" fontId="7" fillId="37" borderId="38" xfId="3" applyFont="1" applyFill="1" applyBorder="1" applyAlignment="1">
      <alignment horizontal="center" vertical="center"/>
    </xf>
    <xf numFmtId="0" fontId="8" fillId="37" borderId="39" xfId="3" applyFont="1" applyFill="1" applyBorder="1" applyAlignment="1">
      <alignment horizontal="center" vertical="center"/>
    </xf>
    <xf numFmtId="0" fontId="4" fillId="0" borderId="40" xfId="3" applyNumberFormat="1" applyFont="1" applyBorder="1" applyAlignment="1">
      <alignment horizontal="center" vertical="center"/>
    </xf>
    <xf numFmtId="164" fontId="4" fillId="0" borderId="41" xfId="3" applyNumberFormat="1" applyFont="1" applyBorder="1" applyAlignment="1">
      <alignment horizontal="center" vertical="center"/>
    </xf>
    <xf numFmtId="164" fontId="4" fillId="0" borderId="42" xfId="3" applyNumberFormat="1" applyFont="1" applyBorder="1" applyAlignment="1">
      <alignment horizontal="center" vertical="center"/>
    </xf>
    <xf numFmtId="164" fontId="4" fillId="0" borderId="43" xfId="3" applyNumberFormat="1" applyFont="1" applyBorder="1" applyAlignment="1">
      <alignment horizontal="center" vertical="center"/>
    </xf>
    <xf numFmtId="0" fontId="4" fillId="0" borderId="44" xfId="3" applyNumberFormat="1" applyFont="1" applyBorder="1" applyAlignment="1">
      <alignment horizontal="center" vertical="center"/>
    </xf>
    <xf numFmtId="164" fontId="4" fillId="0" borderId="45" xfId="3" applyNumberFormat="1" applyFont="1" applyBorder="1" applyAlignment="1">
      <alignment horizontal="center" vertical="center"/>
    </xf>
    <xf numFmtId="164" fontId="4" fillId="0" borderId="46" xfId="3" applyNumberFormat="1" applyFont="1" applyBorder="1" applyAlignment="1">
      <alignment horizontal="center" vertical="center"/>
    </xf>
    <xf numFmtId="164" fontId="4" fillId="0" borderId="47" xfId="3" applyNumberFormat="1" applyFont="1" applyBorder="1" applyAlignment="1">
      <alignment horizontal="center" vertical="center"/>
    </xf>
    <xf numFmtId="0" fontId="9" fillId="0" borderId="44" xfId="3" applyFont="1" applyFill="1" applyBorder="1" applyAlignment="1">
      <alignment horizontal="center" vertical="center"/>
    </xf>
    <xf numFmtId="164" fontId="9" fillId="0" borderId="45" xfId="3" applyNumberFormat="1" applyFont="1" applyFill="1" applyBorder="1" applyAlignment="1">
      <alignment horizontal="center" vertical="center"/>
    </xf>
    <xf numFmtId="164" fontId="9" fillId="0" borderId="46" xfId="3" applyNumberFormat="1" applyFont="1" applyFill="1" applyBorder="1" applyAlignment="1">
      <alignment horizontal="center" vertical="center"/>
    </xf>
    <xf numFmtId="164" fontId="9" fillId="0" borderId="47" xfId="3" applyNumberFormat="1" applyFont="1" applyFill="1" applyBorder="1" applyAlignment="1">
      <alignment horizontal="center" vertical="center"/>
    </xf>
    <xf numFmtId="0" fontId="9" fillId="0" borderId="40" xfId="3" applyFont="1" applyFill="1" applyBorder="1" applyAlignment="1">
      <alignment horizontal="center" vertical="center"/>
    </xf>
    <xf numFmtId="164" fontId="9" fillId="0" borderId="41" xfId="3" applyNumberFormat="1" applyFont="1" applyFill="1" applyBorder="1" applyAlignment="1">
      <alignment horizontal="center" vertical="center"/>
    </xf>
    <xf numFmtId="164" fontId="9" fillId="0" borderId="42" xfId="3" applyNumberFormat="1" applyFont="1" applyFill="1" applyBorder="1" applyAlignment="1">
      <alignment horizontal="center" vertical="center"/>
    </xf>
    <xf numFmtId="164" fontId="9" fillId="0" borderId="43" xfId="3" applyNumberFormat="1" applyFont="1" applyFill="1" applyBorder="1" applyAlignment="1">
      <alignment horizontal="center" vertical="center"/>
    </xf>
    <xf numFmtId="0" fontId="10" fillId="37" borderId="36" xfId="3" applyFont="1" applyFill="1" applyBorder="1" applyAlignment="1">
      <alignment horizontal="center" vertical="center"/>
    </xf>
    <xf numFmtId="164" fontId="10" fillId="0" borderId="37" xfId="3" applyNumberFormat="1" applyFont="1" applyFill="1" applyBorder="1" applyAlignment="1">
      <alignment horizontal="center" vertical="center"/>
    </xf>
    <xf numFmtId="164" fontId="10" fillId="0" borderId="38" xfId="3" applyNumberFormat="1" applyFont="1" applyFill="1" applyBorder="1" applyAlignment="1">
      <alignment horizontal="center" vertical="center"/>
    </xf>
    <xf numFmtId="164" fontId="11" fillId="0" borderId="39" xfId="3" applyNumberFormat="1" applyFont="1" applyFill="1" applyBorder="1" applyAlignment="1">
      <alignment horizontal="center" vertical="center"/>
    </xf>
    <xf numFmtId="0" fontId="12" fillId="37" borderId="48" xfId="3" applyFont="1" applyFill="1" applyBorder="1" applyAlignment="1">
      <alignment horizontal="center" vertical="center"/>
    </xf>
    <xf numFmtId="164" fontId="13" fillId="0" borderId="49" xfId="3" applyNumberFormat="1" applyFont="1" applyFill="1" applyBorder="1" applyAlignment="1">
      <alignment horizontal="center" vertical="center"/>
    </xf>
    <xf numFmtId="164" fontId="13" fillId="0" borderId="50" xfId="3" applyNumberFormat="1" applyFont="1" applyFill="1" applyBorder="1" applyAlignment="1">
      <alignment horizontal="center" vertical="center"/>
    </xf>
    <xf numFmtId="164" fontId="14" fillId="0" borderId="51" xfId="3" applyNumberFormat="1" applyFont="1" applyFill="1" applyBorder="1" applyAlignment="1">
      <alignment horizontal="center" vertical="center"/>
    </xf>
    <xf numFmtId="0" fontId="12" fillId="37" borderId="52" xfId="3" applyFont="1" applyFill="1" applyBorder="1" applyAlignment="1">
      <alignment horizontal="center" vertical="center"/>
    </xf>
    <xf numFmtId="164" fontId="13" fillId="0" borderId="53" xfId="3" applyNumberFormat="1" applyFont="1" applyFill="1" applyBorder="1" applyAlignment="1">
      <alignment horizontal="center" vertical="center"/>
    </xf>
    <xf numFmtId="164" fontId="13" fillId="0" borderId="54" xfId="3" applyNumberFormat="1" applyFont="1" applyFill="1" applyBorder="1" applyAlignment="1">
      <alignment horizontal="center" vertical="center"/>
    </xf>
    <xf numFmtId="164" fontId="14" fillId="0" borderId="55" xfId="3" applyNumberFormat="1" applyFont="1" applyFill="1" applyBorder="1" applyAlignment="1">
      <alignment horizontal="center" vertical="center"/>
    </xf>
    <xf numFmtId="0" fontId="15" fillId="0" borderId="44" xfId="3" applyNumberFormat="1" applyFont="1" applyFill="1" applyBorder="1" applyAlignment="1">
      <alignment horizontal="center" vertical="center" wrapText="1"/>
    </xf>
    <xf numFmtId="166" fontId="16" fillId="0" borderId="45" xfId="4" applyNumberFormat="1" applyFont="1" applyFill="1" applyBorder="1" applyAlignment="1">
      <alignment horizontal="center" vertical="center"/>
    </xf>
    <xf numFmtId="166" fontId="16" fillId="0" borderId="46" xfId="4" applyNumberFormat="1" applyFont="1" applyFill="1" applyBorder="1" applyAlignment="1">
      <alignment horizontal="center" vertical="center"/>
    </xf>
    <xf numFmtId="166" fontId="16" fillId="0" borderId="47" xfId="4" applyNumberFormat="1" applyFont="1" applyFill="1" applyBorder="1" applyAlignment="1">
      <alignment horizontal="center" vertical="center"/>
    </xf>
    <xf numFmtId="0" fontId="15" fillId="0" borderId="56" xfId="3" applyNumberFormat="1" applyFont="1" applyFill="1" applyBorder="1" applyAlignment="1">
      <alignment horizontal="center" vertical="center" wrapText="1"/>
    </xf>
    <xf numFmtId="166" fontId="16" fillId="0" borderId="57" xfId="4" applyNumberFormat="1" applyFont="1" applyFill="1" applyBorder="1" applyAlignment="1">
      <alignment horizontal="center" vertical="center"/>
    </xf>
    <xf numFmtId="166" fontId="16" fillId="0" borderId="58" xfId="4" applyNumberFormat="1" applyFont="1" applyFill="1" applyBorder="1" applyAlignment="1">
      <alignment horizontal="center" vertical="center"/>
    </xf>
    <xf numFmtId="166" fontId="16" fillId="0" borderId="59" xfId="4" applyNumberFormat="1" applyFont="1" applyFill="1" applyBorder="1" applyAlignment="1">
      <alignment horizontal="center" vertical="center"/>
    </xf>
    <xf numFmtId="0" fontId="15" fillId="0" borderId="60" xfId="3" applyNumberFormat="1" applyFont="1" applyFill="1" applyBorder="1" applyAlignment="1">
      <alignment horizontal="center" vertical="center" wrapText="1"/>
    </xf>
    <xf numFmtId="9" fontId="16" fillId="0" borderId="61" xfId="5" applyFont="1" applyFill="1" applyBorder="1" applyAlignment="1">
      <alignment horizontal="center" vertical="center"/>
    </xf>
    <xf numFmtId="9" fontId="16" fillId="0" borderId="62" xfId="5" applyFont="1" applyFill="1" applyBorder="1" applyAlignment="1">
      <alignment horizontal="center" vertical="center"/>
    </xf>
    <xf numFmtId="9" fontId="17" fillId="0" borderId="63" xfId="5" applyFont="1" applyFill="1" applyBorder="1" applyAlignment="1">
      <alignment horizontal="center" vertical="center"/>
    </xf>
    <xf numFmtId="0" fontId="15" fillId="0" borderId="64" xfId="3" applyNumberFormat="1" applyFont="1" applyFill="1" applyBorder="1" applyAlignment="1">
      <alignment horizontal="center" vertical="center" wrapText="1"/>
    </xf>
    <xf numFmtId="0" fontId="3" fillId="0" borderId="0" xfId="3" applyFont="1"/>
    <xf numFmtId="0" fontId="55" fillId="34" borderId="73" xfId="3" applyFont="1" applyFill="1" applyBorder="1" applyAlignment="1">
      <alignment vertical="center"/>
    </xf>
    <xf numFmtId="166" fontId="55" fillId="34" borderId="74" xfId="4" applyNumberFormat="1" applyFont="1" applyFill="1" applyBorder="1" applyAlignment="1">
      <alignment horizontal="center" vertical="center"/>
    </xf>
    <xf numFmtId="164" fontId="55" fillId="34" borderId="73" xfId="5" applyNumberFormat="1" applyFont="1" applyFill="1" applyBorder="1" applyAlignment="1">
      <alignment horizontal="center" vertical="center"/>
    </xf>
    <xf numFmtId="164" fontId="55" fillId="34" borderId="75" xfId="5" applyNumberFormat="1" applyFont="1" applyFill="1" applyBorder="1" applyAlignment="1">
      <alignment horizontal="center" vertical="center"/>
    </xf>
    <xf numFmtId="164" fontId="55" fillId="34" borderId="74" xfId="5" applyNumberFormat="1" applyFont="1" applyFill="1" applyBorder="1" applyAlignment="1">
      <alignment horizontal="center" vertical="center"/>
    </xf>
    <xf numFmtId="164" fontId="54" fillId="34" borderId="76" xfId="5" applyNumberFormat="1" applyFont="1" applyFill="1" applyBorder="1" applyAlignment="1">
      <alignment horizontal="center" vertical="center"/>
    </xf>
    <xf numFmtId="164" fontId="54" fillId="34" borderId="77" xfId="5" applyNumberFormat="1" applyFont="1" applyFill="1" applyBorder="1" applyAlignment="1">
      <alignment horizontal="center" vertical="center"/>
    </xf>
    <xf numFmtId="164" fontId="55" fillId="34" borderId="78" xfId="5" applyNumberFormat="1" applyFont="1" applyFill="1" applyBorder="1" applyAlignment="1">
      <alignment horizontal="center" vertical="center"/>
    </xf>
    <xf numFmtId="0" fontId="56" fillId="0" borderId="27" xfId="3" applyFont="1" applyFill="1" applyBorder="1" applyAlignment="1">
      <alignment vertical="center"/>
    </xf>
    <xf numFmtId="0" fontId="57" fillId="0" borderId="28" xfId="3" applyFont="1" applyFill="1" applyBorder="1" applyAlignment="1">
      <alignment horizontal="center" vertical="center"/>
    </xf>
    <xf numFmtId="164" fontId="56" fillId="0" borderId="27" xfId="5" applyNumberFormat="1" applyFont="1" applyFill="1" applyBorder="1" applyAlignment="1">
      <alignment horizontal="center" vertical="center"/>
    </xf>
    <xf numFmtId="164" fontId="56" fillId="0" borderId="10" xfId="5" applyNumberFormat="1" applyFont="1" applyFill="1" applyBorder="1" applyAlignment="1">
      <alignment horizontal="center" vertical="center"/>
    </xf>
    <xf numFmtId="164" fontId="56" fillId="0" borderId="28" xfId="5" applyNumberFormat="1" applyFont="1" applyFill="1" applyBorder="1" applyAlignment="1">
      <alignment horizontal="center" vertical="center"/>
    </xf>
    <xf numFmtId="164" fontId="56" fillId="0" borderId="79" xfId="5" applyNumberFormat="1" applyFont="1" applyFill="1" applyBorder="1" applyAlignment="1">
      <alignment horizontal="center" vertical="center"/>
    </xf>
    <xf numFmtId="164" fontId="56" fillId="0" borderId="80" xfId="5" applyNumberFormat="1" applyFont="1" applyFill="1" applyBorder="1" applyAlignment="1">
      <alignment horizontal="center" vertical="center"/>
    </xf>
    <xf numFmtId="164" fontId="56" fillId="0" borderId="17" xfId="5" applyNumberFormat="1" applyFont="1" applyFill="1" applyBorder="1" applyAlignment="1">
      <alignment horizontal="center" vertical="center"/>
    </xf>
    <xf numFmtId="0" fontId="55" fillId="34" borderId="27" xfId="3" applyFont="1" applyFill="1" applyBorder="1" applyAlignment="1">
      <alignment vertical="center"/>
    </xf>
    <xf numFmtId="166" fontId="55" fillId="34" borderId="28" xfId="4" applyNumberFormat="1" applyFont="1" applyFill="1" applyBorder="1" applyAlignment="1">
      <alignment horizontal="center" vertical="center"/>
    </xf>
    <xf numFmtId="164" fontId="55" fillId="34" borderId="27" xfId="5" applyNumberFormat="1" applyFont="1" applyFill="1" applyBorder="1" applyAlignment="1">
      <alignment horizontal="center" vertical="center"/>
    </xf>
    <xf numFmtId="164" fontId="55" fillId="34" borderId="10" xfId="5" applyNumberFormat="1" applyFont="1" applyFill="1" applyBorder="1" applyAlignment="1">
      <alignment horizontal="center" vertical="center"/>
    </xf>
    <xf numFmtId="164" fontId="55" fillId="34" borderId="28" xfId="5" applyNumberFormat="1" applyFont="1" applyFill="1" applyBorder="1" applyAlignment="1">
      <alignment horizontal="center" vertical="center"/>
    </xf>
    <xf numFmtId="164" fontId="54" fillId="34" borderId="79" xfId="5" applyNumberFormat="1" applyFont="1" applyFill="1" applyBorder="1" applyAlignment="1">
      <alignment horizontal="center" vertical="center"/>
    </xf>
    <xf numFmtId="164" fontId="54" fillId="34" borderId="80" xfId="5" applyNumberFormat="1" applyFont="1" applyFill="1" applyBorder="1" applyAlignment="1">
      <alignment horizontal="center" vertical="center"/>
    </xf>
    <xf numFmtId="164" fontId="55" fillId="34" borderId="17" xfId="5" applyNumberFormat="1" applyFont="1" applyFill="1" applyBorder="1" applyAlignment="1">
      <alignment horizontal="center" vertical="center"/>
    </xf>
    <xf numFmtId="0" fontId="56" fillId="0" borderId="29" xfId="3" applyFont="1" applyFill="1" applyBorder="1" applyAlignment="1">
      <alignment vertical="center"/>
    </xf>
    <xf numFmtId="0" fontId="57" fillId="0" borderId="31" xfId="3" applyFont="1" applyFill="1" applyBorder="1" applyAlignment="1">
      <alignment horizontal="center" vertical="center"/>
    </xf>
    <xf numFmtId="164" fontId="56" fillId="0" borderId="29" xfId="5" applyNumberFormat="1" applyFont="1" applyFill="1" applyBorder="1" applyAlignment="1">
      <alignment horizontal="center" vertical="center"/>
    </xf>
    <xf numFmtId="164" fontId="56" fillId="0" borderId="30" xfId="5" applyNumberFormat="1" applyFont="1" applyFill="1" applyBorder="1" applyAlignment="1">
      <alignment horizontal="center" vertical="center"/>
    </xf>
    <xf numFmtId="164" fontId="56" fillId="0" borderId="31" xfId="5" applyNumberFormat="1" applyFont="1" applyFill="1" applyBorder="1" applyAlignment="1">
      <alignment horizontal="center" vertical="center"/>
    </xf>
    <xf numFmtId="164" fontId="56" fillId="0" borderId="81" xfId="5" applyNumberFormat="1" applyFont="1" applyFill="1" applyBorder="1" applyAlignment="1">
      <alignment horizontal="center" vertical="center"/>
    </xf>
    <xf numFmtId="164" fontId="56" fillId="0" borderId="82" xfId="5" applyNumberFormat="1" applyFont="1" applyFill="1" applyBorder="1" applyAlignment="1">
      <alignment horizontal="center" vertical="center"/>
    </xf>
    <xf numFmtId="164" fontId="56" fillId="0" borderId="32" xfId="5" applyNumberFormat="1" applyFont="1" applyFill="1" applyBorder="1" applyAlignment="1">
      <alignment horizontal="center" vertical="center"/>
    </xf>
    <xf numFmtId="0" fontId="58" fillId="0" borderId="83" xfId="3" applyFont="1" applyFill="1" applyBorder="1" applyAlignment="1">
      <alignment vertical="center"/>
    </xf>
    <xf numFmtId="0" fontId="4" fillId="0" borderId="69" xfId="3" applyBorder="1"/>
    <xf numFmtId="0" fontId="55" fillId="33" borderId="84" xfId="3" applyFont="1" applyFill="1" applyBorder="1" applyAlignment="1">
      <alignment vertical="center"/>
    </xf>
    <xf numFmtId="166" fontId="55" fillId="33" borderId="85" xfId="4" applyNumberFormat="1" applyFont="1" applyFill="1" applyBorder="1" applyAlignment="1">
      <alignment horizontal="center" vertical="center"/>
    </xf>
    <xf numFmtId="164" fontId="55" fillId="33" borderId="84" xfId="5" applyNumberFormat="1" applyFont="1" applyFill="1" applyBorder="1" applyAlignment="1">
      <alignment horizontal="center" vertical="center"/>
    </xf>
    <xf numFmtId="164" fontId="55" fillId="33" borderId="86" xfId="5" applyNumberFormat="1" applyFont="1" applyFill="1" applyBorder="1" applyAlignment="1">
      <alignment horizontal="center" vertical="center"/>
    </xf>
    <xf numFmtId="164" fontId="55" fillId="33" borderId="85" xfId="5" applyNumberFormat="1" applyFont="1" applyFill="1" applyBorder="1" applyAlignment="1">
      <alignment horizontal="center" vertical="center"/>
    </xf>
    <xf numFmtId="164" fontId="54" fillId="33" borderId="87" xfId="5" applyNumberFormat="1" applyFont="1" applyFill="1" applyBorder="1" applyAlignment="1">
      <alignment horizontal="center" vertical="center"/>
    </xf>
    <xf numFmtId="164" fontId="54" fillId="33" borderId="88" xfId="5" applyNumberFormat="1" applyFont="1" applyFill="1" applyBorder="1" applyAlignment="1">
      <alignment horizontal="center" vertical="center"/>
    </xf>
    <xf numFmtId="164" fontId="55" fillId="33" borderId="89" xfId="5" applyNumberFormat="1" applyFont="1" applyFill="1" applyBorder="1" applyAlignment="1">
      <alignment horizontal="center" vertical="center"/>
    </xf>
    <xf numFmtId="0" fontId="55" fillId="33" borderId="27" xfId="3" applyFont="1" applyFill="1" applyBorder="1" applyAlignment="1">
      <alignment vertical="center"/>
    </xf>
    <xf numFmtId="166" fontId="55" fillId="33" borderId="28" xfId="4" applyNumberFormat="1" applyFont="1" applyFill="1" applyBorder="1" applyAlignment="1">
      <alignment horizontal="center" vertical="center"/>
    </xf>
    <xf numFmtId="164" fontId="55" fillId="33" borderId="27" xfId="5" applyNumberFormat="1" applyFont="1" applyFill="1" applyBorder="1" applyAlignment="1">
      <alignment horizontal="center" vertical="center"/>
    </xf>
    <xf numFmtId="164" fontId="55" fillId="33" borderId="10" xfId="5" applyNumberFormat="1" applyFont="1" applyFill="1" applyBorder="1" applyAlignment="1">
      <alignment horizontal="center" vertical="center"/>
    </xf>
    <xf numFmtId="164" fontId="55" fillId="33" borderId="28" xfId="5" applyNumberFormat="1" applyFont="1" applyFill="1" applyBorder="1" applyAlignment="1">
      <alignment horizontal="center" vertical="center"/>
    </xf>
    <xf numFmtId="164" fontId="54" fillId="33" borderId="79" xfId="5" applyNumberFormat="1" applyFont="1" applyFill="1" applyBorder="1" applyAlignment="1">
      <alignment horizontal="center" vertical="center"/>
    </xf>
    <xf numFmtId="164" fontId="54" fillId="33" borderId="80" xfId="5" applyNumberFormat="1" applyFont="1" applyFill="1" applyBorder="1" applyAlignment="1">
      <alignment horizontal="center" vertical="center"/>
    </xf>
    <xf numFmtId="164" fontId="55" fillId="33" borderId="17" xfId="5" applyNumberFormat="1" applyFont="1" applyFill="1" applyBorder="1" applyAlignment="1">
      <alignment horizontal="center" vertical="center"/>
    </xf>
    <xf numFmtId="0" fontId="4" fillId="0" borderId="69" xfId="3" applyBorder="1" applyAlignment="1">
      <alignment horizontal="center" vertical="center"/>
    </xf>
    <xf numFmtId="0" fontId="14" fillId="0" borderId="69" xfId="3" applyFont="1" applyBorder="1" applyAlignment="1">
      <alignment horizontal="center" vertical="center"/>
    </xf>
    <xf numFmtId="0" fontId="4" fillId="0" borderId="0" xfId="3" applyAlignment="1">
      <alignment vertical="center"/>
    </xf>
    <xf numFmtId="0" fontId="59" fillId="0" borderId="90" xfId="3" applyFont="1" applyBorder="1" applyAlignment="1">
      <alignment horizontal="center" vertical="center"/>
    </xf>
    <xf numFmtId="0" fontId="51" fillId="0" borderId="0" xfId="3" applyFont="1" applyAlignment="1">
      <alignment vertical="center"/>
    </xf>
    <xf numFmtId="0" fontId="15" fillId="39" borderId="91" xfId="3" applyFont="1" applyFill="1" applyBorder="1" applyAlignment="1">
      <alignment horizontal="center" vertical="center"/>
    </xf>
    <xf numFmtId="0" fontId="15" fillId="39" borderId="92" xfId="3" applyFont="1" applyFill="1" applyBorder="1" applyAlignment="1">
      <alignment horizontal="center" vertical="center"/>
    </xf>
    <xf numFmtId="0" fontId="15" fillId="39" borderId="93" xfId="3" applyFont="1" applyFill="1" applyBorder="1" applyAlignment="1">
      <alignment horizontal="center" vertical="center"/>
    </xf>
    <xf numFmtId="0" fontId="60" fillId="40" borderId="94" xfId="3" applyFont="1" applyFill="1" applyBorder="1" applyAlignment="1">
      <alignment horizontal="center" vertical="center"/>
    </xf>
    <xf numFmtId="0" fontId="61" fillId="41" borderId="94" xfId="3" applyFont="1" applyFill="1" applyBorder="1" applyAlignment="1">
      <alignment horizontal="center" vertical="center"/>
    </xf>
    <xf numFmtId="0" fontId="60" fillId="42" borderId="96" xfId="3" applyFont="1" applyFill="1" applyBorder="1" applyAlignment="1">
      <alignment vertical="center"/>
    </xf>
    <xf numFmtId="164" fontId="15" fillId="43" borderId="97" xfId="5" applyNumberFormat="1" applyFont="1" applyFill="1" applyBorder="1" applyAlignment="1">
      <alignment horizontal="center" vertical="center"/>
    </xf>
    <xf numFmtId="164" fontId="15" fillId="43" borderId="98" xfId="5" applyNumberFormat="1" applyFont="1" applyFill="1" applyBorder="1" applyAlignment="1">
      <alignment horizontal="center" vertical="center"/>
    </xf>
    <xf numFmtId="164" fontId="15" fillId="43" borderId="99" xfId="5" applyNumberFormat="1" applyFont="1" applyFill="1" applyBorder="1" applyAlignment="1">
      <alignment horizontal="center" vertical="center"/>
    </xf>
    <xf numFmtId="164" fontId="15" fillId="42" borderId="100" xfId="5" applyNumberFormat="1" applyFont="1" applyFill="1" applyBorder="1" applyAlignment="1">
      <alignment horizontal="center" vertical="center"/>
    </xf>
    <xf numFmtId="164" fontId="15" fillId="44" borderId="100" xfId="5" applyNumberFormat="1" applyFont="1" applyFill="1" applyBorder="1" applyAlignment="1">
      <alignment horizontal="center" vertical="center"/>
    </xf>
    <xf numFmtId="0" fontId="64" fillId="0" borderId="102" xfId="3" applyFont="1" applyFill="1" applyBorder="1" applyAlignment="1">
      <alignment vertical="center"/>
    </xf>
    <xf numFmtId="164" fontId="16" fillId="0" borderId="103" xfId="5" applyNumberFormat="1" applyFont="1" applyFill="1" applyBorder="1" applyAlignment="1">
      <alignment horizontal="center" vertical="center"/>
    </xf>
    <xf numFmtId="164" fontId="16" fillId="0" borderId="104" xfId="5" applyNumberFormat="1" applyFont="1" applyFill="1" applyBorder="1" applyAlignment="1">
      <alignment horizontal="center" vertical="center"/>
    </xf>
    <xf numFmtId="164" fontId="16" fillId="0" borderId="105" xfId="5" applyNumberFormat="1" applyFont="1" applyFill="1" applyBorder="1" applyAlignment="1">
      <alignment horizontal="center" vertical="center"/>
    </xf>
    <xf numFmtId="164" fontId="16" fillId="0" borderId="106" xfId="5" applyNumberFormat="1" applyFont="1" applyFill="1" applyBorder="1" applyAlignment="1">
      <alignment horizontal="center" vertical="center"/>
    </xf>
    <xf numFmtId="0" fontId="64" fillId="0" borderId="107" xfId="3" applyFont="1" applyFill="1" applyBorder="1" applyAlignment="1">
      <alignment vertical="center"/>
    </xf>
    <xf numFmtId="164" fontId="16" fillId="0" borderId="108" xfId="5" applyNumberFormat="1" applyFont="1" applyFill="1" applyBorder="1" applyAlignment="1">
      <alignment horizontal="center" vertical="center"/>
    </xf>
    <xf numFmtId="164" fontId="16" fillId="0" borderId="109" xfId="5" applyNumberFormat="1" applyFont="1" applyFill="1" applyBorder="1" applyAlignment="1">
      <alignment horizontal="center" vertical="center"/>
    </xf>
    <xf numFmtId="164" fontId="16" fillId="0" borderId="110" xfId="5" applyNumberFormat="1" applyFont="1" applyFill="1" applyBorder="1" applyAlignment="1">
      <alignment horizontal="center" vertical="center"/>
    </xf>
    <xf numFmtId="164" fontId="16" fillId="0" borderId="111" xfId="5" applyNumberFormat="1" applyFont="1" applyFill="1" applyBorder="1" applyAlignment="1">
      <alignment horizontal="center" vertical="center"/>
    </xf>
    <xf numFmtId="0" fontId="4" fillId="0" borderId="0" xfId="3" applyBorder="1" applyAlignment="1">
      <alignment vertical="center"/>
    </xf>
    <xf numFmtId="0" fontId="4" fillId="0" borderId="112" xfId="3" applyBorder="1" applyAlignment="1">
      <alignment vertical="center"/>
    </xf>
    <xf numFmtId="0" fontId="59" fillId="0" borderId="114" xfId="3" applyFont="1" applyBorder="1" applyAlignment="1">
      <alignment horizontal="center" vertical="center"/>
    </xf>
    <xf numFmtId="164" fontId="4" fillId="0" borderId="115" xfId="3" applyNumberFormat="1" applyFont="1" applyBorder="1" applyAlignment="1">
      <alignment horizontal="center" vertical="center"/>
    </xf>
    <xf numFmtId="164" fontId="4" fillId="0" borderId="116" xfId="3" applyNumberFormat="1" applyFont="1" applyBorder="1" applyAlignment="1">
      <alignment horizontal="center" vertical="center"/>
    </xf>
    <xf numFmtId="164" fontId="4" fillId="0" borderId="117" xfId="3" applyNumberFormat="1" applyFont="1" applyBorder="1" applyAlignment="1">
      <alignment horizontal="center" vertical="center"/>
    </xf>
    <xf numFmtId="0" fontId="0" fillId="0" borderId="124" xfId="0" applyBorder="1"/>
    <xf numFmtId="0" fontId="0" fillId="0" borderId="125" xfId="0" applyBorder="1"/>
    <xf numFmtId="0" fontId="0" fillId="0" borderId="126" xfId="0" applyBorder="1"/>
    <xf numFmtId="17" fontId="66" fillId="33" borderId="17" xfId="0" applyNumberFormat="1" applyFont="1" applyFill="1" applyBorder="1"/>
    <xf numFmtId="0" fontId="67" fillId="45" borderId="18" xfId="0" applyNumberFormat="1" applyFont="1" applyFill="1" applyBorder="1"/>
    <xf numFmtId="0" fontId="0" fillId="0" borderId="131" xfId="0" applyBorder="1"/>
    <xf numFmtId="0" fontId="3" fillId="0" borderId="19" xfId="0" applyFont="1" applyFill="1" applyBorder="1" applyAlignment="1">
      <alignment horizontal="center" textRotation="90" wrapText="1"/>
    </xf>
    <xf numFmtId="0" fontId="3" fillId="0" borderId="20" xfId="0" applyFont="1" applyFill="1" applyBorder="1" applyAlignment="1">
      <alignment horizontal="center" textRotation="90" wrapText="1"/>
    </xf>
    <xf numFmtId="0" fontId="3" fillId="34" borderId="20" xfId="0" applyFont="1" applyFill="1" applyBorder="1" applyAlignment="1">
      <alignment horizontal="center" textRotation="90" wrapText="1"/>
    </xf>
    <xf numFmtId="0" fontId="3" fillId="45" borderId="20" xfId="0" applyFont="1" applyFill="1" applyBorder="1" applyAlignment="1">
      <alignment horizontal="center" textRotation="90" wrapText="1"/>
    </xf>
    <xf numFmtId="0" fontId="3" fillId="33" borderId="20" xfId="0" applyFont="1" applyFill="1" applyBorder="1" applyAlignment="1">
      <alignment horizontal="center" textRotation="90" wrapText="1"/>
    </xf>
    <xf numFmtId="0" fontId="3" fillId="46" borderId="20" xfId="0" applyFont="1" applyFill="1" applyBorder="1" applyAlignment="1">
      <alignment horizontal="center" textRotation="90" wrapText="1"/>
    </xf>
    <xf numFmtId="0" fontId="3" fillId="36" borderId="20" xfId="0" applyFont="1" applyFill="1" applyBorder="1" applyAlignment="1">
      <alignment horizontal="center" textRotation="90" wrapText="1"/>
    </xf>
    <xf numFmtId="167" fontId="0" fillId="0" borderId="132" xfId="1" applyNumberFormat="1" applyFont="1" applyFill="1" applyBorder="1"/>
    <xf numFmtId="167" fontId="0" fillId="0" borderId="133" xfId="1" applyNumberFormat="1" applyFont="1" applyFill="1" applyBorder="1"/>
    <xf numFmtId="167" fontId="0" fillId="34" borderId="133" xfId="1" applyNumberFormat="1" applyFont="1" applyFill="1" applyBorder="1"/>
    <xf numFmtId="167" fontId="0" fillId="45" borderId="133" xfId="1" applyNumberFormat="1" applyFont="1" applyFill="1" applyBorder="1"/>
    <xf numFmtId="167" fontId="0" fillId="33" borderId="133" xfId="1" applyNumberFormat="1" applyFont="1" applyFill="1" applyBorder="1"/>
    <xf numFmtId="167" fontId="0" fillId="46" borderId="133" xfId="1" applyNumberFormat="1" applyFont="1" applyFill="1" applyBorder="1"/>
    <xf numFmtId="167" fontId="0" fillId="36" borderId="133" xfId="1" applyNumberFormat="1" applyFont="1" applyFill="1" applyBorder="1"/>
    <xf numFmtId="167" fontId="0" fillId="0" borderId="128" xfId="1" applyNumberFormat="1" applyFont="1" applyFill="1" applyBorder="1"/>
    <xf numFmtId="167" fontId="0" fillId="0" borderId="120" xfId="1" applyNumberFormat="1" applyFont="1" applyFill="1" applyBorder="1"/>
    <xf numFmtId="167" fontId="0" fillId="34" borderId="120" xfId="1" applyNumberFormat="1" applyFont="1" applyFill="1" applyBorder="1"/>
    <xf numFmtId="167" fontId="0" fillId="45" borderId="120" xfId="1" applyNumberFormat="1" applyFont="1" applyFill="1" applyBorder="1"/>
    <xf numFmtId="167" fontId="0" fillId="33" borderId="120" xfId="1" applyNumberFormat="1" applyFont="1" applyFill="1" applyBorder="1"/>
    <xf numFmtId="167" fontId="0" fillId="46" borderId="120" xfId="1" applyNumberFormat="1" applyFont="1" applyFill="1" applyBorder="1"/>
    <xf numFmtId="167" fontId="0" fillId="36" borderId="120" xfId="1" applyNumberFormat="1" applyFont="1" applyFill="1" applyBorder="1"/>
    <xf numFmtId="167" fontId="0" fillId="0" borderId="129" xfId="1" applyNumberFormat="1" applyFont="1" applyFill="1" applyBorder="1"/>
    <xf numFmtId="167" fontId="0" fillId="0" borderId="122" xfId="1" applyNumberFormat="1" applyFont="1" applyFill="1" applyBorder="1"/>
    <xf numFmtId="167" fontId="0" fillId="34" borderId="122" xfId="1" applyNumberFormat="1" applyFont="1" applyFill="1" applyBorder="1"/>
    <xf numFmtId="167" fontId="0" fillId="45" borderId="122" xfId="1" applyNumberFormat="1" applyFont="1" applyFill="1" applyBorder="1"/>
    <xf numFmtId="167" fontId="0" fillId="33" borderId="122" xfId="1" applyNumberFormat="1" applyFont="1" applyFill="1" applyBorder="1"/>
    <xf numFmtId="167" fontId="0" fillId="46" borderId="122" xfId="1" applyNumberFormat="1" applyFont="1" applyFill="1" applyBorder="1"/>
    <xf numFmtId="167" fontId="0" fillId="36" borderId="122" xfId="1" applyNumberFormat="1" applyFont="1" applyFill="1" applyBorder="1"/>
    <xf numFmtId="167" fontId="66" fillId="0" borderId="12" xfId="1" applyNumberFormat="1" applyFont="1" applyFill="1" applyBorder="1"/>
    <xf numFmtId="167" fontId="66" fillId="0" borderId="10" xfId="1" applyNumberFormat="1" applyFont="1" applyFill="1" applyBorder="1"/>
    <xf numFmtId="167" fontId="66" fillId="34" borderId="10" xfId="1" applyNumberFormat="1" applyFont="1" applyFill="1" applyBorder="1"/>
    <xf numFmtId="167" fontId="66" fillId="45" borderId="10" xfId="1" applyNumberFormat="1" applyFont="1" applyFill="1" applyBorder="1"/>
    <xf numFmtId="167" fontId="66" fillId="33" borderId="10" xfId="1" applyNumberFormat="1" applyFont="1" applyFill="1" applyBorder="1"/>
    <xf numFmtId="167" fontId="66" fillId="46" borderId="10" xfId="1" applyNumberFormat="1" applyFont="1" applyFill="1" applyBorder="1"/>
    <xf numFmtId="167" fontId="66" fillId="36" borderId="10" xfId="1" applyNumberFormat="1" applyFont="1" applyFill="1" applyBorder="1"/>
    <xf numFmtId="167" fontId="0" fillId="0" borderId="127" xfId="1" applyNumberFormat="1" applyFont="1" applyFill="1" applyBorder="1"/>
    <xf numFmtId="167" fontId="0" fillId="0" borderId="118" xfId="1" applyNumberFormat="1" applyFont="1" applyFill="1" applyBorder="1"/>
    <xf numFmtId="167" fontId="0" fillId="34" borderId="118" xfId="1" applyNumberFormat="1" applyFont="1" applyFill="1" applyBorder="1"/>
    <xf numFmtId="167" fontId="0" fillId="45" borderId="118" xfId="1" applyNumberFormat="1" applyFont="1" applyFill="1" applyBorder="1"/>
    <xf numFmtId="167" fontId="0" fillId="33" borderId="118" xfId="1" applyNumberFormat="1" applyFont="1" applyFill="1" applyBorder="1"/>
    <xf numFmtId="167" fontId="0" fillId="46" borderId="118" xfId="1" applyNumberFormat="1" applyFont="1" applyFill="1" applyBorder="1"/>
    <xf numFmtId="167" fontId="0" fillId="36" borderId="118" xfId="1" applyNumberFormat="1" applyFont="1" applyFill="1" applyBorder="1"/>
    <xf numFmtId="167" fontId="67" fillId="0" borderId="14" xfId="1" applyNumberFormat="1" applyFont="1" applyFill="1" applyBorder="1"/>
    <xf numFmtId="167" fontId="67" fillId="0" borderId="15" xfId="1" applyNumberFormat="1" applyFont="1" applyFill="1" applyBorder="1"/>
    <xf numFmtId="167" fontId="67" fillId="34" borderId="15" xfId="1" applyNumberFormat="1" applyFont="1" applyFill="1" applyBorder="1"/>
    <xf numFmtId="167" fontId="67" fillId="45" borderId="15" xfId="1" applyNumberFormat="1" applyFont="1" applyFill="1" applyBorder="1"/>
    <xf numFmtId="167" fontId="67" fillId="33" borderId="15" xfId="1" applyNumberFormat="1" applyFont="1" applyFill="1" applyBorder="1"/>
    <xf numFmtId="167" fontId="67" fillId="46" borderId="15" xfId="1" applyNumberFormat="1" applyFont="1" applyFill="1" applyBorder="1"/>
    <xf numFmtId="167" fontId="67" fillId="36" borderId="15" xfId="1" applyNumberFormat="1" applyFont="1" applyFill="1" applyBorder="1"/>
    <xf numFmtId="164" fontId="0" fillId="34" borderId="133" xfId="2" applyNumberFormat="1" applyFont="1" applyFill="1" applyBorder="1"/>
    <xf numFmtId="164" fontId="0" fillId="45" borderId="133" xfId="2" applyNumberFormat="1" applyFont="1" applyFill="1" applyBorder="1"/>
    <xf numFmtId="164" fontId="0" fillId="33" borderId="133" xfId="2" applyNumberFormat="1" applyFont="1" applyFill="1" applyBorder="1"/>
    <xf numFmtId="164" fontId="0" fillId="46" borderId="133" xfId="2" applyNumberFormat="1" applyFont="1" applyFill="1" applyBorder="1"/>
    <xf numFmtId="164" fontId="0" fillId="36" borderId="133" xfId="2" applyNumberFormat="1" applyFont="1" applyFill="1" applyBorder="1"/>
    <xf numFmtId="164" fontId="0" fillId="34" borderId="120" xfId="2" applyNumberFormat="1" applyFont="1" applyFill="1" applyBorder="1"/>
    <xf numFmtId="164" fontId="0" fillId="45" borderId="120" xfId="2" applyNumberFormat="1" applyFont="1" applyFill="1" applyBorder="1"/>
    <xf numFmtId="164" fontId="0" fillId="33" borderId="120" xfId="2" applyNumberFormat="1" applyFont="1" applyFill="1" applyBorder="1"/>
    <xf numFmtId="164" fontId="0" fillId="46" borderId="120" xfId="2" applyNumberFormat="1" applyFont="1" applyFill="1" applyBorder="1"/>
    <xf numFmtId="164" fontId="0" fillId="36" borderId="120" xfId="2" applyNumberFormat="1" applyFont="1" applyFill="1" applyBorder="1"/>
    <xf numFmtId="164" fontId="0" fillId="34" borderId="122" xfId="2" applyNumberFormat="1" applyFont="1" applyFill="1" applyBorder="1"/>
    <xf numFmtId="164" fontId="0" fillId="45" borderId="122" xfId="2" applyNumberFormat="1" applyFont="1" applyFill="1" applyBorder="1"/>
    <xf numFmtId="164" fontId="0" fillId="33" borderId="122" xfId="2" applyNumberFormat="1" applyFont="1" applyFill="1" applyBorder="1"/>
    <xf numFmtId="164" fontId="0" fillId="46" borderId="122" xfId="2" applyNumberFormat="1" applyFont="1" applyFill="1" applyBorder="1"/>
    <xf numFmtId="164" fontId="0" fillId="36" borderId="122" xfId="2" applyNumberFormat="1" applyFont="1" applyFill="1" applyBorder="1"/>
    <xf numFmtId="164" fontId="66" fillId="34" borderId="10" xfId="2" applyNumberFormat="1" applyFont="1" applyFill="1" applyBorder="1"/>
    <xf numFmtId="164" fontId="66" fillId="45" borderId="10" xfId="2" applyNumberFormat="1" applyFont="1" applyFill="1" applyBorder="1"/>
    <xf numFmtId="164" fontId="66" fillId="33" borderId="10" xfId="2" applyNumberFormat="1" applyFont="1" applyFill="1" applyBorder="1"/>
    <xf numFmtId="164" fontId="66" fillId="46" borderId="10" xfId="2" applyNumberFormat="1" applyFont="1" applyFill="1" applyBorder="1"/>
    <xf numFmtId="164" fontId="66" fillId="36" borderId="10" xfId="2" applyNumberFormat="1" applyFont="1" applyFill="1" applyBorder="1"/>
    <xf numFmtId="164" fontId="0" fillId="34" borderId="118" xfId="2" applyNumberFormat="1" applyFont="1" applyFill="1" applyBorder="1"/>
    <xf numFmtId="164" fontId="0" fillId="45" borderId="118" xfId="2" applyNumberFormat="1" applyFont="1" applyFill="1" applyBorder="1"/>
    <xf numFmtId="164" fontId="0" fillId="33" borderId="118" xfId="2" applyNumberFormat="1" applyFont="1" applyFill="1" applyBorder="1"/>
    <xf numFmtId="164" fontId="0" fillId="46" borderId="118" xfId="2" applyNumberFormat="1" applyFont="1" applyFill="1" applyBorder="1"/>
    <xf numFmtId="164" fontId="0" fillId="36" borderId="118" xfId="2" applyNumberFormat="1" applyFont="1" applyFill="1" applyBorder="1"/>
    <xf numFmtId="164" fontId="67" fillId="34" borderId="15" xfId="2" applyNumberFormat="1" applyFont="1" applyFill="1" applyBorder="1"/>
    <xf numFmtId="164" fontId="67" fillId="45" borderId="15" xfId="2" applyNumberFormat="1" applyFont="1" applyFill="1" applyBorder="1"/>
    <xf numFmtId="164" fontId="67" fillId="33" borderId="15" xfId="2" applyNumberFormat="1" applyFont="1" applyFill="1" applyBorder="1"/>
    <xf numFmtId="164" fontId="67" fillId="46" borderId="15" xfId="2" applyNumberFormat="1" applyFont="1" applyFill="1" applyBorder="1"/>
    <xf numFmtId="164" fontId="67" fillId="36" borderId="15" xfId="2" applyNumberFormat="1" applyFont="1" applyFill="1" applyBorder="1"/>
    <xf numFmtId="0" fontId="15" fillId="38" borderId="139" xfId="3" applyFont="1" applyFill="1" applyBorder="1" applyAlignment="1">
      <alignment horizontal="center" vertical="center"/>
    </xf>
    <xf numFmtId="0" fontId="15" fillId="38" borderId="140" xfId="3" applyFont="1" applyFill="1" applyBorder="1" applyAlignment="1">
      <alignment horizontal="center" vertical="center"/>
    </xf>
    <xf numFmtId="0" fontId="15" fillId="38" borderId="141" xfId="3" applyFont="1" applyFill="1" applyBorder="1" applyAlignment="1">
      <alignment horizontal="center" vertical="center"/>
    </xf>
    <xf numFmtId="0" fontId="54" fillId="38" borderId="72" xfId="3" applyNumberFormat="1" applyFont="1" applyFill="1" applyBorder="1" applyAlignment="1">
      <alignment horizontal="center" vertical="center"/>
    </xf>
    <xf numFmtId="0" fontId="54" fillId="38" borderId="71" xfId="3" applyNumberFormat="1" applyFont="1" applyFill="1" applyBorder="1" applyAlignment="1">
      <alignment horizontal="center" vertical="center"/>
    </xf>
    <xf numFmtId="0" fontId="15" fillId="38" borderId="142" xfId="3" applyFont="1" applyFill="1" applyBorder="1" applyAlignment="1">
      <alignment horizontal="center" vertical="center"/>
    </xf>
    <xf numFmtId="0" fontId="54" fillId="38" borderId="138" xfId="3" applyNumberFormat="1" applyFont="1" applyFill="1" applyBorder="1" applyAlignment="1">
      <alignment horizontal="center" vertical="center"/>
    </xf>
    <xf numFmtId="164" fontId="54" fillId="34" borderId="143" xfId="5" applyNumberFormat="1" applyFont="1" applyFill="1" applyBorder="1" applyAlignment="1">
      <alignment horizontal="center" vertical="center"/>
    </xf>
    <xf numFmtId="164" fontId="56" fillId="0" borderId="144" xfId="5" applyNumberFormat="1" applyFont="1" applyFill="1" applyBorder="1" applyAlignment="1">
      <alignment horizontal="center" vertical="center"/>
    </xf>
    <xf numFmtId="164" fontId="54" fillId="34" borderId="144" xfId="5" applyNumberFormat="1" applyFont="1" applyFill="1" applyBorder="1" applyAlignment="1">
      <alignment horizontal="center" vertical="center"/>
    </xf>
    <xf numFmtId="164" fontId="56" fillId="0" borderId="145" xfId="5" applyNumberFormat="1" applyFont="1" applyFill="1" applyBorder="1" applyAlignment="1">
      <alignment horizontal="center" vertical="center"/>
    </xf>
    <xf numFmtId="164" fontId="54" fillId="33" borderId="146" xfId="5" applyNumberFormat="1" applyFont="1" applyFill="1" applyBorder="1" applyAlignment="1">
      <alignment horizontal="center" vertical="center"/>
    </xf>
    <xf numFmtId="164" fontId="54" fillId="33" borderId="144" xfId="5" applyNumberFormat="1" applyFont="1" applyFill="1" applyBorder="1" applyAlignment="1">
      <alignment horizontal="center" vertical="center"/>
    </xf>
    <xf numFmtId="0" fontId="0" fillId="0" borderId="12" xfId="0" applyBorder="1"/>
    <xf numFmtId="0" fontId="0" fillId="0" borderId="10"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150" xfId="0" applyBorder="1"/>
    <xf numFmtId="0" fontId="0" fillId="0" borderId="151" xfId="0" applyBorder="1"/>
    <xf numFmtId="0" fontId="0" fillId="0" borderId="152" xfId="0" applyBorder="1"/>
    <xf numFmtId="0" fontId="0" fillId="0" borderId="147" xfId="0" applyBorder="1"/>
    <xf numFmtId="0" fontId="0" fillId="0" borderId="148" xfId="0" applyBorder="1"/>
    <xf numFmtId="0" fontId="0" fillId="0" borderId="149" xfId="0" applyBorder="1"/>
    <xf numFmtId="0" fontId="66" fillId="34" borderId="147" xfId="0" applyFont="1" applyFill="1" applyBorder="1" applyAlignment="1">
      <alignment horizontal="center" vertical="center" wrapText="1"/>
    </xf>
    <xf numFmtId="0" fontId="66" fillId="34" borderId="148" xfId="0" applyFont="1" applyFill="1" applyBorder="1" applyAlignment="1">
      <alignment horizontal="center" vertical="center" wrapText="1"/>
    </xf>
    <xf numFmtId="0" fontId="66" fillId="34" borderId="149" xfId="0" applyFont="1" applyFill="1" applyBorder="1" applyAlignment="1">
      <alignment horizontal="center" vertical="center" wrapText="1"/>
    </xf>
    <xf numFmtId="164" fontId="16" fillId="0" borderId="103" xfId="2" applyNumberFormat="1" applyFont="1" applyFill="1" applyBorder="1" applyAlignment="1">
      <alignment horizontal="center" vertical="center"/>
    </xf>
    <xf numFmtId="164" fontId="16" fillId="0" borderId="104" xfId="2" applyNumberFormat="1" applyFont="1" applyFill="1" applyBorder="1" applyAlignment="1">
      <alignment horizontal="center" vertical="center"/>
    </xf>
    <xf numFmtId="164" fontId="16" fillId="0" borderId="105" xfId="2" applyNumberFormat="1" applyFont="1" applyFill="1" applyBorder="1" applyAlignment="1">
      <alignment horizontal="center" vertical="center"/>
    </xf>
    <xf numFmtId="164" fontId="16" fillId="0" borderId="106" xfId="2" applyNumberFormat="1" applyFont="1" applyFill="1" applyBorder="1" applyAlignment="1">
      <alignment horizontal="center" vertical="center"/>
    </xf>
    <xf numFmtId="164" fontId="16" fillId="0" borderId="108" xfId="2" applyNumberFormat="1" applyFont="1" applyFill="1" applyBorder="1" applyAlignment="1">
      <alignment horizontal="center" vertical="center"/>
    </xf>
    <xf numFmtId="164" fontId="16" fillId="0" borderId="109" xfId="2" applyNumberFormat="1" applyFont="1" applyFill="1" applyBorder="1" applyAlignment="1">
      <alignment horizontal="center" vertical="center"/>
    </xf>
    <xf numFmtId="164" fontId="16" fillId="0" borderId="110" xfId="2" applyNumberFormat="1" applyFont="1" applyFill="1" applyBorder="1" applyAlignment="1">
      <alignment horizontal="center" vertical="center"/>
    </xf>
    <xf numFmtId="164" fontId="16" fillId="0" borderId="111" xfId="2" applyNumberFormat="1" applyFont="1" applyFill="1" applyBorder="1" applyAlignment="1">
      <alignment horizontal="center" vertical="center"/>
    </xf>
    <xf numFmtId="0" fontId="3" fillId="35" borderId="21" xfId="0" applyFont="1" applyFill="1" applyBorder="1" applyAlignment="1">
      <alignment horizontal="center" textRotation="90" wrapText="1"/>
    </xf>
    <xf numFmtId="164" fontId="0" fillId="35" borderId="134" xfId="2" applyNumberFormat="1" applyFont="1" applyFill="1" applyBorder="1"/>
    <xf numFmtId="164" fontId="0" fillId="35" borderId="121" xfId="2" applyNumberFormat="1" applyFont="1" applyFill="1" applyBorder="1"/>
    <xf numFmtId="164" fontId="0" fillId="35" borderId="123" xfId="2" applyNumberFormat="1" applyFont="1" applyFill="1" applyBorder="1"/>
    <xf numFmtId="164" fontId="66" fillId="35" borderId="13" xfId="2" applyNumberFormat="1" applyFont="1" applyFill="1" applyBorder="1"/>
    <xf numFmtId="164" fontId="0" fillId="35" borderId="119" xfId="2" applyNumberFormat="1" applyFont="1" applyFill="1" applyBorder="1"/>
    <xf numFmtId="164" fontId="67" fillId="35" borderId="16" xfId="2" applyNumberFormat="1" applyFont="1" applyFill="1" applyBorder="1"/>
    <xf numFmtId="0" fontId="71" fillId="0" borderId="0" xfId="0" applyFont="1"/>
    <xf numFmtId="0" fontId="3" fillId="0" borderId="154" xfId="0" applyFont="1" applyFill="1" applyBorder="1" applyAlignment="1">
      <alignment horizontal="center" textRotation="90" wrapText="1"/>
    </xf>
    <xf numFmtId="164" fontId="0" fillId="0" borderId="155" xfId="2" applyNumberFormat="1" applyFont="1" applyFill="1" applyBorder="1"/>
    <xf numFmtId="164" fontId="0" fillId="0" borderId="156" xfId="2" applyNumberFormat="1" applyFont="1" applyFill="1" applyBorder="1"/>
    <xf numFmtId="164" fontId="0" fillId="0" borderId="157" xfId="2" applyNumberFormat="1" applyFont="1" applyFill="1" applyBorder="1"/>
    <xf numFmtId="164" fontId="66" fillId="0" borderId="11" xfId="2" applyNumberFormat="1" applyFont="1" applyFill="1" applyBorder="1"/>
    <xf numFmtId="164" fontId="0" fillId="0" borderId="158" xfId="2" applyNumberFormat="1" applyFont="1" applyFill="1" applyBorder="1"/>
    <xf numFmtId="164" fontId="67" fillId="0" borderId="26" xfId="2" applyNumberFormat="1" applyFont="1" applyFill="1" applyBorder="1"/>
    <xf numFmtId="0" fontId="3" fillId="35" borderId="160" xfId="0" applyFont="1" applyFill="1" applyBorder="1" applyAlignment="1">
      <alignment horizontal="center" textRotation="90" wrapText="1"/>
    </xf>
    <xf numFmtId="167" fontId="0" fillId="35" borderId="161" xfId="1" applyNumberFormat="1" applyFont="1" applyFill="1" applyBorder="1"/>
    <xf numFmtId="167" fontId="0" fillId="35" borderId="162" xfId="1" applyNumberFormat="1" applyFont="1" applyFill="1" applyBorder="1"/>
    <xf numFmtId="167" fontId="0" fillId="35" borderId="163" xfId="1" applyNumberFormat="1" applyFont="1" applyFill="1" applyBorder="1"/>
    <xf numFmtId="167" fontId="66" fillId="35" borderId="28" xfId="1" applyNumberFormat="1" applyFont="1" applyFill="1" applyBorder="1"/>
    <xf numFmtId="167" fontId="0" fillId="35" borderId="164" xfId="1" applyNumberFormat="1" applyFont="1" applyFill="1" applyBorder="1"/>
    <xf numFmtId="167" fontId="67" fillId="35" borderId="165" xfId="1" applyNumberFormat="1" applyFont="1" applyFill="1" applyBorder="1"/>
    <xf numFmtId="0" fontId="15" fillId="38" borderId="72" xfId="3" applyFont="1" applyFill="1" applyBorder="1" applyAlignment="1">
      <alignment horizontal="center" vertical="center"/>
    </xf>
    <xf numFmtId="164" fontId="55" fillId="34" borderId="76" xfId="5" applyNumberFormat="1" applyFont="1" applyFill="1" applyBorder="1" applyAlignment="1">
      <alignment horizontal="center" vertical="center"/>
    </xf>
    <xf numFmtId="164" fontId="55" fillId="34" borderId="79" xfId="5" applyNumberFormat="1" applyFont="1" applyFill="1" applyBorder="1" applyAlignment="1">
      <alignment horizontal="center" vertical="center"/>
    </xf>
    <xf numFmtId="164" fontId="55" fillId="33" borderId="87" xfId="5" applyNumberFormat="1" applyFont="1" applyFill="1" applyBorder="1" applyAlignment="1">
      <alignment horizontal="center" vertical="center"/>
    </xf>
    <xf numFmtId="164" fontId="55" fillId="33" borderId="79" xfId="5" applyNumberFormat="1" applyFont="1" applyFill="1" applyBorder="1" applyAlignment="1">
      <alignment horizontal="center" vertical="center"/>
    </xf>
    <xf numFmtId="0" fontId="73" fillId="48" borderId="168" xfId="3" applyFont="1" applyFill="1" applyBorder="1" applyAlignment="1">
      <alignment horizontal="center" vertical="center"/>
    </xf>
    <xf numFmtId="164" fontId="73" fillId="34" borderId="169" xfId="5" applyNumberFormat="1" applyFont="1" applyFill="1" applyBorder="1" applyAlignment="1">
      <alignment horizontal="center" vertical="center"/>
    </xf>
    <xf numFmtId="164" fontId="74" fillId="0" borderId="101" xfId="5" applyNumberFormat="1" applyFont="1" applyFill="1" applyBorder="1" applyAlignment="1">
      <alignment horizontal="center" vertical="center"/>
    </xf>
    <xf numFmtId="164" fontId="73" fillId="34" borderId="101" xfId="5" applyNumberFormat="1" applyFont="1" applyFill="1" applyBorder="1" applyAlignment="1">
      <alignment horizontal="center" vertical="center"/>
    </xf>
    <xf numFmtId="164" fontId="74" fillId="0" borderId="170" xfId="5" applyNumberFormat="1" applyFont="1" applyFill="1" applyBorder="1" applyAlignment="1">
      <alignment horizontal="center" vertical="center"/>
    </xf>
    <xf numFmtId="0" fontId="75" fillId="0" borderId="69" xfId="3" applyFont="1" applyBorder="1"/>
    <xf numFmtId="164" fontId="73" fillId="33" borderId="171" xfId="5" applyNumberFormat="1" applyFont="1" applyFill="1" applyBorder="1" applyAlignment="1">
      <alignment horizontal="center" vertical="center"/>
    </xf>
    <xf numFmtId="164" fontId="73" fillId="33" borderId="101" xfId="5" applyNumberFormat="1" applyFont="1" applyFill="1" applyBorder="1" applyAlignment="1">
      <alignment horizontal="center" vertical="center"/>
    </xf>
    <xf numFmtId="0" fontId="73" fillId="48" borderId="172" xfId="3" applyFont="1" applyFill="1" applyBorder="1" applyAlignment="1">
      <alignment horizontal="center" vertical="center"/>
    </xf>
    <xf numFmtId="164" fontId="73" fillId="34" borderId="173" xfId="5" applyNumberFormat="1" applyFont="1" applyFill="1" applyBorder="1" applyAlignment="1">
      <alignment horizontal="center" vertical="center"/>
    </xf>
    <xf numFmtId="164" fontId="74" fillId="0" borderId="174" xfId="5" applyNumberFormat="1" applyFont="1" applyFill="1" applyBorder="1" applyAlignment="1">
      <alignment horizontal="center" vertical="center"/>
    </xf>
    <xf numFmtId="164" fontId="73" fillId="34" borderId="174" xfId="5" applyNumberFormat="1" applyFont="1" applyFill="1" applyBorder="1" applyAlignment="1">
      <alignment horizontal="center" vertical="center"/>
    </xf>
    <xf numFmtId="164" fontId="74" fillId="0" borderId="175" xfId="5" applyNumberFormat="1" applyFont="1" applyFill="1" applyBorder="1" applyAlignment="1">
      <alignment horizontal="center" vertical="center"/>
    </xf>
    <xf numFmtId="164" fontId="73" fillId="33" borderId="176" xfId="5" applyNumberFormat="1" applyFont="1" applyFill="1" applyBorder="1" applyAlignment="1">
      <alignment horizontal="center" vertical="center"/>
    </xf>
    <xf numFmtId="164" fontId="73" fillId="33" borderId="174" xfId="5" applyNumberFormat="1" applyFont="1" applyFill="1" applyBorder="1" applyAlignment="1">
      <alignment horizontal="center" vertical="center"/>
    </xf>
    <xf numFmtId="0" fontId="51" fillId="0" borderId="0" xfId="3" applyFont="1"/>
    <xf numFmtId="0" fontId="1" fillId="0" borderId="0" xfId="3" applyFont="1"/>
    <xf numFmtId="0" fontId="66" fillId="34" borderId="25" xfId="0" applyFont="1" applyFill="1" applyBorder="1" applyAlignment="1">
      <alignment horizontal="center" vertical="center" wrapText="1"/>
    </xf>
    <xf numFmtId="0" fontId="0" fillId="0" borderId="11" xfId="0" applyBorder="1"/>
    <xf numFmtId="0" fontId="0" fillId="0" borderId="177" xfId="0" applyBorder="1"/>
    <xf numFmtId="0" fontId="0" fillId="0" borderId="25" xfId="0" applyBorder="1"/>
    <xf numFmtId="0" fontId="0" fillId="0" borderId="26" xfId="0" applyBorder="1"/>
    <xf numFmtId="0" fontId="0" fillId="0" borderId="130" xfId="0" applyBorder="1"/>
    <xf numFmtId="0" fontId="0" fillId="0" borderId="178" xfId="0" applyBorder="1"/>
    <xf numFmtId="0" fontId="0" fillId="0" borderId="75" xfId="0" applyBorder="1"/>
    <xf numFmtId="0" fontId="0" fillId="0" borderId="179" xfId="0" applyBorder="1"/>
    <xf numFmtId="0" fontId="0" fillId="0" borderId="180" xfId="0" applyBorder="1"/>
    <xf numFmtId="0" fontId="65" fillId="34" borderId="95" xfId="3" applyFont="1" applyFill="1" applyBorder="1" applyAlignment="1">
      <alignment horizontal="center" vertical="center" textRotation="90"/>
    </xf>
    <xf numFmtId="0" fontId="65" fillId="34" borderId="101" xfId="3" applyFont="1" applyFill="1" applyBorder="1" applyAlignment="1">
      <alignment horizontal="center" vertical="center" textRotation="90"/>
    </xf>
    <xf numFmtId="0" fontId="65" fillId="34" borderId="113" xfId="3" applyFont="1" applyFill="1" applyBorder="1" applyAlignment="1">
      <alignment horizontal="center" vertical="center" textRotation="90"/>
    </xf>
    <xf numFmtId="0" fontId="63" fillId="0" borderId="95" xfId="3" applyFont="1" applyBorder="1" applyAlignment="1">
      <alignment horizontal="center" vertical="center"/>
    </xf>
    <xf numFmtId="0" fontId="63" fillId="0" borderId="101" xfId="3" applyFont="1" applyBorder="1" applyAlignment="1">
      <alignment horizontal="center" vertical="center"/>
    </xf>
    <xf numFmtId="0" fontId="63" fillId="0" borderId="113" xfId="3" applyFont="1" applyBorder="1" applyAlignment="1">
      <alignment horizontal="center" vertical="center"/>
    </xf>
    <xf numFmtId="0" fontId="62" fillId="33" borderId="95" xfId="3" applyFont="1" applyFill="1" applyBorder="1" applyAlignment="1">
      <alignment horizontal="center" vertical="center" textRotation="90"/>
    </xf>
    <xf numFmtId="0" fontId="62" fillId="33" borderId="101" xfId="3" applyFont="1" applyFill="1" applyBorder="1" applyAlignment="1">
      <alignment horizontal="center" vertical="center" textRotation="90"/>
    </xf>
    <xf numFmtId="0" fontId="62" fillId="33" borderId="113" xfId="3" applyFont="1" applyFill="1" applyBorder="1" applyAlignment="1">
      <alignment horizontal="center" vertical="center" textRotation="90"/>
    </xf>
    <xf numFmtId="0" fontId="63" fillId="0" borderId="25" xfId="3" applyFont="1" applyBorder="1" applyAlignment="1">
      <alignment horizontal="center" vertical="center"/>
    </xf>
    <xf numFmtId="0" fontId="63" fillId="0" borderId="11" xfId="3" applyFont="1" applyBorder="1" applyAlignment="1">
      <alignment horizontal="center" vertical="center"/>
    </xf>
    <xf numFmtId="0" fontId="63" fillId="0" borderId="26" xfId="3" applyFont="1" applyBorder="1" applyAlignment="1">
      <alignment horizontal="center" vertical="center"/>
    </xf>
    <xf numFmtId="0" fontId="70" fillId="34" borderId="22" xfId="3" applyFont="1" applyFill="1" applyBorder="1" applyAlignment="1">
      <alignment horizontal="center" vertical="center" wrapText="1"/>
    </xf>
    <xf numFmtId="0" fontId="70" fillId="34" borderId="23" xfId="3" applyFont="1" applyFill="1" applyBorder="1" applyAlignment="1">
      <alignment horizontal="center" vertical="center" wrapText="1"/>
    </xf>
    <xf numFmtId="0" fontId="70" fillId="34" borderId="24" xfId="3" applyFont="1" applyFill="1" applyBorder="1" applyAlignment="1">
      <alignment horizontal="center" vertical="center" wrapText="1"/>
    </xf>
    <xf numFmtId="0" fontId="53" fillId="0" borderId="68" xfId="3" applyFont="1" applyBorder="1" applyAlignment="1">
      <alignment horizontal="center" vertical="center"/>
    </xf>
    <xf numFmtId="0" fontId="53" fillId="0" borderId="69" xfId="3" applyFont="1" applyBorder="1" applyAlignment="1">
      <alignment horizontal="center" vertical="center"/>
    </xf>
    <xf numFmtId="0" fontId="53" fillId="0" borderId="70" xfId="3" applyFont="1" applyBorder="1" applyAlignment="1">
      <alignment horizontal="center" vertical="center"/>
    </xf>
    <xf numFmtId="0" fontId="50" fillId="0" borderId="68" xfId="3" applyFont="1" applyBorder="1" applyAlignment="1">
      <alignment horizontal="center" vertical="center" wrapText="1"/>
    </xf>
    <xf numFmtId="0" fontId="50" fillId="0" borderId="69" xfId="3" applyFont="1" applyBorder="1" applyAlignment="1">
      <alignment horizontal="center" vertical="center" wrapText="1"/>
    </xf>
    <xf numFmtId="0" fontId="50" fillId="0" borderId="70" xfId="3" applyFont="1" applyBorder="1" applyAlignment="1">
      <alignment horizontal="center" vertical="center" wrapText="1"/>
    </xf>
    <xf numFmtId="0" fontId="53" fillId="0" borderId="68" xfId="3" applyFont="1" applyBorder="1" applyAlignment="1">
      <alignment horizontal="center" vertical="center" wrapText="1"/>
    </xf>
    <xf numFmtId="0" fontId="52" fillId="0" borderId="68" xfId="3" applyFont="1" applyBorder="1" applyAlignment="1">
      <alignment horizontal="center" vertical="center" wrapText="1"/>
    </xf>
    <xf numFmtId="0" fontId="52" fillId="0" borderId="70" xfId="3" applyFont="1" applyBorder="1" applyAlignment="1">
      <alignment horizontal="center" vertical="center"/>
    </xf>
    <xf numFmtId="0" fontId="5" fillId="0" borderId="0" xfId="3" applyFont="1" applyAlignment="1">
      <alignment horizontal="center" vertical="center"/>
    </xf>
    <xf numFmtId="0" fontId="6" fillId="37" borderId="33" xfId="3" applyFont="1" applyFill="1" applyBorder="1" applyAlignment="1">
      <alignment horizontal="center" vertical="center"/>
    </xf>
    <xf numFmtId="0" fontId="6" fillId="37" borderId="34" xfId="3" applyFont="1" applyFill="1" applyBorder="1" applyAlignment="1">
      <alignment horizontal="center" vertical="center"/>
    </xf>
    <xf numFmtId="0" fontId="6" fillId="37" borderId="35" xfId="3" applyFont="1" applyFill="1" applyBorder="1" applyAlignment="1">
      <alignment horizontal="center" vertical="center"/>
    </xf>
    <xf numFmtId="9" fontId="16" fillId="0" borderId="65" xfId="5" applyNumberFormat="1" applyFont="1" applyFill="1" applyBorder="1" applyAlignment="1">
      <alignment horizontal="center" vertical="center" wrapText="1"/>
    </xf>
    <xf numFmtId="0" fontId="16" fillId="0" borderId="66" xfId="5" applyNumberFormat="1" applyFont="1" applyFill="1" applyBorder="1" applyAlignment="1">
      <alignment horizontal="center" vertical="center" wrapText="1"/>
    </xf>
    <xf numFmtId="0" fontId="16" fillId="0" borderId="67" xfId="5" applyNumberFormat="1" applyFont="1" applyFill="1" applyBorder="1" applyAlignment="1">
      <alignment horizontal="center" vertical="center" wrapText="1"/>
    </xf>
    <xf numFmtId="0" fontId="16" fillId="0" borderId="65" xfId="5" applyNumberFormat="1" applyFont="1" applyFill="1" applyBorder="1" applyAlignment="1">
      <alignment horizontal="center" vertical="center" wrapText="1"/>
    </xf>
    <xf numFmtId="0" fontId="67" fillId="0" borderId="130" xfId="0" applyFont="1" applyBorder="1" applyAlignment="1">
      <alignment horizontal="center" vertical="center"/>
    </xf>
    <xf numFmtId="0" fontId="67" fillId="0" borderId="12" xfId="0" applyFont="1" applyBorder="1" applyAlignment="1">
      <alignment horizontal="center" vertical="center"/>
    </xf>
    <xf numFmtId="0" fontId="67" fillId="0" borderId="14" xfId="0" applyFont="1" applyBorder="1" applyAlignment="1">
      <alignment horizontal="center" vertical="center"/>
    </xf>
    <xf numFmtId="0" fontId="68" fillId="47" borderId="22" xfId="0" applyFont="1" applyFill="1" applyBorder="1" applyAlignment="1">
      <alignment horizontal="center"/>
    </xf>
    <xf numFmtId="0" fontId="68" fillId="47" borderId="23" xfId="0" applyFont="1" applyFill="1" applyBorder="1" applyAlignment="1">
      <alignment horizontal="center"/>
    </xf>
    <xf numFmtId="0" fontId="68" fillId="47" borderId="159" xfId="0" applyFont="1" applyFill="1" applyBorder="1" applyAlignment="1">
      <alignment horizontal="center"/>
    </xf>
    <xf numFmtId="0" fontId="68" fillId="47" borderId="24" xfId="0" applyFont="1" applyFill="1" applyBorder="1" applyAlignment="1">
      <alignment horizontal="center"/>
    </xf>
    <xf numFmtId="0" fontId="69" fillId="47" borderId="136" xfId="0" applyFont="1" applyFill="1" applyBorder="1" applyAlignment="1">
      <alignment horizontal="center" vertical="center" wrapText="1"/>
    </xf>
    <xf numFmtId="0" fontId="69" fillId="47" borderId="137" xfId="0" applyFont="1" applyFill="1" applyBorder="1" applyAlignment="1">
      <alignment horizontal="center" vertical="center" wrapText="1"/>
    </xf>
    <xf numFmtId="0" fontId="69" fillId="47" borderId="114" xfId="0" applyFont="1" applyFill="1" applyBorder="1" applyAlignment="1">
      <alignment horizontal="center" vertical="center" wrapText="1"/>
    </xf>
    <xf numFmtId="0" fontId="69" fillId="47" borderId="135" xfId="0" applyFont="1" applyFill="1" applyBorder="1" applyAlignment="1">
      <alignment horizontal="center" vertical="center" wrapText="1"/>
    </xf>
    <xf numFmtId="0" fontId="68" fillId="37" borderId="153" xfId="0" applyFont="1" applyFill="1" applyBorder="1" applyAlignment="1">
      <alignment horizontal="center"/>
    </xf>
    <xf numFmtId="0" fontId="68" fillId="37" borderId="166" xfId="0" applyFont="1" applyFill="1" applyBorder="1" applyAlignment="1">
      <alignment horizontal="center"/>
    </xf>
    <xf numFmtId="0" fontId="68" fillId="37" borderId="167" xfId="0" applyFont="1" applyFill="1" applyBorder="1" applyAlignment="1">
      <alignment horizontal="center"/>
    </xf>
    <xf numFmtId="0" fontId="69" fillId="37" borderId="136" xfId="0" applyFont="1" applyFill="1" applyBorder="1" applyAlignment="1">
      <alignment horizontal="center" vertical="center" wrapText="1"/>
    </xf>
    <xf numFmtId="0" fontId="69" fillId="37" borderId="137" xfId="0" applyFont="1" applyFill="1" applyBorder="1" applyAlignment="1">
      <alignment horizontal="center" vertical="center" wrapText="1"/>
    </xf>
    <xf numFmtId="0" fontId="69" fillId="37" borderId="114" xfId="0" applyFont="1" applyFill="1" applyBorder="1" applyAlignment="1">
      <alignment horizontal="center" vertical="center" wrapText="1"/>
    </xf>
    <xf numFmtId="0" fontId="69" fillId="37" borderId="135" xfId="0" applyFont="1" applyFill="1" applyBorder="1" applyAlignment="1">
      <alignment horizontal="center" vertical="center" wrapText="1"/>
    </xf>
  </cellXfs>
  <cellStyles count="3558">
    <cellStyle name="]_x000d__x000a_Zoomed=1_x000d__x000a_Row=0_x000d__x000a_Column=0_x000d__x000a_Height=0_x000d__x000a_Width=0_x000d__x000a_FontName=FoxFont_x000d__x000a_FontStyle=0_x000d__x000a_FontSize=9_x000d__x000a_PrtFontName=FoxPrin" xfId="6"/>
    <cellStyle name="20% - Accent1 10" xfId="7"/>
    <cellStyle name="20% - Accent1 10 2" xfId="8"/>
    <cellStyle name="20% - Accent1 10 2 2" xfId="9"/>
    <cellStyle name="20% - Accent1 10 2 2 2" xfId="10"/>
    <cellStyle name="20% - Accent1 10 2 3" xfId="11"/>
    <cellStyle name="20% - Accent1 10 2 3 2" xfId="12"/>
    <cellStyle name="20% - Accent1 10 2 4" xfId="13"/>
    <cellStyle name="20% - Accent1 10 3" xfId="14"/>
    <cellStyle name="20% - Accent1 10 3 2" xfId="15"/>
    <cellStyle name="20% - Accent1 10 4" xfId="16"/>
    <cellStyle name="20% - Accent1 10 4 2" xfId="17"/>
    <cellStyle name="20% - Accent1 10 5" xfId="18"/>
    <cellStyle name="20% - Accent1 11" xfId="19"/>
    <cellStyle name="20% - Accent1 11 2" xfId="20"/>
    <cellStyle name="20% - Accent1 11 2 2" xfId="21"/>
    <cellStyle name="20% - Accent1 11 2 2 2" xfId="22"/>
    <cellStyle name="20% - Accent1 11 2 3" xfId="23"/>
    <cellStyle name="20% - Accent1 11 2 3 2" xfId="24"/>
    <cellStyle name="20% - Accent1 11 2 4" xfId="25"/>
    <cellStyle name="20% - Accent1 11 3" xfId="26"/>
    <cellStyle name="20% - Accent1 11 3 2" xfId="27"/>
    <cellStyle name="20% - Accent1 11 4" xfId="28"/>
    <cellStyle name="20% - Accent1 11 4 2" xfId="29"/>
    <cellStyle name="20% - Accent1 11 5" xfId="30"/>
    <cellStyle name="20% - Accent1 12" xfId="31"/>
    <cellStyle name="20% - Accent1 12 2" xfId="32"/>
    <cellStyle name="20% - Accent1 12 2 2" xfId="33"/>
    <cellStyle name="20% - Accent1 12 3" xfId="34"/>
    <cellStyle name="20% - Accent1 12 3 2" xfId="35"/>
    <cellStyle name="20% - Accent1 12 4" xfId="36"/>
    <cellStyle name="20% - Accent1 13" xfId="37"/>
    <cellStyle name="20% - Accent1 13 2" xfId="38"/>
    <cellStyle name="20% - Accent1 13 2 2" xfId="39"/>
    <cellStyle name="20% - Accent1 13 3" xfId="40"/>
    <cellStyle name="20% - Accent1 13 3 2" xfId="41"/>
    <cellStyle name="20% - Accent1 13 4" xfId="42"/>
    <cellStyle name="20% - Accent1 14" xfId="43"/>
    <cellStyle name="20% - Accent1 14 2" xfId="44"/>
    <cellStyle name="20% - Accent1 14 2 2" xfId="45"/>
    <cellStyle name="20% - Accent1 14 3" xfId="46"/>
    <cellStyle name="20% - Accent1 14 3 2" xfId="47"/>
    <cellStyle name="20% - Accent1 14 4" xfId="48"/>
    <cellStyle name="20% - Accent1 15" xfId="49"/>
    <cellStyle name="20% - Accent1 15 2" xfId="50"/>
    <cellStyle name="20% - Accent1 15 2 2" xfId="51"/>
    <cellStyle name="20% - Accent1 15 3" xfId="52"/>
    <cellStyle name="20% - Accent1 15 3 2" xfId="53"/>
    <cellStyle name="20% - Accent1 15 4" xfId="54"/>
    <cellStyle name="20% - Accent1 16" xfId="55"/>
    <cellStyle name="20% - Accent1 16 2" xfId="56"/>
    <cellStyle name="20% - Accent1 17" xfId="57"/>
    <cellStyle name="20% - Accent1 17 2" xfId="58"/>
    <cellStyle name="20% - Accent1 17 2 2" xfId="59"/>
    <cellStyle name="20% - Accent1 17 3" xfId="60"/>
    <cellStyle name="20% - Accent1 18" xfId="61"/>
    <cellStyle name="20% - Accent1 18 2" xfId="62"/>
    <cellStyle name="20% - Accent1 18 2 2" xfId="63"/>
    <cellStyle name="20% - Accent1 18 3" xfId="64"/>
    <cellStyle name="20% - Accent1 19" xfId="65"/>
    <cellStyle name="20% - Accent1 2" xfId="66"/>
    <cellStyle name="20% - Accent1 2 2" xfId="67"/>
    <cellStyle name="20% - Accent1 2 2 2" xfId="68"/>
    <cellStyle name="20% - Accent1 2 2 2 2" xfId="69"/>
    <cellStyle name="20% - Accent1 2 2 2 2 2" xfId="70"/>
    <cellStyle name="20% - Accent1 2 2 2 3" xfId="71"/>
    <cellStyle name="20% - Accent1 2 2 2 3 2" xfId="72"/>
    <cellStyle name="20% - Accent1 2 2 2 4" xfId="73"/>
    <cellStyle name="20% - Accent1 2 2 3" xfId="74"/>
    <cellStyle name="20% - Accent1 2 2 3 2" xfId="75"/>
    <cellStyle name="20% - Accent1 2 2 4" xfId="76"/>
    <cellStyle name="20% - Accent1 2 2 4 2" xfId="77"/>
    <cellStyle name="20% - Accent1 2 2 5" xfId="78"/>
    <cellStyle name="20% - Accent1 2 3" xfId="79"/>
    <cellStyle name="20% - Accent1 2 3 2" xfId="80"/>
    <cellStyle name="20% - Accent1 2 3 2 2" xfId="81"/>
    <cellStyle name="20% - Accent1 2 3 3" xfId="82"/>
    <cellStyle name="20% - Accent1 2 3 3 2" xfId="83"/>
    <cellStyle name="20% - Accent1 2 3 4" xfId="84"/>
    <cellStyle name="20% - Accent1 2 4" xfId="85"/>
    <cellStyle name="20% - Accent1 2 4 2" xfId="86"/>
    <cellStyle name="20% - Accent1 2 5" xfId="87"/>
    <cellStyle name="20% - Accent1 2 5 2" xfId="88"/>
    <cellStyle name="20% - Accent1 2 6" xfId="89"/>
    <cellStyle name="20% - Accent1 20" xfId="90"/>
    <cellStyle name="20% - Accent1 21" xfId="91"/>
    <cellStyle name="20% - Accent1 22" xfId="92"/>
    <cellStyle name="20% - Accent1 23" xfId="93"/>
    <cellStyle name="20% - Accent1 24" xfId="94"/>
    <cellStyle name="20% - Accent1 25" xfId="95"/>
    <cellStyle name="20% - Accent1 3" xfId="96"/>
    <cellStyle name="20% - Accent1 3 2" xfId="97"/>
    <cellStyle name="20% - Accent1 3 2 2" xfId="98"/>
    <cellStyle name="20% - Accent1 3 2 2 2" xfId="99"/>
    <cellStyle name="20% - Accent1 3 2 2 2 2" xfId="100"/>
    <cellStyle name="20% - Accent1 3 2 2 3" xfId="101"/>
    <cellStyle name="20% - Accent1 3 2 2 3 2" xfId="102"/>
    <cellStyle name="20% - Accent1 3 2 2 4" xfId="103"/>
    <cellStyle name="20% - Accent1 3 2 3" xfId="104"/>
    <cellStyle name="20% - Accent1 3 2 3 2" xfId="105"/>
    <cellStyle name="20% - Accent1 3 2 4" xfId="106"/>
    <cellStyle name="20% - Accent1 3 2 4 2" xfId="107"/>
    <cellStyle name="20% - Accent1 3 2 5" xfId="108"/>
    <cellStyle name="20% - Accent1 3 3" xfId="109"/>
    <cellStyle name="20% - Accent1 3 3 2" xfId="110"/>
    <cellStyle name="20% - Accent1 3 3 2 2" xfId="111"/>
    <cellStyle name="20% - Accent1 3 3 3" xfId="112"/>
    <cellStyle name="20% - Accent1 3 3 3 2" xfId="113"/>
    <cellStyle name="20% - Accent1 3 3 4" xfId="114"/>
    <cellStyle name="20% - Accent1 3 4" xfId="115"/>
    <cellStyle name="20% - Accent1 3 4 2" xfId="116"/>
    <cellStyle name="20% - Accent1 3 5" xfId="117"/>
    <cellStyle name="20% - Accent1 3 5 2" xfId="118"/>
    <cellStyle name="20% - Accent1 3 6" xfId="119"/>
    <cellStyle name="20% - Accent1 4" xfId="120"/>
    <cellStyle name="20% - Accent1 4 2" xfId="121"/>
    <cellStyle name="20% - Accent1 4 2 2" xfId="122"/>
    <cellStyle name="20% - Accent1 4 2 2 2" xfId="123"/>
    <cellStyle name="20% - Accent1 4 2 2 2 2" xfId="124"/>
    <cellStyle name="20% - Accent1 4 2 2 3" xfId="125"/>
    <cellStyle name="20% - Accent1 4 2 2 3 2" xfId="126"/>
    <cellStyle name="20% - Accent1 4 2 2 4" xfId="127"/>
    <cellStyle name="20% - Accent1 4 2 3" xfId="128"/>
    <cellStyle name="20% - Accent1 4 2 3 2" xfId="129"/>
    <cellStyle name="20% - Accent1 4 2 4" xfId="130"/>
    <cellStyle name="20% - Accent1 4 2 4 2" xfId="131"/>
    <cellStyle name="20% - Accent1 4 2 5" xfId="132"/>
    <cellStyle name="20% - Accent1 4 3" xfId="133"/>
    <cellStyle name="20% - Accent1 4 3 2" xfId="134"/>
    <cellStyle name="20% - Accent1 4 3 2 2" xfId="135"/>
    <cellStyle name="20% - Accent1 4 3 3" xfId="136"/>
    <cellStyle name="20% - Accent1 4 3 3 2" xfId="137"/>
    <cellStyle name="20% - Accent1 4 3 4" xfId="138"/>
    <cellStyle name="20% - Accent1 4 4" xfId="139"/>
    <cellStyle name="20% - Accent1 4 4 2" xfId="140"/>
    <cellStyle name="20% - Accent1 4 5" xfId="141"/>
    <cellStyle name="20% - Accent1 4 5 2" xfId="142"/>
    <cellStyle name="20% - Accent1 4 6" xfId="143"/>
    <cellStyle name="20% - Accent1 5" xfId="144"/>
    <cellStyle name="20% - Accent1 5 2" xfId="145"/>
    <cellStyle name="20% - Accent1 5 2 2" xfId="146"/>
    <cellStyle name="20% - Accent1 5 2 2 2" xfId="147"/>
    <cellStyle name="20% - Accent1 5 2 2 2 2" xfId="148"/>
    <cellStyle name="20% - Accent1 5 2 2 3" xfId="149"/>
    <cellStyle name="20% - Accent1 5 2 2 3 2" xfId="150"/>
    <cellStyle name="20% - Accent1 5 2 2 4" xfId="151"/>
    <cellStyle name="20% - Accent1 5 2 3" xfId="152"/>
    <cellStyle name="20% - Accent1 5 2 3 2" xfId="153"/>
    <cellStyle name="20% - Accent1 5 2 4" xfId="154"/>
    <cellStyle name="20% - Accent1 5 2 4 2" xfId="155"/>
    <cellStyle name="20% - Accent1 5 2 5" xfId="156"/>
    <cellStyle name="20% - Accent1 5 3" xfId="157"/>
    <cellStyle name="20% - Accent1 5 3 2" xfId="158"/>
    <cellStyle name="20% - Accent1 5 3 2 2" xfId="159"/>
    <cellStyle name="20% - Accent1 5 3 3" xfId="160"/>
    <cellStyle name="20% - Accent1 5 3 3 2" xfId="161"/>
    <cellStyle name="20% - Accent1 5 3 4" xfId="162"/>
    <cellStyle name="20% - Accent1 5 4" xfId="163"/>
    <cellStyle name="20% - Accent1 5 4 2" xfId="164"/>
    <cellStyle name="20% - Accent1 5 5" xfId="165"/>
    <cellStyle name="20% - Accent1 5 5 2" xfId="166"/>
    <cellStyle name="20% - Accent1 5 6" xfId="167"/>
    <cellStyle name="20% - Accent1 6" xfId="168"/>
    <cellStyle name="20% - Accent1 6 2" xfId="169"/>
    <cellStyle name="20% - Accent1 6 2 2" xfId="170"/>
    <cellStyle name="20% - Accent1 6 2 2 2" xfId="171"/>
    <cellStyle name="20% - Accent1 6 2 2 2 2" xfId="172"/>
    <cellStyle name="20% - Accent1 6 2 2 3" xfId="173"/>
    <cellStyle name="20% - Accent1 6 2 2 3 2" xfId="174"/>
    <cellStyle name="20% - Accent1 6 2 2 4" xfId="175"/>
    <cellStyle name="20% - Accent1 6 2 3" xfId="176"/>
    <cellStyle name="20% - Accent1 6 2 3 2" xfId="177"/>
    <cellStyle name="20% - Accent1 6 2 4" xfId="178"/>
    <cellStyle name="20% - Accent1 6 2 4 2" xfId="179"/>
    <cellStyle name="20% - Accent1 6 2 5" xfId="180"/>
    <cellStyle name="20% - Accent1 6 3" xfId="181"/>
    <cellStyle name="20% - Accent1 6 3 2" xfId="182"/>
    <cellStyle name="20% - Accent1 6 3 2 2" xfId="183"/>
    <cellStyle name="20% - Accent1 6 3 3" xfId="184"/>
    <cellStyle name="20% - Accent1 6 3 3 2" xfId="185"/>
    <cellStyle name="20% - Accent1 6 3 4" xfId="186"/>
    <cellStyle name="20% - Accent1 6 4" xfId="187"/>
    <cellStyle name="20% - Accent1 6 4 2" xfId="188"/>
    <cellStyle name="20% - Accent1 6 5" xfId="189"/>
    <cellStyle name="20% - Accent1 6 5 2" xfId="190"/>
    <cellStyle name="20% - Accent1 6 6" xfId="191"/>
    <cellStyle name="20% - Accent1 7" xfId="192"/>
    <cellStyle name="20% - Accent1 7 2" xfId="193"/>
    <cellStyle name="20% - Accent1 7 2 2" xfId="194"/>
    <cellStyle name="20% - Accent1 7 2 2 2" xfId="195"/>
    <cellStyle name="20% - Accent1 7 2 2 2 2" xfId="196"/>
    <cellStyle name="20% - Accent1 7 2 2 3" xfId="197"/>
    <cellStyle name="20% - Accent1 7 2 2 3 2" xfId="198"/>
    <cellStyle name="20% - Accent1 7 2 2 4" xfId="199"/>
    <cellStyle name="20% - Accent1 7 2 3" xfId="200"/>
    <cellStyle name="20% - Accent1 7 2 3 2" xfId="201"/>
    <cellStyle name="20% - Accent1 7 2 4" xfId="202"/>
    <cellStyle name="20% - Accent1 7 2 4 2" xfId="203"/>
    <cellStyle name="20% - Accent1 7 2 5" xfId="204"/>
    <cellStyle name="20% - Accent1 7 3" xfId="205"/>
    <cellStyle name="20% - Accent1 7 3 2" xfId="206"/>
    <cellStyle name="20% - Accent1 7 3 2 2" xfId="207"/>
    <cellStyle name="20% - Accent1 7 3 3" xfId="208"/>
    <cellStyle name="20% - Accent1 7 3 3 2" xfId="209"/>
    <cellStyle name="20% - Accent1 7 3 4" xfId="210"/>
    <cellStyle name="20% - Accent1 7 4" xfId="211"/>
    <cellStyle name="20% - Accent1 7 4 2" xfId="212"/>
    <cellStyle name="20% - Accent1 7 5" xfId="213"/>
    <cellStyle name="20% - Accent1 7 5 2" xfId="214"/>
    <cellStyle name="20% - Accent1 7 6" xfId="215"/>
    <cellStyle name="20% - Accent1 8" xfId="216"/>
    <cellStyle name="20% - Accent1 8 2" xfId="217"/>
    <cellStyle name="20% - Accent1 8 2 2" xfId="218"/>
    <cellStyle name="20% - Accent1 8 2 2 2" xfId="219"/>
    <cellStyle name="20% - Accent1 8 2 3" xfId="220"/>
    <cellStyle name="20% - Accent1 8 2 3 2" xfId="221"/>
    <cellStyle name="20% - Accent1 8 2 4" xfId="222"/>
    <cellStyle name="20% - Accent1 8 3" xfId="223"/>
    <cellStyle name="20% - Accent1 8 3 2" xfId="224"/>
    <cellStyle name="20% - Accent1 8 4" xfId="225"/>
    <cellStyle name="20% - Accent1 8 4 2" xfId="226"/>
    <cellStyle name="20% - Accent1 8 5" xfId="227"/>
    <cellStyle name="20% - Accent1 9" xfId="228"/>
    <cellStyle name="20% - Accent1 9 2" xfId="229"/>
    <cellStyle name="20% - Accent1 9 2 2" xfId="230"/>
    <cellStyle name="20% - Accent1 9 2 2 2" xfId="231"/>
    <cellStyle name="20% - Accent1 9 2 3" xfId="232"/>
    <cellStyle name="20% - Accent1 9 2 3 2" xfId="233"/>
    <cellStyle name="20% - Accent1 9 2 4" xfId="234"/>
    <cellStyle name="20% - Accent1 9 3" xfId="235"/>
    <cellStyle name="20% - Accent1 9 3 2" xfId="236"/>
    <cellStyle name="20% - Accent1 9 4" xfId="237"/>
    <cellStyle name="20% - Accent1 9 4 2" xfId="238"/>
    <cellStyle name="20% - Accent1 9 5" xfId="239"/>
    <cellStyle name="20% - Accent2 10" xfId="240"/>
    <cellStyle name="20% - Accent2 10 2" xfId="241"/>
    <cellStyle name="20% - Accent2 10 2 2" xfId="242"/>
    <cellStyle name="20% - Accent2 10 2 2 2" xfId="243"/>
    <cellStyle name="20% - Accent2 10 2 3" xfId="244"/>
    <cellStyle name="20% - Accent2 10 2 3 2" xfId="245"/>
    <cellStyle name="20% - Accent2 10 2 4" xfId="246"/>
    <cellStyle name="20% - Accent2 10 3" xfId="247"/>
    <cellStyle name="20% - Accent2 10 3 2" xfId="248"/>
    <cellStyle name="20% - Accent2 10 4" xfId="249"/>
    <cellStyle name="20% - Accent2 10 4 2" xfId="250"/>
    <cellStyle name="20% - Accent2 10 5" xfId="251"/>
    <cellStyle name="20% - Accent2 11" xfId="252"/>
    <cellStyle name="20% - Accent2 11 2" xfId="253"/>
    <cellStyle name="20% - Accent2 11 2 2" xfId="254"/>
    <cellStyle name="20% - Accent2 11 2 2 2" xfId="255"/>
    <cellStyle name="20% - Accent2 11 2 3" xfId="256"/>
    <cellStyle name="20% - Accent2 11 2 3 2" xfId="257"/>
    <cellStyle name="20% - Accent2 11 2 4" xfId="258"/>
    <cellStyle name="20% - Accent2 11 3" xfId="259"/>
    <cellStyle name="20% - Accent2 11 3 2" xfId="260"/>
    <cellStyle name="20% - Accent2 11 4" xfId="261"/>
    <cellStyle name="20% - Accent2 11 4 2" xfId="262"/>
    <cellStyle name="20% - Accent2 11 5" xfId="263"/>
    <cellStyle name="20% - Accent2 12" xfId="264"/>
    <cellStyle name="20% - Accent2 12 2" xfId="265"/>
    <cellStyle name="20% - Accent2 12 2 2" xfId="266"/>
    <cellStyle name="20% - Accent2 12 3" xfId="267"/>
    <cellStyle name="20% - Accent2 12 3 2" xfId="268"/>
    <cellStyle name="20% - Accent2 12 4" xfId="269"/>
    <cellStyle name="20% - Accent2 13" xfId="270"/>
    <cellStyle name="20% - Accent2 13 2" xfId="271"/>
    <cellStyle name="20% - Accent2 13 2 2" xfId="272"/>
    <cellStyle name="20% - Accent2 13 3" xfId="273"/>
    <cellStyle name="20% - Accent2 13 3 2" xfId="274"/>
    <cellStyle name="20% - Accent2 13 4" xfId="275"/>
    <cellStyle name="20% - Accent2 14" xfId="276"/>
    <cellStyle name="20% - Accent2 14 2" xfId="277"/>
    <cellStyle name="20% - Accent2 14 2 2" xfId="278"/>
    <cellStyle name="20% - Accent2 14 3" xfId="279"/>
    <cellStyle name="20% - Accent2 14 3 2" xfId="280"/>
    <cellStyle name="20% - Accent2 14 4" xfId="281"/>
    <cellStyle name="20% - Accent2 15" xfId="282"/>
    <cellStyle name="20% - Accent2 15 2" xfId="283"/>
    <cellStyle name="20% - Accent2 15 2 2" xfId="284"/>
    <cellStyle name="20% - Accent2 15 3" xfId="285"/>
    <cellStyle name="20% - Accent2 15 3 2" xfId="286"/>
    <cellStyle name="20% - Accent2 15 4" xfId="287"/>
    <cellStyle name="20% - Accent2 16" xfId="288"/>
    <cellStyle name="20% - Accent2 16 2" xfId="289"/>
    <cellStyle name="20% - Accent2 17" xfId="290"/>
    <cellStyle name="20% - Accent2 17 2" xfId="291"/>
    <cellStyle name="20% - Accent2 17 2 2" xfId="292"/>
    <cellStyle name="20% - Accent2 17 3" xfId="293"/>
    <cellStyle name="20% - Accent2 18" xfId="294"/>
    <cellStyle name="20% - Accent2 18 2" xfId="295"/>
    <cellStyle name="20% - Accent2 18 2 2" xfId="296"/>
    <cellStyle name="20% - Accent2 18 3" xfId="297"/>
    <cellStyle name="20% - Accent2 19" xfId="298"/>
    <cellStyle name="20% - Accent2 2" xfId="299"/>
    <cellStyle name="20% - Accent2 2 2" xfId="300"/>
    <cellStyle name="20% - Accent2 2 2 2" xfId="301"/>
    <cellStyle name="20% - Accent2 2 2 2 2" xfId="302"/>
    <cellStyle name="20% - Accent2 2 2 2 2 2" xfId="303"/>
    <cellStyle name="20% - Accent2 2 2 2 3" xfId="304"/>
    <cellStyle name="20% - Accent2 2 2 2 3 2" xfId="305"/>
    <cellStyle name="20% - Accent2 2 2 2 4" xfId="306"/>
    <cellStyle name="20% - Accent2 2 2 3" xfId="307"/>
    <cellStyle name="20% - Accent2 2 2 3 2" xfId="308"/>
    <cellStyle name="20% - Accent2 2 2 4" xfId="309"/>
    <cellStyle name="20% - Accent2 2 2 4 2" xfId="310"/>
    <cellStyle name="20% - Accent2 2 2 5" xfId="311"/>
    <cellStyle name="20% - Accent2 2 3" xfId="312"/>
    <cellStyle name="20% - Accent2 2 3 2" xfId="313"/>
    <cellStyle name="20% - Accent2 2 3 2 2" xfId="314"/>
    <cellStyle name="20% - Accent2 2 3 3" xfId="315"/>
    <cellStyle name="20% - Accent2 2 3 3 2" xfId="316"/>
    <cellStyle name="20% - Accent2 2 3 4" xfId="317"/>
    <cellStyle name="20% - Accent2 2 4" xfId="318"/>
    <cellStyle name="20% - Accent2 2 4 2" xfId="319"/>
    <cellStyle name="20% - Accent2 2 5" xfId="320"/>
    <cellStyle name="20% - Accent2 2 5 2" xfId="321"/>
    <cellStyle name="20% - Accent2 2 6" xfId="322"/>
    <cellStyle name="20% - Accent2 20" xfId="323"/>
    <cellStyle name="20% - Accent2 21" xfId="324"/>
    <cellStyle name="20% - Accent2 22" xfId="325"/>
    <cellStyle name="20% - Accent2 23" xfId="326"/>
    <cellStyle name="20% - Accent2 24" xfId="327"/>
    <cellStyle name="20% - Accent2 25" xfId="328"/>
    <cellStyle name="20% - Accent2 3" xfId="329"/>
    <cellStyle name="20% - Accent2 3 2" xfId="330"/>
    <cellStyle name="20% - Accent2 3 2 2" xfId="331"/>
    <cellStyle name="20% - Accent2 3 2 2 2" xfId="332"/>
    <cellStyle name="20% - Accent2 3 2 2 2 2" xfId="333"/>
    <cellStyle name="20% - Accent2 3 2 2 3" xfId="334"/>
    <cellStyle name="20% - Accent2 3 2 2 3 2" xfId="335"/>
    <cellStyle name="20% - Accent2 3 2 2 4" xfId="336"/>
    <cellStyle name="20% - Accent2 3 2 3" xfId="337"/>
    <cellStyle name="20% - Accent2 3 2 3 2" xfId="338"/>
    <cellStyle name="20% - Accent2 3 2 4" xfId="339"/>
    <cellStyle name="20% - Accent2 3 2 4 2" xfId="340"/>
    <cellStyle name="20% - Accent2 3 2 5" xfId="341"/>
    <cellStyle name="20% - Accent2 3 3" xfId="342"/>
    <cellStyle name="20% - Accent2 3 3 2" xfId="343"/>
    <cellStyle name="20% - Accent2 3 3 2 2" xfId="344"/>
    <cellStyle name="20% - Accent2 3 3 3" xfId="345"/>
    <cellStyle name="20% - Accent2 3 3 3 2" xfId="346"/>
    <cellStyle name="20% - Accent2 3 3 4" xfId="347"/>
    <cellStyle name="20% - Accent2 3 4" xfId="348"/>
    <cellStyle name="20% - Accent2 3 4 2" xfId="349"/>
    <cellStyle name="20% - Accent2 3 5" xfId="350"/>
    <cellStyle name="20% - Accent2 3 5 2" xfId="351"/>
    <cellStyle name="20% - Accent2 3 6" xfId="352"/>
    <cellStyle name="20% - Accent2 4" xfId="353"/>
    <cellStyle name="20% - Accent2 4 2" xfId="354"/>
    <cellStyle name="20% - Accent2 4 2 2" xfId="355"/>
    <cellStyle name="20% - Accent2 4 2 2 2" xfId="356"/>
    <cellStyle name="20% - Accent2 4 2 2 2 2" xfId="357"/>
    <cellStyle name="20% - Accent2 4 2 2 3" xfId="358"/>
    <cellStyle name="20% - Accent2 4 2 2 3 2" xfId="359"/>
    <cellStyle name="20% - Accent2 4 2 2 4" xfId="360"/>
    <cellStyle name="20% - Accent2 4 2 3" xfId="361"/>
    <cellStyle name="20% - Accent2 4 2 3 2" xfId="362"/>
    <cellStyle name="20% - Accent2 4 2 4" xfId="363"/>
    <cellStyle name="20% - Accent2 4 2 4 2" xfId="364"/>
    <cellStyle name="20% - Accent2 4 2 5" xfId="365"/>
    <cellStyle name="20% - Accent2 4 3" xfId="366"/>
    <cellStyle name="20% - Accent2 4 3 2" xfId="367"/>
    <cellStyle name="20% - Accent2 4 3 2 2" xfId="368"/>
    <cellStyle name="20% - Accent2 4 3 3" xfId="369"/>
    <cellStyle name="20% - Accent2 4 3 3 2" xfId="370"/>
    <cellStyle name="20% - Accent2 4 3 4" xfId="371"/>
    <cellStyle name="20% - Accent2 4 4" xfId="372"/>
    <cellStyle name="20% - Accent2 4 4 2" xfId="373"/>
    <cellStyle name="20% - Accent2 4 5" xfId="374"/>
    <cellStyle name="20% - Accent2 4 5 2" xfId="375"/>
    <cellStyle name="20% - Accent2 4 6" xfId="376"/>
    <cellStyle name="20% - Accent2 5" xfId="377"/>
    <cellStyle name="20% - Accent2 5 2" xfId="378"/>
    <cellStyle name="20% - Accent2 5 2 2" xfId="379"/>
    <cellStyle name="20% - Accent2 5 2 2 2" xfId="380"/>
    <cellStyle name="20% - Accent2 5 2 2 2 2" xfId="381"/>
    <cellStyle name="20% - Accent2 5 2 2 3" xfId="382"/>
    <cellStyle name="20% - Accent2 5 2 2 3 2" xfId="383"/>
    <cellStyle name="20% - Accent2 5 2 2 4" xfId="384"/>
    <cellStyle name="20% - Accent2 5 2 3" xfId="385"/>
    <cellStyle name="20% - Accent2 5 2 3 2" xfId="386"/>
    <cellStyle name="20% - Accent2 5 2 4" xfId="387"/>
    <cellStyle name="20% - Accent2 5 2 4 2" xfId="388"/>
    <cellStyle name="20% - Accent2 5 2 5" xfId="389"/>
    <cellStyle name="20% - Accent2 5 3" xfId="390"/>
    <cellStyle name="20% - Accent2 5 3 2" xfId="391"/>
    <cellStyle name="20% - Accent2 5 3 2 2" xfId="392"/>
    <cellStyle name="20% - Accent2 5 3 3" xfId="393"/>
    <cellStyle name="20% - Accent2 5 3 3 2" xfId="394"/>
    <cellStyle name="20% - Accent2 5 3 4" xfId="395"/>
    <cellStyle name="20% - Accent2 5 4" xfId="396"/>
    <cellStyle name="20% - Accent2 5 4 2" xfId="397"/>
    <cellStyle name="20% - Accent2 5 5" xfId="398"/>
    <cellStyle name="20% - Accent2 5 5 2" xfId="399"/>
    <cellStyle name="20% - Accent2 5 6" xfId="400"/>
    <cellStyle name="20% - Accent2 6" xfId="401"/>
    <cellStyle name="20% - Accent2 6 2" xfId="402"/>
    <cellStyle name="20% - Accent2 6 2 2" xfId="403"/>
    <cellStyle name="20% - Accent2 6 2 2 2" xfId="404"/>
    <cellStyle name="20% - Accent2 6 2 2 2 2" xfId="405"/>
    <cellStyle name="20% - Accent2 6 2 2 3" xfId="406"/>
    <cellStyle name="20% - Accent2 6 2 2 3 2" xfId="407"/>
    <cellStyle name="20% - Accent2 6 2 2 4" xfId="408"/>
    <cellStyle name="20% - Accent2 6 2 3" xfId="409"/>
    <cellStyle name="20% - Accent2 6 2 3 2" xfId="410"/>
    <cellStyle name="20% - Accent2 6 2 4" xfId="411"/>
    <cellStyle name="20% - Accent2 6 2 4 2" xfId="412"/>
    <cellStyle name="20% - Accent2 6 2 5" xfId="413"/>
    <cellStyle name="20% - Accent2 6 3" xfId="414"/>
    <cellStyle name="20% - Accent2 6 3 2" xfId="415"/>
    <cellStyle name="20% - Accent2 6 3 2 2" xfId="416"/>
    <cellStyle name="20% - Accent2 6 3 3" xfId="417"/>
    <cellStyle name="20% - Accent2 6 3 3 2" xfId="418"/>
    <cellStyle name="20% - Accent2 6 3 4" xfId="419"/>
    <cellStyle name="20% - Accent2 6 4" xfId="420"/>
    <cellStyle name="20% - Accent2 6 4 2" xfId="421"/>
    <cellStyle name="20% - Accent2 6 5" xfId="422"/>
    <cellStyle name="20% - Accent2 6 5 2" xfId="423"/>
    <cellStyle name="20% - Accent2 6 6" xfId="424"/>
    <cellStyle name="20% - Accent2 7" xfId="425"/>
    <cellStyle name="20% - Accent2 7 2" xfId="426"/>
    <cellStyle name="20% - Accent2 7 2 2" xfId="427"/>
    <cellStyle name="20% - Accent2 7 2 2 2" xfId="428"/>
    <cellStyle name="20% - Accent2 7 2 2 2 2" xfId="429"/>
    <cellStyle name="20% - Accent2 7 2 2 3" xfId="430"/>
    <cellStyle name="20% - Accent2 7 2 2 3 2" xfId="431"/>
    <cellStyle name="20% - Accent2 7 2 2 4" xfId="432"/>
    <cellStyle name="20% - Accent2 7 2 3" xfId="433"/>
    <cellStyle name="20% - Accent2 7 2 3 2" xfId="434"/>
    <cellStyle name="20% - Accent2 7 2 4" xfId="435"/>
    <cellStyle name="20% - Accent2 7 2 4 2" xfId="436"/>
    <cellStyle name="20% - Accent2 7 2 5" xfId="437"/>
    <cellStyle name="20% - Accent2 7 3" xfId="438"/>
    <cellStyle name="20% - Accent2 7 3 2" xfId="439"/>
    <cellStyle name="20% - Accent2 7 3 2 2" xfId="440"/>
    <cellStyle name="20% - Accent2 7 3 3" xfId="441"/>
    <cellStyle name="20% - Accent2 7 3 3 2" xfId="442"/>
    <cellStyle name="20% - Accent2 7 3 4" xfId="443"/>
    <cellStyle name="20% - Accent2 7 4" xfId="444"/>
    <cellStyle name="20% - Accent2 7 4 2" xfId="445"/>
    <cellStyle name="20% - Accent2 7 5" xfId="446"/>
    <cellStyle name="20% - Accent2 7 5 2" xfId="447"/>
    <cellStyle name="20% - Accent2 7 6" xfId="448"/>
    <cellStyle name="20% - Accent2 8" xfId="449"/>
    <cellStyle name="20% - Accent2 8 2" xfId="450"/>
    <cellStyle name="20% - Accent2 8 2 2" xfId="451"/>
    <cellStyle name="20% - Accent2 8 2 2 2" xfId="452"/>
    <cellStyle name="20% - Accent2 8 2 3" xfId="453"/>
    <cellStyle name="20% - Accent2 8 2 3 2" xfId="454"/>
    <cellStyle name="20% - Accent2 8 2 4" xfId="455"/>
    <cellStyle name="20% - Accent2 8 3" xfId="456"/>
    <cellStyle name="20% - Accent2 8 3 2" xfId="457"/>
    <cellStyle name="20% - Accent2 8 4" xfId="458"/>
    <cellStyle name="20% - Accent2 8 4 2" xfId="459"/>
    <cellStyle name="20% - Accent2 8 5" xfId="460"/>
    <cellStyle name="20% - Accent2 9" xfId="461"/>
    <cellStyle name="20% - Accent2 9 2" xfId="462"/>
    <cellStyle name="20% - Accent2 9 2 2" xfId="463"/>
    <cellStyle name="20% - Accent2 9 2 2 2" xfId="464"/>
    <cellStyle name="20% - Accent2 9 2 3" xfId="465"/>
    <cellStyle name="20% - Accent2 9 2 3 2" xfId="466"/>
    <cellStyle name="20% - Accent2 9 2 4" xfId="467"/>
    <cellStyle name="20% - Accent2 9 3" xfId="468"/>
    <cellStyle name="20% - Accent2 9 3 2" xfId="469"/>
    <cellStyle name="20% - Accent2 9 4" xfId="470"/>
    <cellStyle name="20% - Accent2 9 4 2" xfId="471"/>
    <cellStyle name="20% - Accent2 9 5" xfId="472"/>
    <cellStyle name="20% - Accent3 10" xfId="473"/>
    <cellStyle name="20% - Accent3 10 2" xfId="474"/>
    <cellStyle name="20% - Accent3 10 2 2" xfId="475"/>
    <cellStyle name="20% - Accent3 10 2 2 2" xfId="476"/>
    <cellStyle name="20% - Accent3 10 2 3" xfId="477"/>
    <cellStyle name="20% - Accent3 10 2 3 2" xfId="478"/>
    <cellStyle name="20% - Accent3 10 2 4" xfId="479"/>
    <cellStyle name="20% - Accent3 10 3" xfId="480"/>
    <cellStyle name="20% - Accent3 10 3 2" xfId="481"/>
    <cellStyle name="20% - Accent3 10 4" xfId="482"/>
    <cellStyle name="20% - Accent3 10 4 2" xfId="483"/>
    <cellStyle name="20% - Accent3 10 5" xfId="484"/>
    <cellStyle name="20% - Accent3 11" xfId="485"/>
    <cellStyle name="20% - Accent3 11 2" xfId="486"/>
    <cellStyle name="20% - Accent3 11 2 2" xfId="487"/>
    <cellStyle name="20% - Accent3 11 2 2 2" xfId="488"/>
    <cellStyle name="20% - Accent3 11 2 3" xfId="489"/>
    <cellStyle name="20% - Accent3 11 2 3 2" xfId="490"/>
    <cellStyle name="20% - Accent3 11 2 4" xfId="491"/>
    <cellStyle name="20% - Accent3 11 3" xfId="492"/>
    <cellStyle name="20% - Accent3 11 3 2" xfId="493"/>
    <cellStyle name="20% - Accent3 11 4" xfId="494"/>
    <cellStyle name="20% - Accent3 11 4 2" xfId="495"/>
    <cellStyle name="20% - Accent3 11 5" xfId="496"/>
    <cellStyle name="20% - Accent3 12" xfId="497"/>
    <cellStyle name="20% - Accent3 12 2" xfId="498"/>
    <cellStyle name="20% - Accent3 12 2 2" xfId="499"/>
    <cellStyle name="20% - Accent3 12 3" xfId="500"/>
    <cellStyle name="20% - Accent3 12 3 2" xfId="501"/>
    <cellStyle name="20% - Accent3 12 4" xfId="502"/>
    <cellStyle name="20% - Accent3 13" xfId="503"/>
    <cellStyle name="20% - Accent3 13 2" xfId="504"/>
    <cellStyle name="20% - Accent3 13 2 2" xfId="505"/>
    <cellStyle name="20% - Accent3 13 3" xfId="506"/>
    <cellStyle name="20% - Accent3 13 3 2" xfId="507"/>
    <cellStyle name="20% - Accent3 13 4" xfId="508"/>
    <cellStyle name="20% - Accent3 14" xfId="509"/>
    <cellStyle name="20% - Accent3 14 2" xfId="510"/>
    <cellStyle name="20% - Accent3 14 2 2" xfId="511"/>
    <cellStyle name="20% - Accent3 14 3" xfId="512"/>
    <cellStyle name="20% - Accent3 14 3 2" xfId="513"/>
    <cellStyle name="20% - Accent3 14 4" xfId="514"/>
    <cellStyle name="20% - Accent3 15" xfId="515"/>
    <cellStyle name="20% - Accent3 15 2" xfId="516"/>
    <cellStyle name="20% - Accent3 15 2 2" xfId="517"/>
    <cellStyle name="20% - Accent3 15 3" xfId="518"/>
    <cellStyle name="20% - Accent3 15 3 2" xfId="519"/>
    <cellStyle name="20% - Accent3 15 4" xfId="520"/>
    <cellStyle name="20% - Accent3 16" xfId="521"/>
    <cellStyle name="20% - Accent3 16 2" xfId="522"/>
    <cellStyle name="20% - Accent3 17" xfId="523"/>
    <cellStyle name="20% - Accent3 17 2" xfId="524"/>
    <cellStyle name="20% - Accent3 17 2 2" xfId="525"/>
    <cellStyle name="20% - Accent3 17 3" xfId="526"/>
    <cellStyle name="20% - Accent3 18" xfId="527"/>
    <cellStyle name="20% - Accent3 18 2" xfId="528"/>
    <cellStyle name="20% - Accent3 18 2 2" xfId="529"/>
    <cellStyle name="20% - Accent3 18 3" xfId="530"/>
    <cellStyle name="20% - Accent3 19" xfId="531"/>
    <cellStyle name="20% - Accent3 2" xfId="532"/>
    <cellStyle name="20% - Accent3 2 2" xfId="533"/>
    <cellStyle name="20% - Accent3 2 2 2" xfId="534"/>
    <cellStyle name="20% - Accent3 2 2 2 2" xfId="535"/>
    <cellStyle name="20% - Accent3 2 2 2 2 2" xfId="536"/>
    <cellStyle name="20% - Accent3 2 2 2 3" xfId="537"/>
    <cellStyle name="20% - Accent3 2 2 2 3 2" xfId="538"/>
    <cellStyle name="20% - Accent3 2 2 2 4" xfId="539"/>
    <cellStyle name="20% - Accent3 2 2 3" xfId="540"/>
    <cellStyle name="20% - Accent3 2 2 3 2" xfId="541"/>
    <cellStyle name="20% - Accent3 2 2 4" xfId="542"/>
    <cellStyle name="20% - Accent3 2 2 4 2" xfId="543"/>
    <cellStyle name="20% - Accent3 2 2 5" xfId="544"/>
    <cellStyle name="20% - Accent3 2 3" xfId="545"/>
    <cellStyle name="20% - Accent3 2 3 2" xfId="546"/>
    <cellStyle name="20% - Accent3 2 3 2 2" xfId="547"/>
    <cellStyle name="20% - Accent3 2 3 3" xfId="548"/>
    <cellStyle name="20% - Accent3 2 3 3 2" xfId="549"/>
    <cellStyle name="20% - Accent3 2 3 4" xfId="550"/>
    <cellStyle name="20% - Accent3 2 4" xfId="551"/>
    <cellStyle name="20% - Accent3 2 4 2" xfId="552"/>
    <cellStyle name="20% - Accent3 2 5" xfId="553"/>
    <cellStyle name="20% - Accent3 2 5 2" xfId="554"/>
    <cellStyle name="20% - Accent3 2 6" xfId="555"/>
    <cellStyle name="20% - Accent3 20" xfId="556"/>
    <cellStyle name="20% - Accent3 21" xfId="557"/>
    <cellStyle name="20% - Accent3 22" xfId="558"/>
    <cellStyle name="20% - Accent3 23" xfId="559"/>
    <cellStyle name="20% - Accent3 24" xfId="560"/>
    <cellStyle name="20% - Accent3 25" xfId="561"/>
    <cellStyle name="20% - Accent3 3" xfId="562"/>
    <cellStyle name="20% - Accent3 3 2" xfId="563"/>
    <cellStyle name="20% - Accent3 3 2 2" xfId="564"/>
    <cellStyle name="20% - Accent3 3 2 2 2" xfId="565"/>
    <cellStyle name="20% - Accent3 3 2 2 2 2" xfId="566"/>
    <cellStyle name="20% - Accent3 3 2 2 3" xfId="567"/>
    <cellStyle name="20% - Accent3 3 2 2 3 2" xfId="568"/>
    <cellStyle name="20% - Accent3 3 2 2 4" xfId="569"/>
    <cellStyle name="20% - Accent3 3 2 3" xfId="570"/>
    <cellStyle name="20% - Accent3 3 2 3 2" xfId="571"/>
    <cellStyle name="20% - Accent3 3 2 4" xfId="572"/>
    <cellStyle name="20% - Accent3 3 2 4 2" xfId="573"/>
    <cellStyle name="20% - Accent3 3 2 5" xfId="574"/>
    <cellStyle name="20% - Accent3 3 3" xfId="575"/>
    <cellStyle name="20% - Accent3 3 3 2" xfId="576"/>
    <cellStyle name="20% - Accent3 3 3 2 2" xfId="577"/>
    <cellStyle name="20% - Accent3 3 3 3" xfId="578"/>
    <cellStyle name="20% - Accent3 3 3 3 2" xfId="579"/>
    <cellStyle name="20% - Accent3 3 3 4" xfId="580"/>
    <cellStyle name="20% - Accent3 3 4" xfId="581"/>
    <cellStyle name="20% - Accent3 3 4 2" xfId="582"/>
    <cellStyle name="20% - Accent3 3 5" xfId="583"/>
    <cellStyle name="20% - Accent3 3 5 2" xfId="584"/>
    <cellStyle name="20% - Accent3 3 6" xfId="585"/>
    <cellStyle name="20% - Accent3 4" xfId="586"/>
    <cellStyle name="20% - Accent3 4 2" xfId="587"/>
    <cellStyle name="20% - Accent3 4 2 2" xfId="588"/>
    <cellStyle name="20% - Accent3 4 2 2 2" xfId="589"/>
    <cellStyle name="20% - Accent3 4 2 2 2 2" xfId="590"/>
    <cellStyle name="20% - Accent3 4 2 2 3" xfId="591"/>
    <cellStyle name="20% - Accent3 4 2 2 3 2" xfId="592"/>
    <cellStyle name="20% - Accent3 4 2 2 4" xfId="593"/>
    <cellStyle name="20% - Accent3 4 2 3" xfId="594"/>
    <cellStyle name="20% - Accent3 4 2 3 2" xfId="595"/>
    <cellStyle name="20% - Accent3 4 2 4" xfId="596"/>
    <cellStyle name="20% - Accent3 4 2 4 2" xfId="597"/>
    <cellStyle name="20% - Accent3 4 2 5" xfId="598"/>
    <cellStyle name="20% - Accent3 4 3" xfId="599"/>
    <cellStyle name="20% - Accent3 4 3 2" xfId="600"/>
    <cellStyle name="20% - Accent3 4 3 2 2" xfId="601"/>
    <cellStyle name="20% - Accent3 4 3 3" xfId="602"/>
    <cellStyle name="20% - Accent3 4 3 3 2" xfId="603"/>
    <cellStyle name="20% - Accent3 4 3 4" xfId="604"/>
    <cellStyle name="20% - Accent3 4 4" xfId="605"/>
    <cellStyle name="20% - Accent3 4 4 2" xfId="606"/>
    <cellStyle name="20% - Accent3 4 5" xfId="607"/>
    <cellStyle name="20% - Accent3 4 5 2" xfId="608"/>
    <cellStyle name="20% - Accent3 4 6" xfId="609"/>
    <cellStyle name="20% - Accent3 5" xfId="610"/>
    <cellStyle name="20% - Accent3 5 2" xfId="611"/>
    <cellStyle name="20% - Accent3 5 2 2" xfId="612"/>
    <cellStyle name="20% - Accent3 5 2 2 2" xfId="613"/>
    <cellStyle name="20% - Accent3 5 2 2 2 2" xfId="614"/>
    <cellStyle name="20% - Accent3 5 2 2 3" xfId="615"/>
    <cellStyle name="20% - Accent3 5 2 2 3 2" xfId="616"/>
    <cellStyle name="20% - Accent3 5 2 2 4" xfId="617"/>
    <cellStyle name="20% - Accent3 5 2 3" xfId="618"/>
    <cellStyle name="20% - Accent3 5 2 3 2" xfId="619"/>
    <cellStyle name="20% - Accent3 5 2 4" xfId="620"/>
    <cellStyle name="20% - Accent3 5 2 4 2" xfId="621"/>
    <cellStyle name="20% - Accent3 5 2 5" xfId="622"/>
    <cellStyle name="20% - Accent3 5 3" xfId="623"/>
    <cellStyle name="20% - Accent3 5 3 2" xfId="624"/>
    <cellStyle name="20% - Accent3 5 3 2 2" xfId="625"/>
    <cellStyle name="20% - Accent3 5 3 3" xfId="626"/>
    <cellStyle name="20% - Accent3 5 3 3 2" xfId="627"/>
    <cellStyle name="20% - Accent3 5 3 4" xfId="628"/>
    <cellStyle name="20% - Accent3 5 4" xfId="629"/>
    <cellStyle name="20% - Accent3 5 4 2" xfId="630"/>
    <cellStyle name="20% - Accent3 5 5" xfId="631"/>
    <cellStyle name="20% - Accent3 5 5 2" xfId="632"/>
    <cellStyle name="20% - Accent3 5 6" xfId="633"/>
    <cellStyle name="20% - Accent3 6" xfId="634"/>
    <cellStyle name="20% - Accent3 6 2" xfId="635"/>
    <cellStyle name="20% - Accent3 6 2 2" xfId="636"/>
    <cellStyle name="20% - Accent3 6 2 2 2" xfId="637"/>
    <cellStyle name="20% - Accent3 6 2 2 2 2" xfId="638"/>
    <cellStyle name="20% - Accent3 6 2 2 3" xfId="639"/>
    <cellStyle name="20% - Accent3 6 2 2 3 2" xfId="640"/>
    <cellStyle name="20% - Accent3 6 2 2 4" xfId="641"/>
    <cellStyle name="20% - Accent3 6 2 3" xfId="642"/>
    <cellStyle name="20% - Accent3 6 2 3 2" xfId="643"/>
    <cellStyle name="20% - Accent3 6 2 4" xfId="644"/>
    <cellStyle name="20% - Accent3 6 2 4 2" xfId="645"/>
    <cellStyle name="20% - Accent3 6 2 5" xfId="646"/>
    <cellStyle name="20% - Accent3 6 3" xfId="647"/>
    <cellStyle name="20% - Accent3 6 3 2" xfId="648"/>
    <cellStyle name="20% - Accent3 6 3 2 2" xfId="649"/>
    <cellStyle name="20% - Accent3 6 3 3" xfId="650"/>
    <cellStyle name="20% - Accent3 6 3 3 2" xfId="651"/>
    <cellStyle name="20% - Accent3 6 3 4" xfId="652"/>
    <cellStyle name="20% - Accent3 6 4" xfId="653"/>
    <cellStyle name="20% - Accent3 6 4 2" xfId="654"/>
    <cellStyle name="20% - Accent3 6 5" xfId="655"/>
    <cellStyle name="20% - Accent3 6 5 2" xfId="656"/>
    <cellStyle name="20% - Accent3 6 6" xfId="657"/>
    <cellStyle name="20% - Accent3 7" xfId="658"/>
    <cellStyle name="20% - Accent3 7 2" xfId="659"/>
    <cellStyle name="20% - Accent3 7 2 2" xfId="660"/>
    <cellStyle name="20% - Accent3 7 2 2 2" xfId="661"/>
    <cellStyle name="20% - Accent3 7 2 2 2 2" xfId="662"/>
    <cellStyle name="20% - Accent3 7 2 2 3" xfId="663"/>
    <cellStyle name="20% - Accent3 7 2 2 3 2" xfId="664"/>
    <cellStyle name="20% - Accent3 7 2 2 4" xfId="665"/>
    <cellStyle name="20% - Accent3 7 2 3" xfId="666"/>
    <cellStyle name="20% - Accent3 7 2 3 2" xfId="667"/>
    <cellStyle name="20% - Accent3 7 2 4" xfId="668"/>
    <cellStyle name="20% - Accent3 7 2 4 2" xfId="669"/>
    <cellStyle name="20% - Accent3 7 2 5" xfId="670"/>
    <cellStyle name="20% - Accent3 7 3" xfId="671"/>
    <cellStyle name="20% - Accent3 7 3 2" xfId="672"/>
    <cellStyle name="20% - Accent3 7 3 2 2" xfId="673"/>
    <cellStyle name="20% - Accent3 7 3 3" xfId="674"/>
    <cellStyle name="20% - Accent3 7 3 3 2" xfId="675"/>
    <cellStyle name="20% - Accent3 7 3 4" xfId="676"/>
    <cellStyle name="20% - Accent3 7 4" xfId="677"/>
    <cellStyle name="20% - Accent3 7 4 2" xfId="678"/>
    <cellStyle name="20% - Accent3 7 5" xfId="679"/>
    <cellStyle name="20% - Accent3 7 5 2" xfId="680"/>
    <cellStyle name="20% - Accent3 7 6" xfId="681"/>
    <cellStyle name="20% - Accent3 8" xfId="682"/>
    <cellStyle name="20% - Accent3 8 2" xfId="683"/>
    <cellStyle name="20% - Accent3 8 2 2" xfId="684"/>
    <cellStyle name="20% - Accent3 8 2 2 2" xfId="685"/>
    <cellStyle name="20% - Accent3 8 2 3" xfId="686"/>
    <cellStyle name="20% - Accent3 8 2 3 2" xfId="687"/>
    <cellStyle name="20% - Accent3 8 2 4" xfId="688"/>
    <cellStyle name="20% - Accent3 8 3" xfId="689"/>
    <cellStyle name="20% - Accent3 8 3 2" xfId="690"/>
    <cellStyle name="20% - Accent3 8 4" xfId="691"/>
    <cellStyle name="20% - Accent3 8 4 2" xfId="692"/>
    <cellStyle name="20% - Accent3 8 5" xfId="693"/>
    <cellStyle name="20% - Accent3 9" xfId="694"/>
    <cellStyle name="20% - Accent3 9 2" xfId="695"/>
    <cellStyle name="20% - Accent3 9 2 2" xfId="696"/>
    <cellStyle name="20% - Accent3 9 2 2 2" xfId="697"/>
    <cellStyle name="20% - Accent3 9 2 3" xfId="698"/>
    <cellStyle name="20% - Accent3 9 2 3 2" xfId="699"/>
    <cellStyle name="20% - Accent3 9 2 4" xfId="700"/>
    <cellStyle name="20% - Accent3 9 3" xfId="701"/>
    <cellStyle name="20% - Accent3 9 3 2" xfId="702"/>
    <cellStyle name="20% - Accent3 9 4" xfId="703"/>
    <cellStyle name="20% - Accent3 9 4 2" xfId="704"/>
    <cellStyle name="20% - Accent3 9 5" xfId="705"/>
    <cellStyle name="20% - Accent4 10" xfId="706"/>
    <cellStyle name="20% - Accent4 10 2" xfId="707"/>
    <cellStyle name="20% - Accent4 10 2 2" xfId="708"/>
    <cellStyle name="20% - Accent4 10 2 2 2" xfId="709"/>
    <cellStyle name="20% - Accent4 10 2 3" xfId="710"/>
    <cellStyle name="20% - Accent4 10 2 3 2" xfId="711"/>
    <cellStyle name="20% - Accent4 10 2 4" xfId="712"/>
    <cellStyle name="20% - Accent4 10 3" xfId="713"/>
    <cellStyle name="20% - Accent4 10 3 2" xfId="714"/>
    <cellStyle name="20% - Accent4 10 4" xfId="715"/>
    <cellStyle name="20% - Accent4 10 4 2" xfId="716"/>
    <cellStyle name="20% - Accent4 10 5" xfId="717"/>
    <cellStyle name="20% - Accent4 11" xfId="718"/>
    <cellStyle name="20% - Accent4 11 2" xfId="719"/>
    <cellStyle name="20% - Accent4 11 2 2" xfId="720"/>
    <cellStyle name="20% - Accent4 11 2 2 2" xfId="721"/>
    <cellStyle name="20% - Accent4 11 2 3" xfId="722"/>
    <cellStyle name="20% - Accent4 11 2 3 2" xfId="723"/>
    <cellStyle name="20% - Accent4 11 2 4" xfId="724"/>
    <cellStyle name="20% - Accent4 11 3" xfId="725"/>
    <cellStyle name="20% - Accent4 11 3 2" xfId="726"/>
    <cellStyle name="20% - Accent4 11 4" xfId="727"/>
    <cellStyle name="20% - Accent4 11 4 2" xfId="728"/>
    <cellStyle name="20% - Accent4 11 5" xfId="729"/>
    <cellStyle name="20% - Accent4 12" xfId="730"/>
    <cellStyle name="20% - Accent4 12 2" xfId="731"/>
    <cellStyle name="20% - Accent4 12 2 2" xfId="732"/>
    <cellStyle name="20% - Accent4 12 3" xfId="733"/>
    <cellStyle name="20% - Accent4 12 3 2" xfId="734"/>
    <cellStyle name="20% - Accent4 12 4" xfId="735"/>
    <cellStyle name="20% - Accent4 13" xfId="736"/>
    <cellStyle name="20% - Accent4 13 2" xfId="737"/>
    <cellStyle name="20% - Accent4 13 2 2" xfId="738"/>
    <cellStyle name="20% - Accent4 13 3" xfId="739"/>
    <cellStyle name="20% - Accent4 13 3 2" xfId="740"/>
    <cellStyle name="20% - Accent4 13 4" xfId="741"/>
    <cellStyle name="20% - Accent4 14" xfId="742"/>
    <cellStyle name="20% - Accent4 14 2" xfId="743"/>
    <cellStyle name="20% - Accent4 14 2 2" xfId="744"/>
    <cellStyle name="20% - Accent4 14 3" xfId="745"/>
    <cellStyle name="20% - Accent4 14 3 2" xfId="746"/>
    <cellStyle name="20% - Accent4 14 4" xfId="747"/>
    <cellStyle name="20% - Accent4 15" xfId="748"/>
    <cellStyle name="20% - Accent4 15 2" xfId="749"/>
    <cellStyle name="20% - Accent4 15 2 2" xfId="750"/>
    <cellStyle name="20% - Accent4 15 3" xfId="751"/>
    <cellStyle name="20% - Accent4 15 3 2" xfId="752"/>
    <cellStyle name="20% - Accent4 15 4" xfId="753"/>
    <cellStyle name="20% - Accent4 16" xfId="754"/>
    <cellStyle name="20% - Accent4 16 2" xfId="755"/>
    <cellStyle name="20% - Accent4 17" xfId="756"/>
    <cellStyle name="20% - Accent4 17 2" xfId="757"/>
    <cellStyle name="20% - Accent4 17 2 2" xfId="758"/>
    <cellStyle name="20% - Accent4 17 3" xfId="759"/>
    <cellStyle name="20% - Accent4 18" xfId="760"/>
    <cellStyle name="20% - Accent4 18 2" xfId="761"/>
    <cellStyle name="20% - Accent4 18 2 2" xfId="762"/>
    <cellStyle name="20% - Accent4 18 3" xfId="763"/>
    <cellStyle name="20% - Accent4 19" xfId="764"/>
    <cellStyle name="20% - Accent4 2" xfId="765"/>
    <cellStyle name="20% - Accent4 2 2" xfId="766"/>
    <cellStyle name="20% - Accent4 2 2 2" xfId="767"/>
    <cellStyle name="20% - Accent4 2 2 2 2" xfId="768"/>
    <cellStyle name="20% - Accent4 2 2 2 2 2" xfId="769"/>
    <cellStyle name="20% - Accent4 2 2 2 3" xfId="770"/>
    <cellStyle name="20% - Accent4 2 2 2 3 2" xfId="771"/>
    <cellStyle name="20% - Accent4 2 2 2 4" xfId="772"/>
    <cellStyle name="20% - Accent4 2 2 3" xfId="773"/>
    <cellStyle name="20% - Accent4 2 2 3 2" xfId="774"/>
    <cellStyle name="20% - Accent4 2 2 4" xfId="775"/>
    <cellStyle name="20% - Accent4 2 2 4 2" xfId="776"/>
    <cellStyle name="20% - Accent4 2 2 5" xfId="777"/>
    <cellStyle name="20% - Accent4 2 3" xfId="778"/>
    <cellStyle name="20% - Accent4 2 3 2" xfId="779"/>
    <cellStyle name="20% - Accent4 2 3 2 2" xfId="780"/>
    <cellStyle name="20% - Accent4 2 3 3" xfId="781"/>
    <cellStyle name="20% - Accent4 2 3 3 2" xfId="782"/>
    <cellStyle name="20% - Accent4 2 3 4" xfId="783"/>
    <cellStyle name="20% - Accent4 2 4" xfId="784"/>
    <cellStyle name="20% - Accent4 2 4 2" xfId="785"/>
    <cellStyle name="20% - Accent4 2 5" xfId="786"/>
    <cellStyle name="20% - Accent4 2 5 2" xfId="787"/>
    <cellStyle name="20% - Accent4 2 6" xfId="788"/>
    <cellStyle name="20% - Accent4 20" xfId="789"/>
    <cellStyle name="20% - Accent4 21" xfId="790"/>
    <cellStyle name="20% - Accent4 22" xfId="791"/>
    <cellStyle name="20% - Accent4 23" xfId="792"/>
    <cellStyle name="20% - Accent4 24" xfId="793"/>
    <cellStyle name="20% - Accent4 25" xfId="794"/>
    <cellStyle name="20% - Accent4 3" xfId="795"/>
    <cellStyle name="20% - Accent4 3 2" xfId="796"/>
    <cellStyle name="20% - Accent4 3 2 2" xfId="797"/>
    <cellStyle name="20% - Accent4 3 2 2 2" xfId="798"/>
    <cellStyle name="20% - Accent4 3 2 2 2 2" xfId="799"/>
    <cellStyle name="20% - Accent4 3 2 2 3" xfId="800"/>
    <cellStyle name="20% - Accent4 3 2 2 3 2" xfId="801"/>
    <cellStyle name="20% - Accent4 3 2 2 4" xfId="802"/>
    <cellStyle name="20% - Accent4 3 2 3" xfId="803"/>
    <cellStyle name="20% - Accent4 3 2 3 2" xfId="804"/>
    <cellStyle name="20% - Accent4 3 2 4" xfId="805"/>
    <cellStyle name="20% - Accent4 3 2 4 2" xfId="806"/>
    <cellStyle name="20% - Accent4 3 2 5" xfId="807"/>
    <cellStyle name="20% - Accent4 3 3" xfId="808"/>
    <cellStyle name="20% - Accent4 3 3 2" xfId="809"/>
    <cellStyle name="20% - Accent4 3 3 2 2" xfId="810"/>
    <cellStyle name="20% - Accent4 3 3 3" xfId="811"/>
    <cellStyle name="20% - Accent4 3 3 3 2" xfId="812"/>
    <cellStyle name="20% - Accent4 3 3 4" xfId="813"/>
    <cellStyle name="20% - Accent4 3 4" xfId="814"/>
    <cellStyle name="20% - Accent4 3 4 2" xfId="815"/>
    <cellStyle name="20% - Accent4 3 5" xfId="816"/>
    <cellStyle name="20% - Accent4 3 5 2" xfId="817"/>
    <cellStyle name="20% - Accent4 3 6" xfId="818"/>
    <cellStyle name="20% - Accent4 4" xfId="819"/>
    <cellStyle name="20% - Accent4 4 2" xfId="820"/>
    <cellStyle name="20% - Accent4 4 2 2" xfId="821"/>
    <cellStyle name="20% - Accent4 4 2 2 2" xfId="822"/>
    <cellStyle name="20% - Accent4 4 2 2 2 2" xfId="823"/>
    <cellStyle name="20% - Accent4 4 2 2 3" xfId="824"/>
    <cellStyle name="20% - Accent4 4 2 2 3 2" xfId="825"/>
    <cellStyle name="20% - Accent4 4 2 2 4" xfId="826"/>
    <cellStyle name="20% - Accent4 4 2 3" xfId="827"/>
    <cellStyle name="20% - Accent4 4 2 3 2" xfId="828"/>
    <cellStyle name="20% - Accent4 4 2 4" xfId="829"/>
    <cellStyle name="20% - Accent4 4 2 4 2" xfId="830"/>
    <cellStyle name="20% - Accent4 4 2 5" xfId="831"/>
    <cellStyle name="20% - Accent4 4 3" xfId="832"/>
    <cellStyle name="20% - Accent4 4 3 2" xfId="833"/>
    <cellStyle name="20% - Accent4 4 3 2 2" xfId="834"/>
    <cellStyle name="20% - Accent4 4 3 3" xfId="835"/>
    <cellStyle name="20% - Accent4 4 3 3 2" xfId="836"/>
    <cellStyle name="20% - Accent4 4 3 4" xfId="837"/>
    <cellStyle name="20% - Accent4 4 4" xfId="838"/>
    <cellStyle name="20% - Accent4 4 4 2" xfId="839"/>
    <cellStyle name="20% - Accent4 4 5" xfId="840"/>
    <cellStyle name="20% - Accent4 4 5 2" xfId="841"/>
    <cellStyle name="20% - Accent4 4 6" xfId="842"/>
    <cellStyle name="20% - Accent4 5" xfId="843"/>
    <cellStyle name="20% - Accent4 5 2" xfId="844"/>
    <cellStyle name="20% - Accent4 5 2 2" xfId="845"/>
    <cellStyle name="20% - Accent4 5 2 2 2" xfId="846"/>
    <cellStyle name="20% - Accent4 5 2 2 2 2" xfId="847"/>
    <cellStyle name="20% - Accent4 5 2 2 3" xfId="848"/>
    <cellStyle name="20% - Accent4 5 2 2 3 2" xfId="849"/>
    <cellStyle name="20% - Accent4 5 2 2 4" xfId="850"/>
    <cellStyle name="20% - Accent4 5 2 3" xfId="851"/>
    <cellStyle name="20% - Accent4 5 2 3 2" xfId="852"/>
    <cellStyle name="20% - Accent4 5 2 4" xfId="853"/>
    <cellStyle name="20% - Accent4 5 2 4 2" xfId="854"/>
    <cellStyle name="20% - Accent4 5 2 5" xfId="855"/>
    <cellStyle name="20% - Accent4 5 3" xfId="856"/>
    <cellStyle name="20% - Accent4 5 3 2" xfId="857"/>
    <cellStyle name="20% - Accent4 5 3 2 2" xfId="858"/>
    <cellStyle name="20% - Accent4 5 3 3" xfId="859"/>
    <cellStyle name="20% - Accent4 5 3 3 2" xfId="860"/>
    <cellStyle name="20% - Accent4 5 3 4" xfId="861"/>
    <cellStyle name="20% - Accent4 5 4" xfId="862"/>
    <cellStyle name="20% - Accent4 5 4 2" xfId="863"/>
    <cellStyle name="20% - Accent4 5 5" xfId="864"/>
    <cellStyle name="20% - Accent4 5 5 2" xfId="865"/>
    <cellStyle name="20% - Accent4 5 6" xfId="866"/>
    <cellStyle name="20% - Accent4 6" xfId="867"/>
    <cellStyle name="20% - Accent4 6 2" xfId="868"/>
    <cellStyle name="20% - Accent4 6 2 2" xfId="869"/>
    <cellStyle name="20% - Accent4 6 2 2 2" xfId="870"/>
    <cellStyle name="20% - Accent4 6 2 2 2 2" xfId="871"/>
    <cellStyle name="20% - Accent4 6 2 2 3" xfId="872"/>
    <cellStyle name="20% - Accent4 6 2 2 3 2" xfId="873"/>
    <cellStyle name="20% - Accent4 6 2 2 4" xfId="874"/>
    <cellStyle name="20% - Accent4 6 2 3" xfId="875"/>
    <cellStyle name="20% - Accent4 6 2 3 2" xfId="876"/>
    <cellStyle name="20% - Accent4 6 2 4" xfId="877"/>
    <cellStyle name="20% - Accent4 6 2 4 2" xfId="878"/>
    <cellStyle name="20% - Accent4 6 2 5" xfId="879"/>
    <cellStyle name="20% - Accent4 6 3" xfId="880"/>
    <cellStyle name="20% - Accent4 6 3 2" xfId="881"/>
    <cellStyle name="20% - Accent4 6 3 2 2" xfId="882"/>
    <cellStyle name="20% - Accent4 6 3 3" xfId="883"/>
    <cellStyle name="20% - Accent4 6 3 3 2" xfId="884"/>
    <cellStyle name="20% - Accent4 6 3 4" xfId="885"/>
    <cellStyle name="20% - Accent4 6 4" xfId="886"/>
    <cellStyle name="20% - Accent4 6 4 2" xfId="887"/>
    <cellStyle name="20% - Accent4 6 5" xfId="888"/>
    <cellStyle name="20% - Accent4 6 5 2" xfId="889"/>
    <cellStyle name="20% - Accent4 6 6" xfId="890"/>
    <cellStyle name="20% - Accent4 7" xfId="891"/>
    <cellStyle name="20% - Accent4 7 2" xfId="892"/>
    <cellStyle name="20% - Accent4 7 2 2" xfId="893"/>
    <cellStyle name="20% - Accent4 7 2 2 2" xfId="894"/>
    <cellStyle name="20% - Accent4 7 2 2 2 2" xfId="895"/>
    <cellStyle name="20% - Accent4 7 2 2 3" xfId="896"/>
    <cellStyle name="20% - Accent4 7 2 2 3 2" xfId="897"/>
    <cellStyle name="20% - Accent4 7 2 2 4" xfId="898"/>
    <cellStyle name="20% - Accent4 7 2 3" xfId="899"/>
    <cellStyle name="20% - Accent4 7 2 3 2" xfId="900"/>
    <cellStyle name="20% - Accent4 7 2 4" xfId="901"/>
    <cellStyle name="20% - Accent4 7 2 4 2" xfId="902"/>
    <cellStyle name="20% - Accent4 7 2 5" xfId="903"/>
    <cellStyle name="20% - Accent4 7 3" xfId="904"/>
    <cellStyle name="20% - Accent4 7 3 2" xfId="905"/>
    <cellStyle name="20% - Accent4 7 3 2 2" xfId="906"/>
    <cellStyle name="20% - Accent4 7 3 3" xfId="907"/>
    <cellStyle name="20% - Accent4 7 3 3 2" xfId="908"/>
    <cellStyle name="20% - Accent4 7 3 4" xfId="909"/>
    <cellStyle name="20% - Accent4 7 4" xfId="910"/>
    <cellStyle name="20% - Accent4 7 4 2" xfId="911"/>
    <cellStyle name="20% - Accent4 7 5" xfId="912"/>
    <cellStyle name="20% - Accent4 7 5 2" xfId="913"/>
    <cellStyle name="20% - Accent4 7 6" xfId="914"/>
    <cellStyle name="20% - Accent4 8" xfId="915"/>
    <cellStyle name="20% - Accent4 8 2" xfId="916"/>
    <cellStyle name="20% - Accent4 8 2 2" xfId="917"/>
    <cellStyle name="20% - Accent4 8 2 2 2" xfId="918"/>
    <cellStyle name="20% - Accent4 8 2 3" xfId="919"/>
    <cellStyle name="20% - Accent4 8 2 3 2" xfId="920"/>
    <cellStyle name="20% - Accent4 8 2 4" xfId="921"/>
    <cellStyle name="20% - Accent4 8 3" xfId="922"/>
    <cellStyle name="20% - Accent4 8 3 2" xfId="923"/>
    <cellStyle name="20% - Accent4 8 4" xfId="924"/>
    <cellStyle name="20% - Accent4 8 4 2" xfId="925"/>
    <cellStyle name="20% - Accent4 8 5" xfId="926"/>
    <cellStyle name="20% - Accent4 9" xfId="927"/>
    <cellStyle name="20% - Accent4 9 2" xfId="928"/>
    <cellStyle name="20% - Accent4 9 2 2" xfId="929"/>
    <cellStyle name="20% - Accent4 9 2 2 2" xfId="930"/>
    <cellStyle name="20% - Accent4 9 2 3" xfId="931"/>
    <cellStyle name="20% - Accent4 9 2 3 2" xfId="932"/>
    <cellStyle name="20% - Accent4 9 2 4" xfId="933"/>
    <cellStyle name="20% - Accent4 9 3" xfId="934"/>
    <cellStyle name="20% - Accent4 9 3 2" xfId="935"/>
    <cellStyle name="20% - Accent4 9 4" xfId="936"/>
    <cellStyle name="20% - Accent4 9 4 2" xfId="937"/>
    <cellStyle name="20% - Accent4 9 5" xfId="938"/>
    <cellStyle name="20% - Accent5 10" xfId="939"/>
    <cellStyle name="20% - Accent5 10 2" xfId="940"/>
    <cellStyle name="20% - Accent5 10 2 2" xfId="941"/>
    <cellStyle name="20% - Accent5 10 2 2 2" xfId="942"/>
    <cellStyle name="20% - Accent5 10 2 3" xfId="943"/>
    <cellStyle name="20% - Accent5 10 2 3 2" xfId="944"/>
    <cellStyle name="20% - Accent5 10 2 4" xfId="945"/>
    <cellStyle name="20% - Accent5 10 3" xfId="946"/>
    <cellStyle name="20% - Accent5 10 3 2" xfId="947"/>
    <cellStyle name="20% - Accent5 10 4" xfId="948"/>
    <cellStyle name="20% - Accent5 10 4 2" xfId="949"/>
    <cellStyle name="20% - Accent5 10 5" xfId="950"/>
    <cellStyle name="20% - Accent5 11" xfId="951"/>
    <cellStyle name="20% - Accent5 11 2" xfId="952"/>
    <cellStyle name="20% - Accent5 11 2 2" xfId="953"/>
    <cellStyle name="20% - Accent5 11 2 2 2" xfId="954"/>
    <cellStyle name="20% - Accent5 11 2 3" xfId="955"/>
    <cellStyle name="20% - Accent5 11 2 3 2" xfId="956"/>
    <cellStyle name="20% - Accent5 11 2 4" xfId="957"/>
    <cellStyle name="20% - Accent5 11 3" xfId="958"/>
    <cellStyle name="20% - Accent5 11 3 2" xfId="959"/>
    <cellStyle name="20% - Accent5 11 4" xfId="960"/>
    <cellStyle name="20% - Accent5 11 4 2" xfId="961"/>
    <cellStyle name="20% - Accent5 11 5" xfId="962"/>
    <cellStyle name="20% - Accent5 12" xfId="963"/>
    <cellStyle name="20% - Accent5 12 2" xfId="964"/>
    <cellStyle name="20% - Accent5 12 2 2" xfId="965"/>
    <cellStyle name="20% - Accent5 12 3" xfId="966"/>
    <cellStyle name="20% - Accent5 12 3 2" xfId="967"/>
    <cellStyle name="20% - Accent5 12 4" xfId="968"/>
    <cellStyle name="20% - Accent5 13" xfId="969"/>
    <cellStyle name="20% - Accent5 13 2" xfId="970"/>
    <cellStyle name="20% - Accent5 13 2 2" xfId="971"/>
    <cellStyle name="20% - Accent5 13 3" xfId="972"/>
    <cellStyle name="20% - Accent5 13 3 2" xfId="973"/>
    <cellStyle name="20% - Accent5 13 4" xfId="974"/>
    <cellStyle name="20% - Accent5 14" xfId="975"/>
    <cellStyle name="20% - Accent5 14 2" xfId="976"/>
    <cellStyle name="20% - Accent5 14 2 2" xfId="977"/>
    <cellStyle name="20% - Accent5 14 3" xfId="978"/>
    <cellStyle name="20% - Accent5 14 3 2" xfId="979"/>
    <cellStyle name="20% - Accent5 14 4" xfId="980"/>
    <cellStyle name="20% - Accent5 15" xfId="981"/>
    <cellStyle name="20% - Accent5 15 2" xfId="982"/>
    <cellStyle name="20% - Accent5 15 2 2" xfId="983"/>
    <cellStyle name="20% - Accent5 15 3" xfId="984"/>
    <cellStyle name="20% - Accent5 15 3 2" xfId="985"/>
    <cellStyle name="20% - Accent5 15 4" xfId="986"/>
    <cellStyle name="20% - Accent5 16" xfId="987"/>
    <cellStyle name="20% - Accent5 16 2" xfId="988"/>
    <cellStyle name="20% - Accent5 17" xfId="989"/>
    <cellStyle name="20% - Accent5 17 2" xfId="990"/>
    <cellStyle name="20% - Accent5 17 2 2" xfId="991"/>
    <cellStyle name="20% - Accent5 17 3" xfId="992"/>
    <cellStyle name="20% - Accent5 18" xfId="993"/>
    <cellStyle name="20% - Accent5 18 2" xfId="994"/>
    <cellStyle name="20% - Accent5 18 2 2" xfId="995"/>
    <cellStyle name="20% - Accent5 18 3" xfId="996"/>
    <cellStyle name="20% - Accent5 19" xfId="997"/>
    <cellStyle name="20% - Accent5 2" xfId="998"/>
    <cellStyle name="20% - Accent5 2 2" xfId="999"/>
    <cellStyle name="20% - Accent5 2 2 2" xfId="1000"/>
    <cellStyle name="20% - Accent5 2 2 2 2" xfId="1001"/>
    <cellStyle name="20% - Accent5 2 2 2 2 2" xfId="1002"/>
    <cellStyle name="20% - Accent5 2 2 2 3" xfId="1003"/>
    <cellStyle name="20% - Accent5 2 2 2 3 2" xfId="1004"/>
    <cellStyle name="20% - Accent5 2 2 2 4" xfId="1005"/>
    <cellStyle name="20% - Accent5 2 2 3" xfId="1006"/>
    <cellStyle name="20% - Accent5 2 2 3 2" xfId="1007"/>
    <cellStyle name="20% - Accent5 2 2 4" xfId="1008"/>
    <cellStyle name="20% - Accent5 2 2 4 2" xfId="1009"/>
    <cellStyle name="20% - Accent5 2 2 5" xfId="1010"/>
    <cellStyle name="20% - Accent5 2 3" xfId="1011"/>
    <cellStyle name="20% - Accent5 2 3 2" xfId="1012"/>
    <cellStyle name="20% - Accent5 2 3 2 2" xfId="1013"/>
    <cellStyle name="20% - Accent5 2 3 3" xfId="1014"/>
    <cellStyle name="20% - Accent5 2 3 3 2" xfId="1015"/>
    <cellStyle name="20% - Accent5 2 3 4" xfId="1016"/>
    <cellStyle name="20% - Accent5 2 4" xfId="1017"/>
    <cellStyle name="20% - Accent5 2 4 2" xfId="1018"/>
    <cellStyle name="20% - Accent5 2 5" xfId="1019"/>
    <cellStyle name="20% - Accent5 2 5 2" xfId="1020"/>
    <cellStyle name="20% - Accent5 2 6" xfId="1021"/>
    <cellStyle name="20% - Accent5 20" xfId="1022"/>
    <cellStyle name="20% - Accent5 21" xfId="1023"/>
    <cellStyle name="20% - Accent5 22" xfId="1024"/>
    <cellStyle name="20% - Accent5 23" xfId="1025"/>
    <cellStyle name="20% - Accent5 24" xfId="1026"/>
    <cellStyle name="20% - Accent5 25" xfId="1027"/>
    <cellStyle name="20% - Accent5 3" xfId="1028"/>
    <cellStyle name="20% - Accent5 3 2" xfId="1029"/>
    <cellStyle name="20% - Accent5 3 2 2" xfId="1030"/>
    <cellStyle name="20% - Accent5 3 2 2 2" xfId="1031"/>
    <cellStyle name="20% - Accent5 3 2 2 2 2" xfId="1032"/>
    <cellStyle name="20% - Accent5 3 2 2 3" xfId="1033"/>
    <cellStyle name="20% - Accent5 3 2 2 3 2" xfId="1034"/>
    <cellStyle name="20% - Accent5 3 2 2 4" xfId="1035"/>
    <cellStyle name="20% - Accent5 3 2 3" xfId="1036"/>
    <cellStyle name="20% - Accent5 3 2 3 2" xfId="1037"/>
    <cellStyle name="20% - Accent5 3 2 4" xfId="1038"/>
    <cellStyle name="20% - Accent5 3 2 4 2" xfId="1039"/>
    <cellStyle name="20% - Accent5 3 2 5" xfId="1040"/>
    <cellStyle name="20% - Accent5 3 3" xfId="1041"/>
    <cellStyle name="20% - Accent5 3 3 2" xfId="1042"/>
    <cellStyle name="20% - Accent5 3 3 2 2" xfId="1043"/>
    <cellStyle name="20% - Accent5 3 3 3" xfId="1044"/>
    <cellStyle name="20% - Accent5 3 3 3 2" xfId="1045"/>
    <cellStyle name="20% - Accent5 3 3 4" xfId="1046"/>
    <cellStyle name="20% - Accent5 3 4" xfId="1047"/>
    <cellStyle name="20% - Accent5 3 4 2" xfId="1048"/>
    <cellStyle name="20% - Accent5 3 5" xfId="1049"/>
    <cellStyle name="20% - Accent5 3 5 2" xfId="1050"/>
    <cellStyle name="20% - Accent5 3 6" xfId="1051"/>
    <cellStyle name="20% - Accent5 4" xfId="1052"/>
    <cellStyle name="20% - Accent5 4 2" xfId="1053"/>
    <cellStyle name="20% - Accent5 4 2 2" xfId="1054"/>
    <cellStyle name="20% - Accent5 4 2 2 2" xfId="1055"/>
    <cellStyle name="20% - Accent5 4 2 2 2 2" xfId="1056"/>
    <cellStyle name="20% - Accent5 4 2 2 3" xfId="1057"/>
    <cellStyle name="20% - Accent5 4 2 2 3 2" xfId="1058"/>
    <cellStyle name="20% - Accent5 4 2 2 4" xfId="1059"/>
    <cellStyle name="20% - Accent5 4 2 3" xfId="1060"/>
    <cellStyle name="20% - Accent5 4 2 3 2" xfId="1061"/>
    <cellStyle name="20% - Accent5 4 2 4" xfId="1062"/>
    <cellStyle name="20% - Accent5 4 2 4 2" xfId="1063"/>
    <cellStyle name="20% - Accent5 4 2 5" xfId="1064"/>
    <cellStyle name="20% - Accent5 4 3" xfId="1065"/>
    <cellStyle name="20% - Accent5 4 3 2" xfId="1066"/>
    <cellStyle name="20% - Accent5 4 3 2 2" xfId="1067"/>
    <cellStyle name="20% - Accent5 4 3 3" xfId="1068"/>
    <cellStyle name="20% - Accent5 4 3 3 2" xfId="1069"/>
    <cellStyle name="20% - Accent5 4 3 4" xfId="1070"/>
    <cellStyle name="20% - Accent5 4 4" xfId="1071"/>
    <cellStyle name="20% - Accent5 4 4 2" xfId="1072"/>
    <cellStyle name="20% - Accent5 4 5" xfId="1073"/>
    <cellStyle name="20% - Accent5 4 5 2" xfId="1074"/>
    <cellStyle name="20% - Accent5 4 6" xfId="1075"/>
    <cellStyle name="20% - Accent5 5" xfId="1076"/>
    <cellStyle name="20% - Accent5 5 2" xfId="1077"/>
    <cellStyle name="20% - Accent5 5 2 2" xfId="1078"/>
    <cellStyle name="20% - Accent5 5 2 2 2" xfId="1079"/>
    <cellStyle name="20% - Accent5 5 2 2 2 2" xfId="1080"/>
    <cellStyle name="20% - Accent5 5 2 2 3" xfId="1081"/>
    <cellStyle name="20% - Accent5 5 2 2 3 2" xfId="1082"/>
    <cellStyle name="20% - Accent5 5 2 2 4" xfId="1083"/>
    <cellStyle name="20% - Accent5 5 2 3" xfId="1084"/>
    <cellStyle name="20% - Accent5 5 2 3 2" xfId="1085"/>
    <cellStyle name="20% - Accent5 5 2 4" xfId="1086"/>
    <cellStyle name="20% - Accent5 5 2 4 2" xfId="1087"/>
    <cellStyle name="20% - Accent5 5 2 5" xfId="1088"/>
    <cellStyle name="20% - Accent5 5 3" xfId="1089"/>
    <cellStyle name="20% - Accent5 5 3 2" xfId="1090"/>
    <cellStyle name="20% - Accent5 5 3 2 2" xfId="1091"/>
    <cellStyle name="20% - Accent5 5 3 3" xfId="1092"/>
    <cellStyle name="20% - Accent5 5 3 3 2" xfId="1093"/>
    <cellStyle name="20% - Accent5 5 3 4" xfId="1094"/>
    <cellStyle name="20% - Accent5 5 4" xfId="1095"/>
    <cellStyle name="20% - Accent5 5 4 2" xfId="1096"/>
    <cellStyle name="20% - Accent5 5 5" xfId="1097"/>
    <cellStyle name="20% - Accent5 5 5 2" xfId="1098"/>
    <cellStyle name="20% - Accent5 5 6" xfId="1099"/>
    <cellStyle name="20% - Accent5 6" xfId="1100"/>
    <cellStyle name="20% - Accent5 6 2" xfId="1101"/>
    <cellStyle name="20% - Accent5 6 2 2" xfId="1102"/>
    <cellStyle name="20% - Accent5 6 2 2 2" xfId="1103"/>
    <cellStyle name="20% - Accent5 6 2 2 2 2" xfId="1104"/>
    <cellStyle name="20% - Accent5 6 2 2 3" xfId="1105"/>
    <cellStyle name="20% - Accent5 6 2 2 3 2" xfId="1106"/>
    <cellStyle name="20% - Accent5 6 2 2 4" xfId="1107"/>
    <cellStyle name="20% - Accent5 6 2 3" xfId="1108"/>
    <cellStyle name="20% - Accent5 6 2 3 2" xfId="1109"/>
    <cellStyle name="20% - Accent5 6 2 4" xfId="1110"/>
    <cellStyle name="20% - Accent5 6 2 4 2" xfId="1111"/>
    <cellStyle name="20% - Accent5 6 2 5" xfId="1112"/>
    <cellStyle name="20% - Accent5 6 3" xfId="1113"/>
    <cellStyle name="20% - Accent5 6 3 2" xfId="1114"/>
    <cellStyle name="20% - Accent5 6 3 2 2" xfId="1115"/>
    <cellStyle name="20% - Accent5 6 3 3" xfId="1116"/>
    <cellStyle name="20% - Accent5 6 3 3 2" xfId="1117"/>
    <cellStyle name="20% - Accent5 6 3 4" xfId="1118"/>
    <cellStyle name="20% - Accent5 6 4" xfId="1119"/>
    <cellStyle name="20% - Accent5 6 4 2" xfId="1120"/>
    <cellStyle name="20% - Accent5 6 5" xfId="1121"/>
    <cellStyle name="20% - Accent5 6 5 2" xfId="1122"/>
    <cellStyle name="20% - Accent5 6 6" xfId="1123"/>
    <cellStyle name="20% - Accent5 7" xfId="1124"/>
    <cellStyle name="20% - Accent5 7 2" xfId="1125"/>
    <cellStyle name="20% - Accent5 7 2 2" xfId="1126"/>
    <cellStyle name="20% - Accent5 7 2 2 2" xfId="1127"/>
    <cellStyle name="20% - Accent5 7 2 2 2 2" xfId="1128"/>
    <cellStyle name="20% - Accent5 7 2 2 3" xfId="1129"/>
    <cellStyle name="20% - Accent5 7 2 2 3 2" xfId="1130"/>
    <cellStyle name="20% - Accent5 7 2 2 4" xfId="1131"/>
    <cellStyle name="20% - Accent5 7 2 3" xfId="1132"/>
    <cellStyle name="20% - Accent5 7 2 3 2" xfId="1133"/>
    <cellStyle name="20% - Accent5 7 2 4" xfId="1134"/>
    <cellStyle name="20% - Accent5 7 2 4 2" xfId="1135"/>
    <cellStyle name="20% - Accent5 7 2 5" xfId="1136"/>
    <cellStyle name="20% - Accent5 7 3" xfId="1137"/>
    <cellStyle name="20% - Accent5 7 3 2" xfId="1138"/>
    <cellStyle name="20% - Accent5 7 3 2 2" xfId="1139"/>
    <cellStyle name="20% - Accent5 7 3 3" xfId="1140"/>
    <cellStyle name="20% - Accent5 7 3 3 2" xfId="1141"/>
    <cellStyle name="20% - Accent5 7 3 4" xfId="1142"/>
    <cellStyle name="20% - Accent5 7 4" xfId="1143"/>
    <cellStyle name="20% - Accent5 7 4 2" xfId="1144"/>
    <cellStyle name="20% - Accent5 7 5" xfId="1145"/>
    <cellStyle name="20% - Accent5 7 5 2" xfId="1146"/>
    <cellStyle name="20% - Accent5 7 6" xfId="1147"/>
    <cellStyle name="20% - Accent5 8" xfId="1148"/>
    <cellStyle name="20% - Accent5 8 2" xfId="1149"/>
    <cellStyle name="20% - Accent5 8 2 2" xfId="1150"/>
    <cellStyle name="20% - Accent5 8 2 2 2" xfId="1151"/>
    <cellStyle name="20% - Accent5 8 2 3" xfId="1152"/>
    <cellStyle name="20% - Accent5 8 2 3 2" xfId="1153"/>
    <cellStyle name="20% - Accent5 8 2 4" xfId="1154"/>
    <cellStyle name="20% - Accent5 8 3" xfId="1155"/>
    <cellStyle name="20% - Accent5 8 3 2" xfId="1156"/>
    <cellStyle name="20% - Accent5 8 4" xfId="1157"/>
    <cellStyle name="20% - Accent5 8 4 2" xfId="1158"/>
    <cellStyle name="20% - Accent5 8 5" xfId="1159"/>
    <cellStyle name="20% - Accent5 9" xfId="1160"/>
    <cellStyle name="20% - Accent5 9 2" xfId="1161"/>
    <cellStyle name="20% - Accent5 9 2 2" xfId="1162"/>
    <cellStyle name="20% - Accent5 9 2 2 2" xfId="1163"/>
    <cellStyle name="20% - Accent5 9 2 3" xfId="1164"/>
    <cellStyle name="20% - Accent5 9 2 3 2" xfId="1165"/>
    <cellStyle name="20% - Accent5 9 2 4" xfId="1166"/>
    <cellStyle name="20% - Accent5 9 3" xfId="1167"/>
    <cellStyle name="20% - Accent5 9 3 2" xfId="1168"/>
    <cellStyle name="20% - Accent5 9 4" xfId="1169"/>
    <cellStyle name="20% - Accent5 9 4 2" xfId="1170"/>
    <cellStyle name="20% - Accent5 9 5" xfId="1171"/>
    <cellStyle name="20% - Accent6 10" xfId="1172"/>
    <cellStyle name="20% - Accent6 10 2" xfId="1173"/>
    <cellStyle name="20% - Accent6 10 2 2" xfId="1174"/>
    <cellStyle name="20% - Accent6 10 2 2 2" xfId="1175"/>
    <cellStyle name="20% - Accent6 10 2 3" xfId="1176"/>
    <cellStyle name="20% - Accent6 10 2 3 2" xfId="1177"/>
    <cellStyle name="20% - Accent6 10 2 4" xfId="1178"/>
    <cellStyle name="20% - Accent6 10 3" xfId="1179"/>
    <cellStyle name="20% - Accent6 10 3 2" xfId="1180"/>
    <cellStyle name="20% - Accent6 10 4" xfId="1181"/>
    <cellStyle name="20% - Accent6 10 4 2" xfId="1182"/>
    <cellStyle name="20% - Accent6 10 5" xfId="1183"/>
    <cellStyle name="20% - Accent6 11" xfId="1184"/>
    <cellStyle name="20% - Accent6 11 2" xfId="1185"/>
    <cellStyle name="20% - Accent6 11 2 2" xfId="1186"/>
    <cellStyle name="20% - Accent6 11 2 2 2" xfId="1187"/>
    <cellStyle name="20% - Accent6 11 2 3" xfId="1188"/>
    <cellStyle name="20% - Accent6 11 2 3 2" xfId="1189"/>
    <cellStyle name="20% - Accent6 11 2 4" xfId="1190"/>
    <cellStyle name="20% - Accent6 11 3" xfId="1191"/>
    <cellStyle name="20% - Accent6 11 3 2" xfId="1192"/>
    <cellStyle name="20% - Accent6 11 4" xfId="1193"/>
    <cellStyle name="20% - Accent6 11 4 2" xfId="1194"/>
    <cellStyle name="20% - Accent6 11 5" xfId="1195"/>
    <cellStyle name="20% - Accent6 12" xfId="1196"/>
    <cellStyle name="20% - Accent6 12 2" xfId="1197"/>
    <cellStyle name="20% - Accent6 12 2 2" xfId="1198"/>
    <cellStyle name="20% - Accent6 12 3" xfId="1199"/>
    <cellStyle name="20% - Accent6 12 3 2" xfId="1200"/>
    <cellStyle name="20% - Accent6 12 4" xfId="1201"/>
    <cellStyle name="20% - Accent6 13" xfId="1202"/>
    <cellStyle name="20% - Accent6 13 2" xfId="1203"/>
    <cellStyle name="20% - Accent6 13 2 2" xfId="1204"/>
    <cellStyle name="20% - Accent6 13 3" xfId="1205"/>
    <cellStyle name="20% - Accent6 13 3 2" xfId="1206"/>
    <cellStyle name="20% - Accent6 13 4" xfId="1207"/>
    <cellStyle name="20% - Accent6 14" xfId="1208"/>
    <cellStyle name="20% - Accent6 14 2" xfId="1209"/>
    <cellStyle name="20% - Accent6 14 2 2" xfId="1210"/>
    <cellStyle name="20% - Accent6 14 3" xfId="1211"/>
    <cellStyle name="20% - Accent6 14 3 2" xfId="1212"/>
    <cellStyle name="20% - Accent6 14 4" xfId="1213"/>
    <cellStyle name="20% - Accent6 15" xfId="1214"/>
    <cellStyle name="20% - Accent6 15 2" xfId="1215"/>
    <cellStyle name="20% - Accent6 15 2 2" xfId="1216"/>
    <cellStyle name="20% - Accent6 15 3" xfId="1217"/>
    <cellStyle name="20% - Accent6 15 3 2" xfId="1218"/>
    <cellStyle name="20% - Accent6 15 4" xfId="1219"/>
    <cellStyle name="20% - Accent6 16" xfId="1220"/>
    <cellStyle name="20% - Accent6 16 2" xfId="1221"/>
    <cellStyle name="20% - Accent6 17" xfId="1222"/>
    <cellStyle name="20% - Accent6 17 2" xfId="1223"/>
    <cellStyle name="20% - Accent6 17 2 2" xfId="1224"/>
    <cellStyle name="20% - Accent6 17 3" xfId="1225"/>
    <cellStyle name="20% - Accent6 18" xfId="1226"/>
    <cellStyle name="20% - Accent6 18 2" xfId="1227"/>
    <cellStyle name="20% - Accent6 18 2 2" xfId="1228"/>
    <cellStyle name="20% - Accent6 18 3" xfId="1229"/>
    <cellStyle name="20% - Accent6 19" xfId="1230"/>
    <cellStyle name="20% - Accent6 2" xfId="1231"/>
    <cellStyle name="20% - Accent6 2 2" xfId="1232"/>
    <cellStyle name="20% - Accent6 2 2 2" xfId="1233"/>
    <cellStyle name="20% - Accent6 2 2 2 2" xfId="1234"/>
    <cellStyle name="20% - Accent6 2 2 2 2 2" xfId="1235"/>
    <cellStyle name="20% - Accent6 2 2 2 3" xfId="1236"/>
    <cellStyle name="20% - Accent6 2 2 2 3 2" xfId="1237"/>
    <cellStyle name="20% - Accent6 2 2 2 4" xfId="1238"/>
    <cellStyle name="20% - Accent6 2 2 3" xfId="1239"/>
    <cellStyle name="20% - Accent6 2 2 3 2" xfId="1240"/>
    <cellStyle name="20% - Accent6 2 2 4" xfId="1241"/>
    <cellStyle name="20% - Accent6 2 2 4 2" xfId="1242"/>
    <cellStyle name="20% - Accent6 2 2 5" xfId="1243"/>
    <cellStyle name="20% - Accent6 2 3" xfId="1244"/>
    <cellStyle name="20% - Accent6 2 3 2" xfId="1245"/>
    <cellStyle name="20% - Accent6 2 3 2 2" xfId="1246"/>
    <cellStyle name="20% - Accent6 2 3 3" xfId="1247"/>
    <cellStyle name="20% - Accent6 2 3 3 2" xfId="1248"/>
    <cellStyle name="20% - Accent6 2 3 4" xfId="1249"/>
    <cellStyle name="20% - Accent6 2 4" xfId="1250"/>
    <cellStyle name="20% - Accent6 2 4 2" xfId="1251"/>
    <cellStyle name="20% - Accent6 2 5" xfId="1252"/>
    <cellStyle name="20% - Accent6 2 5 2" xfId="1253"/>
    <cellStyle name="20% - Accent6 2 6" xfId="1254"/>
    <cellStyle name="20% - Accent6 20" xfId="1255"/>
    <cellStyle name="20% - Accent6 21" xfId="1256"/>
    <cellStyle name="20% - Accent6 22" xfId="1257"/>
    <cellStyle name="20% - Accent6 23" xfId="1258"/>
    <cellStyle name="20% - Accent6 24" xfId="1259"/>
    <cellStyle name="20% - Accent6 25" xfId="1260"/>
    <cellStyle name="20% - Accent6 3" xfId="1261"/>
    <cellStyle name="20% - Accent6 3 2" xfId="1262"/>
    <cellStyle name="20% - Accent6 3 2 2" xfId="1263"/>
    <cellStyle name="20% - Accent6 3 2 2 2" xfId="1264"/>
    <cellStyle name="20% - Accent6 3 2 2 2 2" xfId="1265"/>
    <cellStyle name="20% - Accent6 3 2 2 3" xfId="1266"/>
    <cellStyle name="20% - Accent6 3 2 2 3 2" xfId="1267"/>
    <cellStyle name="20% - Accent6 3 2 2 4" xfId="1268"/>
    <cellStyle name="20% - Accent6 3 2 3" xfId="1269"/>
    <cellStyle name="20% - Accent6 3 2 3 2" xfId="1270"/>
    <cellStyle name="20% - Accent6 3 2 4" xfId="1271"/>
    <cellStyle name="20% - Accent6 3 2 4 2" xfId="1272"/>
    <cellStyle name="20% - Accent6 3 2 5" xfId="1273"/>
    <cellStyle name="20% - Accent6 3 3" xfId="1274"/>
    <cellStyle name="20% - Accent6 3 3 2" xfId="1275"/>
    <cellStyle name="20% - Accent6 3 3 2 2" xfId="1276"/>
    <cellStyle name="20% - Accent6 3 3 3" xfId="1277"/>
    <cellStyle name="20% - Accent6 3 3 3 2" xfId="1278"/>
    <cellStyle name="20% - Accent6 3 3 4" xfId="1279"/>
    <cellStyle name="20% - Accent6 3 4" xfId="1280"/>
    <cellStyle name="20% - Accent6 3 4 2" xfId="1281"/>
    <cellStyle name="20% - Accent6 3 5" xfId="1282"/>
    <cellStyle name="20% - Accent6 3 5 2" xfId="1283"/>
    <cellStyle name="20% - Accent6 3 6" xfId="1284"/>
    <cellStyle name="20% - Accent6 4" xfId="1285"/>
    <cellStyle name="20% - Accent6 4 2" xfId="1286"/>
    <cellStyle name="20% - Accent6 4 2 2" xfId="1287"/>
    <cellStyle name="20% - Accent6 4 2 2 2" xfId="1288"/>
    <cellStyle name="20% - Accent6 4 2 2 2 2" xfId="1289"/>
    <cellStyle name="20% - Accent6 4 2 2 3" xfId="1290"/>
    <cellStyle name="20% - Accent6 4 2 2 3 2" xfId="1291"/>
    <cellStyle name="20% - Accent6 4 2 2 4" xfId="1292"/>
    <cellStyle name="20% - Accent6 4 2 3" xfId="1293"/>
    <cellStyle name="20% - Accent6 4 2 3 2" xfId="1294"/>
    <cellStyle name="20% - Accent6 4 2 4" xfId="1295"/>
    <cellStyle name="20% - Accent6 4 2 4 2" xfId="1296"/>
    <cellStyle name="20% - Accent6 4 2 5" xfId="1297"/>
    <cellStyle name="20% - Accent6 4 3" xfId="1298"/>
    <cellStyle name="20% - Accent6 4 3 2" xfId="1299"/>
    <cellStyle name="20% - Accent6 4 3 2 2" xfId="1300"/>
    <cellStyle name="20% - Accent6 4 3 3" xfId="1301"/>
    <cellStyle name="20% - Accent6 4 3 3 2" xfId="1302"/>
    <cellStyle name="20% - Accent6 4 3 4" xfId="1303"/>
    <cellStyle name="20% - Accent6 4 4" xfId="1304"/>
    <cellStyle name="20% - Accent6 4 4 2" xfId="1305"/>
    <cellStyle name="20% - Accent6 4 5" xfId="1306"/>
    <cellStyle name="20% - Accent6 4 5 2" xfId="1307"/>
    <cellStyle name="20% - Accent6 4 6" xfId="1308"/>
    <cellStyle name="20% - Accent6 5" xfId="1309"/>
    <cellStyle name="20% - Accent6 5 2" xfId="1310"/>
    <cellStyle name="20% - Accent6 5 2 2" xfId="1311"/>
    <cellStyle name="20% - Accent6 5 2 2 2" xfId="1312"/>
    <cellStyle name="20% - Accent6 5 2 2 2 2" xfId="1313"/>
    <cellStyle name="20% - Accent6 5 2 2 3" xfId="1314"/>
    <cellStyle name="20% - Accent6 5 2 2 3 2" xfId="1315"/>
    <cellStyle name="20% - Accent6 5 2 2 4" xfId="1316"/>
    <cellStyle name="20% - Accent6 5 2 3" xfId="1317"/>
    <cellStyle name="20% - Accent6 5 2 3 2" xfId="1318"/>
    <cellStyle name="20% - Accent6 5 2 4" xfId="1319"/>
    <cellStyle name="20% - Accent6 5 2 4 2" xfId="1320"/>
    <cellStyle name="20% - Accent6 5 2 5" xfId="1321"/>
    <cellStyle name="20% - Accent6 5 3" xfId="1322"/>
    <cellStyle name="20% - Accent6 5 3 2" xfId="1323"/>
    <cellStyle name="20% - Accent6 5 3 2 2" xfId="1324"/>
    <cellStyle name="20% - Accent6 5 3 3" xfId="1325"/>
    <cellStyle name="20% - Accent6 5 3 3 2" xfId="1326"/>
    <cellStyle name="20% - Accent6 5 3 4" xfId="1327"/>
    <cellStyle name="20% - Accent6 5 4" xfId="1328"/>
    <cellStyle name="20% - Accent6 5 4 2" xfId="1329"/>
    <cellStyle name="20% - Accent6 5 5" xfId="1330"/>
    <cellStyle name="20% - Accent6 5 5 2" xfId="1331"/>
    <cellStyle name="20% - Accent6 5 6" xfId="1332"/>
    <cellStyle name="20% - Accent6 6" xfId="1333"/>
    <cellStyle name="20% - Accent6 6 2" xfId="1334"/>
    <cellStyle name="20% - Accent6 6 2 2" xfId="1335"/>
    <cellStyle name="20% - Accent6 6 2 2 2" xfId="1336"/>
    <cellStyle name="20% - Accent6 6 2 2 2 2" xfId="1337"/>
    <cellStyle name="20% - Accent6 6 2 2 3" xfId="1338"/>
    <cellStyle name="20% - Accent6 6 2 2 3 2" xfId="1339"/>
    <cellStyle name="20% - Accent6 6 2 2 4" xfId="1340"/>
    <cellStyle name="20% - Accent6 6 2 3" xfId="1341"/>
    <cellStyle name="20% - Accent6 6 2 3 2" xfId="1342"/>
    <cellStyle name="20% - Accent6 6 2 4" xfId="1343"/>
    <cellStyle name="20% - Accent6 6 2 4 2" xfId="1344"/>
    <cellStyle name="20% - Accent6 6 2 5" xfId="1345"/>
    <cellStyle name="20% - Accent6 6 3" xfId="1346"/>
    <cellStyle name="20% - Accent6 6 3 2" xfId="1347"/>
    <cellStyle name="20% - Accent6 6 3 2 2" xfId="1348"/>
    <cellStyle name="20% - Accent6 6 3 3" xfId="1349"/>
    <cellStyle name="20% - Accent6 6 3 3 2" xfId="1350"/>
    <cellStyle name="20% - Accent6 6 3 4" xfId="1351"/>
    <cellStyle name="20% - Accent6 6 4" xfId="1352"/>
    <cellStyle name="20% - Accent6 6 4 2" xfId="1353"/>
    <cellStyle name="20% - Accent6 6 5" xfId="1354"/>
    <cellStyle name="20% - Accent6 6 5 2" xfId="1355"/>
    <cellStyle name="20% - Accent6 6 6" xfId="1356"/>
    <cellStyle name="20% - Accent6 7" xfId="1357"/>
    <cellStyle name="20% - Accent6 7 2" xfId="1358"/>
    <cellStyle name="20% - Accent6 7 2 2" xfId="1359"/>
    <cellStyle name="20% - Accent6 7 2 2 2" xfId="1360"/>
    <cellStyle name="20% - Accent6 7 2 2 2 2" xfId="1361"/>
    <cellStyle name="20% - Accent6 7 2 2 3" xfId="1362"/>
    <cellStyle name="20% - Accent6 7 2 2 3 2" xfId="1363"/>
    <cellStyle name="20% - Accent6 7 2 2 4" xfId="1364"/>
    <cellStyle name="20% - Accent6 7 2 3" xfId="1365"/>
    <cellStyle name="20% - Accent6 7 2 3 2" xfId="1366"/>
    <cellStyle name="20% - Accent6 7 2 4" xfId="1367"/>
    <cellStyle name="20% - Accent6 7 2 4 2" xfId="1368"/>
    <cellStyle name="20% - Accent6 7 2 5" xfId="1369"/>
    <cellStyle name="20% - Accent6 7 3" xfId="1370"/>
    <cellStyle name="20% - Accent6 7 3 2" xfId="1371"/>
    <cellStyle name="20% - Accent6 7 3 2 2" xfId="1372"/>
    <cellStyle name="20% - Accent6 7 3 3" xfId="1373"/>
    <cellStyle name="20% - Accent6 7 3 3 2" xfId="1374"/>
    <cellStyle name="20% - Accent6 7 3 4" xfId="1375"/>
    <cellStyle name="20% - Accent6 7 4" xfId="1376"/>
    <cellStyle name="20% - Accent6 7 4 2" xfId="1377"/>
    <cellStyle name="20% - Accent6 7 5" xfId="1378"/>
    <cellStyle name="20% - Accent6 7 5 2" xfId="1379"/>
    <cellStyle name="20% - Accent6 7 6" xfId="1380"/>
    <cellStyle name="20% - Accent6 8" xfId="1381"/>
    <cellStyle name="20% - Accent6 8 2" xfId="1382"/>
    <cellStyle name="20% - Accent6 8 2 2" xfId="1383"/>
    <cellStyle name="20% - Accent6 8 2 2 2" xfId="1384"/>
    <cellStyle name="20% - Accent6 8 2 3" xfId="1385"/>
    <cellStyle name="20% - Accent6 8 2 3 2" xfId="1386"/>
    <cellStyle name="20% - Accent6 8 2 4" xfId="1387"/>
    <cellStyle name="20% - Accent6 8 3" xfId="1388"/>
    <cellStyle name="20% - Accent6 8 3 2" xfId="1389"/>
    <cellStyle name="20% - Accent6 8 4" xfId="1390"/>
    <cellStyle name="20% - Accent6 8 4 2" xfId="1391"/>
    <cellStyle name="20% - Accent6 8 5" xfId="1392"/>
    <cellStyle name="20% - Accent6 9" xfId="1393"/>
    <cellStyle name="20% - Accent6 9 2" xfId="1394"/>
    <cellStyle name="20% - Accent6 9 2 2" xfId="1395"/>
    <cellStyle name="20% - Accent6 9 2 2 2" xfId="1396"/>
    <cellStyle name="20% - Accent6 9 2 3" xfId="1397"/>
    <cellStyle name="20% - Accent6 9 2 3 2" xfId="1398"/>
    <cellStyle name="20% - Accent6 9 2 4" xfId="1399"/>
    <cellStyle name="20% - Accent6 9 3" xfId="1400"/>
    <cellStyle name="20% - Accent6 9 3 2" xfId="1401"/>
    <cellStyle name="20% - Accent6 9 4" xfId="1402"/>
    <cellStyle name="20% - Accent6 9 4 2" xfId="1403"/>
    <cellStyle name="20% - Accent6 9 5" xfId="1404"/>
    <cellStyle name="40% - Accent1 10" xfId="1405"/>
    <cellStyle name="40% - Accent1 10 2" xfId="1406"/>
    <cellStyle name="40% - Accent1 10 2 2" xfId="1407"/>
    <cellStyle name="40% - Accent1 10 2 2 2" xfId="1408"/>
    <cellStyle name="40% - Accent1 10 2 3" xfId="1409"/>
    <cellStyle name="40% - Accent1 10 2 3 2" xfId="1410"/>
    <cellStyle name="40% - Accent1 10 2 4" xfId="1411"/>
    <cellStyle name="40% - Accent1 10 3" xfId="1412"/>
    <cellStyle name="40% - Accent1 10 3 2" xfId="1413"/>
    <cellStyle name="40% - Accent1 10 4" xfId="1414"/>
    <cellStyle name="40% - Accent1 10 4 2" xfId="1415"/>
    <cellStyle name="40% - Accent1 10 5" xfId="1416"/>
    <cellStyle name="40% - Accent1 11" xfId="1417"/>
    <cellStyle name="40% - Accent1 11 2" xfId="1418"/>
    <cellStyle name="40% - Accent1 11 2 2" xfId="1419"/>
    <cellStyle name="40% - Accent1 11 2 2 2" xfId="1420"/>
    <cellStyle name="40% - Accent1 11 2 3" xfId="1421"/>
    <cellStyle name="40% - Accent1 11 2 3 2" xfId="1422"/>
    <cellStyle name="40% - Accent1 11 2 4" xfId="1423"/>
    <cellStyle name="40% - Accent1 11 3" xfId="1424"/>
    <cellStyle name="40% - Accent1 11 3 2" xfId="1425"/>
    <cellStyle name="40% - Accent1 11 4" xfId="1426"/>
    <cellStyle name="40% - Accent1 11 4 2" xfId="1427"/>
    <cellStyle name="40% - Accent1 11 5" xfId="1428"/>
    <cellStyle name="40% - Accent1 12" xfId="1429"/>
    <cellStyle name="40% - Accent1 12 2" xfId="1430"/>
    <cellStyle name="40% - Accent1 12 2 2" xfId="1431"/>
    <cellStyle name="40% - Accent1 12 3" xfId="1432"/>
    <cellStyle name="40% - Accent1 12 3 2" xfId="1433"/>
    <cellStyle name="40% - Accent1 12 4" xfId="1434"/>
    <cellStyle name="40% - Accent1 13" xfId="1435"/>
    <cellStyle name="40% - Accent1 13 2" xfId="1436"/>
    <cellStyle name="40% - Accent1 13 2 2" xfId="1437"/>
    <cellStyle name="40% - Accent1 13 3" xfId="1438"/>
    <cellStyle name="40% - Accent1 13 3 2" xfId="1439"/>
    <cellStyle name="40% - Accent1 13 4" xfId="1440"/>
    <cellStyle name="40% - Accent1 14" xfId="1441"/>
    <cellStyle name="40% - Accent1 14 2" xfId="1442"/>
    <cellStyle name="40% - Accent1 14 2 2" xfId="1443"/>
    <cellStyle name="40% - Accent1 14 3" xfId="1444"/>
    <cellStyle name="40% - Accent1 14 3 2" xfId="1445"/>
    <cellStyle name="40% - Accent1 14 4" xfId="1446"/>
    <cellStyle name="40% - Accent1 15" xfId="1447"/>
    <cellStyle name="40% - Accent1 15 2" xfId="1448"/>
    <cellStyle name="40% - Accent1 15 2 2" xfId="1449"/>
    <cellStyle name="40% - Accent1 15 3" xfId="1450"/>
    <cellStyle name="40% - Accent1 15 3 2" xfId="1451"/>
    <cellStyle name="40% - Accent1 15 4" xfId="1452"/>
    <cellStyle name="40% - Accent1 16" xfId="1453"/>
    <cellStyle name="40% - Accent1 16 2" xfId="1454"/>
    <cellStyle name="40% - Accent1 17" xfId="1455"/>
    <cellStyle name="40% - Accent1 17 2" xfId="1456"/>
    <cellStyle name="40% - Accent1 17 2 2" xfId="1457"/>
    <cellStyle name="40% - Accent1 17 3" xfId="1458"/>
    <cellStyle name="40% - Accent1 18" xfId="1459"/>
    <cellStyle name="40% - Accent1 18 2" xfId="1460"/>
    <cellStyle name="40% - Accent1 18 2 2" xfId="1461"/>
    <cellStyle name="40% - Accent1 18 3" xfId="1462"/>
    <cellStyle name="40% - Accent1 19" xfId="1463"/>
    <cellStyle name="40% - Accent1 2" xfId="1464"/>
    <cellStyle name="40% - Accent1 2 2" xfId="1465"/>
    <cellStyle name="40% - Accent1 2 2 2" xfId="1466"/>
    <cellStyle name="40% - Accent1 2 2 2 2" xfId="1467"/>
    <cellStyle name="40% - Accent1 2 2 2 2 2" xfId="1468"/>
    <cellStyle name="40% - Accent1 2 2 2 3" xfId="1469"/>
    <cellStyle name="40% - Accent1 2 2 2 3 2" xfId="1470"/>
    <cellStyle name="40% - Accent1 2 2 2 4" xfId="1471"/>
    <cellStyle name="40% - Accent1 2 2 3" xfId="1472"/>
    <cellStyle name="40% - Accent1 2 2 3 2" xfId="1473"/>
    <cellStyle name="40% - Accent1 2 2 4" xfId="1474"/>
    <cellStyle name="40% - Accent1 2 2 4 2" xfId="1475"/>
    <cellStyle name="40% - Accent1 2 2 5" xfId="1476"/>
    <cellStyle name="40% - Accent1 2 3" xfId="1477"/>
    <cellStyle name="40% - Accent1 2 3 2" xfId="1478"/>
    <cellStyle name="40% - Accent1 2 3 2 2" xfId="1479"/>
    <cellStyle name="40% - Accent1 2 3 3" xfId="1480"/>
    <cellStyle name="40% - Accent1 2 3 3 2" xfId="1481"/>
    <cellStyle name="40% - Accent1 2 3 4" xfId="1482"/>
    <cellStyle name="40% - Accent1 2 4" xfId="1483"/>
    <cellStyle name="40% - Accent1 2 4 2" xfId="1484"/>
    <cellStyle name="40% - Accent1 2 5" xfId="1485"/>
    <cellStyle name="40% - Accent1 2 5 2" xfId="1486"/>
    <cellStyle name="40% - Accent1 2 6" xfId="1487"/>
    <cellStyle name="40% - Accent1 20" xfId="1488"/>
    <cellStyle name="40% - Accent1 21" xfId="1489"/>
    <cellStyle name="40% - Accent1 22" xfId="1490"/>
    <cellStyle name="40% - Accent1 23" xfId="1491"/>
    <cellStyle name="40% - Accent1 24" xfId="1492"/>
    <cellStyle name="40% - Accent1 25" xfId="1493"/>
    <cellStyle name="40% - Accent1 3" xfId="1494"/>
    <cellStyle name="40% - Accent1 3 2" xfId="1495"/>
    <cellStyle name="40% - Accent1 3 2 2" xfId="1496"/>
    <cellStyle name="40% - Accent1 3 2 2 2" xfId="1497"/>
    <cellStyle name="40% - Accent1 3 2 2 2 2" xfId="1498"/>
    <cellStyle name="40% - Accent1 3 2 2 3" xfId="1499"/>
    <cellStyle name="40% - Accent1 3 2 2 3 2" xfId="1500"/>
    <cellStyle name="40% - Accent1 3 2 2 4" xfId="1501"/>
    <cellStyle name="40% - Accent1 3 2 3" xfId="1502"/>
    <cellStyle name="40% - Accent1 3 2 3 2" xfId="1503"/>
    <cellStyle name="40% - Accent1 3 2 4" xfId="1504"/>
    <cellStyle name="40% - Accent1 3 2 4 2" xfId="1505"/>
    <cellStyle name="40% - Accent1 3 2 5" xfId="1506"/>
    <cellStyle name="40% - Accent1 3 3" xfId="1507"/>
    <cellStyle name="40% - Accent1 3 3 2" xfId="1508"/>
    <cellStyle name="40% - Accent1 3 3 2 2" xfId="1509"/>
    <cellStyle name="40% - Accent1 3 3 3" xfId="1510"/>
    <cellStyle name="40% - Accent1 3 3 3 2" xfId="1511"/>
    <cellStyle name="40% - Accent1 3 3 4" xfId="1512"/>
    <cellStyle name="40% - Accent1 3 4" xfId="1513"/>
    <cellStyle name="40% - Accent1 3 4 2" xfId="1514"/>
    <cellStyle name="40% - Accent1 3 5" xfId="1515"/>
    <cellStyle name="40% - Accent1 3 5 2" xfId="1516"/>
    <cellStyle name="40% - Accent1 3 6" xfId="1517"/>
    <cellStyle name="40% - Accent1 4" xfId="1518"/>
    <cellStyle name="40% - Accent1 4 2" xfId="1519"/>
    <cellStyle name="40% - Accent1 4 2 2" xfId="1520"/>
    <cellStyle name="40% - Accent1 4 2 2 2" xfId="1521"/>
    <cellStyle name="40% - Accent1 4 2 2 2 2" xfId="1522"/>
    <cellStyle name="40% - Accent1 4 2 2 3" xfId="1523"/>
    <cellStyle name="40% - Accent1 4 2 2 3 2" xfId="1524"/>
    <cellStyle name="40% - Accent1 4 2 2 4" xfId="1525"/>
    <cellStyle name="40% - Accent1 4 2 3" xfId="1526"/>
    <cellStyle name="40% - Accent1 4 2 3 2" xfId="1527"/>
    <cellStyle name="40% - Accent1 4 2 4" xfId="1528"/>
    <cellStyle name="40% - Accent1 4 2 4 2" xfId="1529"/>
    <cellStyle name="40% - Accent1 4 2 5" xfId="1530"/>
    <cellStyle name="40% - Accent1 4 3" xfId="1531"/>
    <cellStyle name="40% - Accent1 4 3 2" xfId="1532"/>
    <cellStyle name="40% - Accent1 4 3 2 2" xfId="1533"/>
    <cellStyle name="40% - Accent1 4 3 3" xfId="1534"/>
    <cellStyle name="40% - Accent1 4 3 3 2" xfId="1535"/>
    <cellStyle name="40% - Accent1 4 3 4" xfId="1536"/>
    <cellStyle name="40% - Accent1 4 4" xfId="1537"/>
    <cellStyle name="40% - Accent1 4 4 2" xfId="1538"/>
    <cellStyle name="40% - Accent1 4 5" xfId="1539"/>
    <cellStyle name="40% - Accent1 4 5 2" xfId="1540"/>
    <cellStyle name="40% - Accent1 4 6" xfId="1541"/>
    <cellStyle name="40% - Accent1 5" xfId="1542"/>
    <cellStyle name="40% - Accent1 5 2" xfId="1543"/>
    <cellStyle name="40% - Accent1 5 2 2" xfId="1544"/>
    <cellStyle name="40% - Accent1 5 2 2 2" xfId="1545"/>
    <cellStyle name="40% - Accent1 5 2 2 2 2" xfId="1546"/>
    <cellStyle name="40% - Accent1 5 2 2 3" xfId="1547"/>
    <cellStyle name="40% - Accent1 5 2 2 3 2" xfId="1548"/>
    <cellStyle name="40% - Accent1 5 2 2 4" xfId="1549"/>
    <cellStyle name="40% - Accent1 5 2 3" xfId="1550"/>
    <cellStyle name="40% - Accent1 5 2 3 2" xfId="1551"/>
    <cellStyle name="40% - Accent1 5 2 4" xfId="1552"/>
    <cellStyle name="40% - Accent1 5 2 4 2" xfId="1553"/>
    <cellStyle name="40% - Accent1 5 2 5" xfId="1554"/>
    <cellStyle name="40% - Accent1 5 3" xfId="1555"/>
    <cellStyle name="40% - Accent1 5 3 2" xfId="1556"/>
    <cellStyle name="40% - Accent1 5 3 2 2" xfId="1557"/>
    <cellStyle name="40% - Accent1 5 3 3" xfId="1558"/>
    <cellStyle name="40% - Accent1 5 3 3 2" xfId="1559"/>
    <cellStyle name="40% - Accent1 5 3 4" xfId="1560"/>
    <cellStyle name="40% - Accent1 5 4" xfId="1561"/>
    <cellStyle name="40% - Accent1 5 4 2" xfId="1562"/>
    <cellStyle name="40% - Accent1 5 5" xfId="1563"/>
    <cellStyle name="40% - Accent1 5 5 2" xfId="1564"/>
    <cellStyle name="40% - Accent1 5 6" xfId="1565"/>
    <cellStyle name="40% - Accent1 6" xfId="1566"/>
    <cellStyle name="40% - Accent1 6 2" xfId="1567"/>
    <cellStyle name="40% - Accent1 6 2 2" xfId="1568"/>
    <cellStyle name="40% - Accent1 6 2 2 2" xfId="1569"/>
    <cellStyle name="40% - Accent1 6 2 2 2 2" xfId="1570"/>
    <cellStyle name="40% - Accent1 6 2 2 3" xfId="1571"/>
    <cellStyle name="40% - Accent1 6 2 2 3 2" xfId="1572"/>
    <cellStyle name="40% - Accent1 6 2 2 4" xfId="1573"/>
    <cellStyle name="40% - Accent1 6 2 3" xfId="1574"/>
    <cellStyle name="40% - Accent1 6 2 3 2" xfId="1575"/>
    <cellStyle name="40% - Accent1 6 2 4" xfId="1576"/>
    <cellStyle name="40% - Accent1 6 2 4 2" xfId="1577"/>
    <cellStyle name="40% - Accent1 6 2 5" xfId="1578"/>
    <cellStyle name="40% - Accent1 6 3" xfId="1579"/>
    <cellStyle name="40% - Accent1 6 3 2" xfId="1580"/>
    <cellStyle name="40% - Accent1 6 3 2 2" xfId="1581"/>
    <cellStyle name="40% - Accent1 6 3 3" xfId="1582"/>
    <cellStyle name="40% - Accent1 6 3 3 2" xfId="1583"/>
    <cellStyle name="40% - Accent1 6 3 4" xfId="1584"/>
    <cellStyle name="40% - Accent1 6 4" xfId="1585"/>
    <cellStyle name="40% - Accent1 6 4 2" xfId="1586"/>
    <cellStyle name="40% - Accent1 6 5" xfId="1587"/>
    <cellStyle name="40% - Accent1 6 5 2" xfId="1588"/>
    <cellStyle name="40% - Accent1 6 6" xfId="1589"/>
    <cellStyle name="40% - Accent1 7" xfId="1590"/>
    <cellStyle name="40% - Accent1 7 2" xfId="1591"/>
    <cellStyle name="40% - Accent1 7 2 2" xfId="1592"/>
    <cellStyle name="40% - Accent1 7 2 2 2" xfId="1593"/>
    <cellStyle name="40% - Accent1 7 2 2 2 2" xfId="1594"/>
    <cellStyle name="40% - Accent1 7 2 2 3" xfId="1595"/>
    <cellStyle name="40% - Accent1 7 2 2 3 2" xfId="1596"/>
    <cellStyle name="40% - Accent1 7 2 2 4" xfId="1597"/>
    <cellStyle name="40% - Accent1 7 2 3" xfId="1598"/>
    <cellStyle name="40% - Accent1 7 2 3 2" xfId="1599"/>
    <cellStyle name="40% - Accent1 7 2 4" xfId="1600"/>
    <cellStyle name="40% - Accent1 7 2 4 2" xfId="1601"/>
    <cellStyle name="40% - Accent1 7 2 5" xfId="1602"/>
    <cellStyle name="40% - Accent1 7 3" xfId="1603"/>
    <cellStyle name="40% - Accent1 7 3 2" xfId="1604"/>
    <cellStyle name="40% - Accent1 7 3 2 2" xfId="1605"/>
    <cellStyle name="40% - Accent1 7 3 3" xfId="1606"/>
    <cellStyle name="40% - Accent1 7 3 3 2" xfId="1607"/>
    <cellStyle name="40% - Accent1 7 3 4" xfId="1608"/>
    <cellStyle name="40% - Accent1 7 4" xfId="1609"/>
    <cellStyle name="40% - Accent1 7 4 2" xfId="1610"/>
    <cellStyle name="40% - Accent1 7 5" xfId="1611"/>
    <cellStyle name="40% - Accent1 7 5 2" xfId="1612"/>
    <cellStyle name="40% - Accent1 7 6" xfId="1613"/>
    <cellStyle name="40% - Accent1 8" xfId="1614"/>
    <cellStyle name="40% - Accent1 8 2" xfId="1615"/>
    <cellStyle name="40% - Accent1 8 2 2" xfId="1616"/>
    <cellStyle name="40% - Accent1 8 2 2 2" xfId="1617"/>
    <cellStyle name="40% - Accent1 8 2 3" xfId="1618"/>
    <cellStyle name="40% - Accent1 8 2 3 2" xfId="1619"/>
    <cellStyle name="40% - Accent1 8 2 4" xfId="1620"/>
    <cellStyle name="40% - Accent1 8 3" xfId="1621"/>
    <cellStyle name="40% - Accent1 8 3 2" xfId="1622"/>
    <cellStyle name="40% - Accent1 8 4" xfId="1623"/>
    <cellStyle name="40% - Accent1 8 4 2" xfId="1624"/>
    <cellStyle name="40% - Accent1 8 5" xfId="1625"/>
    <cellStyle name="40% - Accent1 9" xfId="1626"/>
    <cellStyle name="40% - Accent1 9 2" xfId="1627"/>
    <cellStyle name="40% - Accent1 9 2 2" xfId="1628"/>
    <cellStyle name="40% - Accent1 9 2 2 2" xfId="1629"/>
    <cellStyle name="40% - Accent1 9 2 3" xfId="1630"/>
    <cellStyle name="40% - Accent1 9 2 3 2" xfId="1631"/>
    <cellStyle name="40% - Accent1 9 2 4" xfId="1632"/>
    <cellStyle name="40% - Accent1 9 3" xfId="1633"/>
    <cellStyle name="40% - Accent1 9 3 2" xfId="1634"/>
    <cellStyle name="40% - Accent1 9 4" xfId="1635"/>
    <cellStyle name="40% - Accent1 9 4 2" xfId="1636"/>
    <cellStyle name="40% - Accent1 9 5" xfId="1637"/>
    <cellStyle name="40% - Accent2 10" xfId="1638"/>
    <cellStyle name="40% - Accent2 10 2" xfId="1639"/>
    <cellStyle name="40% - Accent2 10 2 2" xfId="1640"/>
    <cellStyle name="40% - Accent2 10 2 2 2" xfId="1641"/>
    <cellStyle name="40% - Accent2 10 2 3" xfId="1642"/>
    <cellStyle name="40% - Accent2 10 2 3 2" xfId="1643"/>
    <cellStyle name="40% - Accent2 10 2 4" xfId="1644"/>
    <cellStyle name="40% - Accent2 10 3" xfId="1645"/>
    <cellStyle name="40% - Accent2 10 3 2" xfId="1646"/>
    <cellStyle name="40% - Accent2 10 4" xfId="1647"/>
    <cellStyle name="40% - Accent2 10 4 2" xfId="1648"/>
    <cellStyle name="40% - Accent2 10 5" xfId="1649"/>
    <cellStyle name="40% - Accent2 11" xfId="1650"/>
    <cellStyle name="40% - Accent2 11 2" xfId="1651"/>
    <cellStyle name="40% - Accent2 11 2 2" xfId="1652"/>
    <cellStyle name="40% - Accent2 11 2 2 2" xfId="1653"/>
    <cellStyle name="40% - Accent2 11 2 3" xfId="1654"/>
    <cellStyle name="40% - Accent2 11 2 3 2" xfId="1655"/>
    <cellStyle name="40% - Accent2 11 2 4" xfId="1656"/>
    <cellStyle name="40% - Accent2 11 3" xfId="1657"/>
    <cellStyle name="40% - Accent2 11 3 2" xfId="1658"/>
    <cellStyle name="40% - Accent2 11 4" xfId="1659"/>
    <cellStyle name="40% - Accent2 11 4 2" xfId="1660"/>
    <cellStyle name="40% - Accent2 11 5" xfId="1661"/>
    <cellStyle name="40% - Accent2 12" xfId="1662"/>
    <cellStyle name="40% - Accent2 12 2" xfId="1663"/>
    <cellStyle name="40% - Accent2 12 2 2" xfId="1664"/>
    <cellStyle name="40% - Accent2 12 3" xfId="1665"/>
    <cellStyle name="40% - Accent2 12 3 2" xfId="1666"/>
    <cellStyle name="40% - Accent2 12 4" xfId="1667"/>
    <cellStyle name="40% - Accent2 13" xfId="1668"/>
    <cellStyle name="40% - Accent2 13 2" xfId="1669"/>
    <cellStyle name="40% - Accent2 13 2 2" xfId="1670"/>
    <cellStyle name="40% - Accent2 13 3" xfId="1671"/>
    <cellStyle name="40% - Accent2 13 3 2" xfId="1672"/>
    <cellStyle name="40% - Accent2 13 4" xfId="1673"/>
    <cellStyle name="40% - Accent2 14" xfId="1674"/>
    <cellStyle name="40% - Accent2 14 2" xfId="1675"/>
    <cellStyle name="40% - Accent2 14 2 2" xfId="1676"/>
    <cellStyle name="40% - Accent2 14 3" xfId="1677"/>
    <cellStyle name="40% - Accent2 14 3 2" xfId="1678"/>
    <cellStyle name="40% - Accent2 14 4" xfId="1679"/>
    <cellStyle name="40% - Accent2 15" xfId="1680"/>
    <cellStyle name="40% - Accent2 15 2" xfId="1681"/>
    <cellStyle name="40% - Accent2 15 2 2" xfId="1682"/>
    <cellStyle name="40% - Accent2 15 3" xfId="1683"/>
    <cellStyle name="40% - Accent2 15 3 2" xfId="1684"/>
    <cellStyle name="40% - Accent2 15 4" xfId="1685"/>
    <cellStyle name="40% - Accent2 16" xfId="1686"/>
    <cellStyle name="40% - Accent2 16 2" xfId="1687"/>
    <cellStyle name="40% - Accent2 17" xfId="1688"/>
    <cellStyle name="40% - Accent2 17 2" xfId="1689"/>
    <cellStyle name="40% - Accent2 17 2 2" xfId="1690"/>
    <cellStyle name="40% - Accent2 17 3" xfId="1691"/>
    <cellStyle name="40% - Accent2 18" xfId="1692"/>
    <cellStyle name="40% - Accent2 18 2" xfId="1693"/>
    <cellStyle name="40% - Accent2 18 2 2" xfId="1694"/>
    <cellStyle name="40% - Accent2 18 3" xfId="1695"/>
    <cellStyle name="40% - Accent2 19" xfId="1696"/>
    <cellStyle name="40% - Accent2 2" xfId="1697"/>
    <cellStyle name="40% - Accent2 2 2" xfId="1698"/>
    <cellStyle name="40% - Accent2 2 2 2" xfId="1699"/>
    <cellStyle name="40% - Accent2 2 2 2 2" xfId="1700"/>
    <cellStyle name="40% - Accent2 2 2 2 2 2" xfId="1701"/>
    <cellStyle name="40% - Accent2 2 2 2 3" xfId="1702"/>
    <cellStyle name="40% - Accent2 2 2 2 3 2" xfId="1703"/>
    <cellStyle name="40% - Accent2 2 2 2 4" xfId="1704"/>
    <cellStyle name="40% - Accent2 2 2 3" xfId="1705"/>
    <cellStyle name="40% - Accent2 2 2 3 2" xfId="1706"/>
    <cellStyle name="40% - Accent2 2 2 4" xfId="1707"/>
    <cellStyle name="40% - Accent2 2 2 4 2" xfId="1708"/>
    <cellStyle name="40% - Accent2 2 2 5" xfId="1709"/>
    <cellStyle name="40% - Accent2 2 3" xfId="1710"/>
    <cellStyle name="40% - Accent2 2 3 2" xfId="1711"/>
    <cellStyle name="40% - Accent2 2 3 2 2" xfId="1712"/>
    <cellStyle name="40% - Accent2 2 3 3" xfId="1713"/>
    <cellStyle name="40% - Accent2 2 3 3 2" xfId="1714"/>
    <cellStyle name="40% - Accent2 2 3 4" xfId="1715"/>
    <cellStyle name="40% - Accent2 2 4" xfId="1716"/>
    <cellStyle name="40% - Accent2 2 4 2" xfId="1717"/>
    <cellStyle name="40% - Accent2 2 5" xfId="1718"/>
    <cellStyle name="40% - Accent2 2 5 2" xfId="1719"/>
    <cellStyle name="40% - Accent2 2 6" xfId="1720"/>
    <cellStyle name="40% - Accent2 20" xfId="1721"/>
    <cellStyle name="40% - Accent2 21" xfId="1722"/>
    <cellStyle name="40% - Accent2 22" xfId="1723"/>
    <cellStyle name="40% - Accent2 23" xfId="1724"/>
    <cellStyle name="40% - Accent2 24" xfId="1725"/>
    <cellStyle name="40% - Accent2 25" xfId="1726"/>
    <cellStyle name="40% - Accent2 3" xfId="1727"/>
    <cellStyle name="40% - Accent2 3 2" xfId="1728"/>
    <cellStyle name="40% - Accent2 3 2 2" xfId="1729"/>
    <cellStyle name="40% - Accent2 3 2 2 2" xfId="1730"/>
    <cellStyle name="40% - Accent2 3 2 2 2 2" xfId="1731"/>
    <cellStyle name="40% - Accent2 3 2 2 3" xfId="1732"/>
    <cellStyle name="40% - Accent2 3 2 2 3 2" xfId="1733"/>
    <cellStyle name="40% - Accent2 3 2 2 4" xfId="1734"/>
    <cellStyle name="40% - Accent2 3 2 3" xfId="1735"/>
    <cellStyle name="40% - Accent2 3 2 3 2" xfId="1736"/>
    <cellStyle name="40% - Accent2 3 2 4" xfId="1737"/>
    <cellStyle name="40% - Accent2 3 2 4 2" xfId="1738"/>
    <cellStyle name="40% - Accent2 3 2 5" xfId="1739"/>
    <cellStyle name="40% - Accent2 3 3" xfId="1740"/>
    <cellStyle name="40% - Accent2 3 3 2" xfId="1741"/>
    <cellStyle name="40% - Accent2 3 3 2 2" xfId="1742"/>
    <cellStyle name="40% - Accent2 3 3 3" xfId="1743"/>
    <cellStyle name="40% - Accent2 3 3 3 2" xfId="1744"/>
    <cellStyle name="40% - Accent2 3 3 4" xfId="1745"/>
    <cellStyle name="40% - Accent2 3 4" xfId="1746"/>
    <cellStyle name="40% - Accent2 3 4 2" xfId="1747"/>
    <cellStyle name="40% - Accent2 3 5" xfId="1748"/>
    <cellStyle name="40% - Accent2 3 5 2" xfId="1749"/>
    <cellStyle name="40% - Accent2 3 6" xfId="1750"/>
    <cellStyle name="40% - Accent2 4" xfId="1751"/>
    <cellStyle name="40% - Accent2 4 2" xfId="1752"/>
    <cellStyle name="40% - Accent2 4 2 2" xfId="1753"/>
    <cellStyle name="40% - Accent2 4 2 2 2" xfId="1754"/>
    <cellStyle name="40% - Accent2 4 2 2 2 2" xfId="1755"/>
    <cellStyle name="40% - Accent2 4 2 2 3" xfId="1756"/>
    <cellStyle name="40% - Accent2 4 2 2 3 2" xfId="1757"/>
    <cellStyle name="40% - Accent2 4 2 2 4" xfId="1758"/>
    <cellStyle name="40% - Accent2 4 2 3" xfId="1759"/>
    <cellStyle name="40% - Accent2 4 2 3 2" xfId="1760"/>
    <cellStyle name="40% - Accent2 4 2 4" xfId="1761"/>
    <cellStyle name="40% - Accent2 4 2 4 2" xfId="1762"/>
    <cellStyle name="40% - Accent2 4 2 5" xfId="1763"/>
    <cellStyle name="40% - Accent2 4 3" xfId="1764"/>
    <cellStyle name="40% - Accent2 4 3 2" xfId="1765"/>
    <cellStyle name="40% - Accent2 4 3 2 2" xfId="1766"/>
    <cellStyle name="40% - Accent2 4 3 3" xfId="1767"/>
    <cellStyle name="40% - Accent2 4 3 3 2" xfId="1768"/>
    <cellStyle name="40% - Accent2 4 3 4" xfId="1769"/>
    <cellStyle name="40% - Accent2 4 4" xfId="1770"/>
    <cellStyle name="40% - Accent2 4 4 2" xfId="1771"/>
    <cellStyle name="40% - Accent2 4 5" xfId="1772"/>
    <cellStyle name="40% - Accent2 4 5 2" xfId="1773"/>
    <cellStyle name="40% - Accent2 4 6" xfId="1774"/>
    <cellStyle name="40% - Accent2 5" xfId="1775"/>
    <cellStyle name="40% - Accent2 5 2" xfId="1776"/>
    <cellStyle name="40% - Accent2 5 2 2" xfId="1777"/>
    <cellStyle name="40% - Accent2 5 2 2 2" xfId="1778"/>
    <cellStyle name="40% - Accent2 5 2 2 2 2" xfId="1779"/>
    <cellStyle name="40% - Accent2 5 2 2 3" xfId="1780"/>
    <cellStyle name="40% - Accent2 5 2 2 3 2" xfId="1781"/>
    <cellStyle name="40% - Accent2 5 2 2 4" xfId="1782"/>
    <cellStyle name="40% - Accent2 5 2 3" xfId="1783"/>
    <cellStyle name="40% - Accent2 5 2 3 2" xfId="1784"/>
    <cellStyle name="40% - Accent2 5 2 4" xfId="1785"/>
    <cellStyle name="40% - Accent2 5 2 4 2" xfId="1786"/>
    <cellStyle name="40% - Accent2 5 2 5" xfId="1787"/>
    <cellStyle name="40% - Accent2 5 3" xfId="1788"/>
    <cellStyle name="40% - Accent2 5 3 2" xfId="1789"/>
    <cellStyle name="40% - Accent2 5 3 2 2" xfId="1790"/>
    <cellStyle name="40% - Accent2 5 3 3" xfId="1791"/>
    <cellStyle name="40% - Accent2 5 3 3 2" xfId="1792"/>
    <cellStyle name="40% - Accent2 5 3 4" xfId="1793"/>
    <cellStyle name="40% - Accent2 5 4" xfId="1794"/>
    <cellStyle name="40% - Accent2 5 4 2" xfId="1795"/>
    <cellStyle name="40% - Accent2 5 5" xfId="1796"/>
    <cellStyle name="40% - Accent2 5 5 2" xfId="1797"/>
    <cellStyle name="40% - Accent2 5 6" xfId="1798"/>
    <cellStyle name="40% - Accent2 6" xfId="1799"/>
    <cellStyle name="40% - Accent2 6 2" xfId="1800"/>
    <cellStyle name="40% - Accent2 6 2 2" xfId="1801"/>
    <cellStyle name="40% - Accent2 6 2 2 2" xfId="1802"/>
    <cellStyle name="40% - Accent2 6 2 2 2 2" xfId="1803"/>
    <cellStyle name="40% - Accent2 6 2 2 3" xfId="1804"/>
    <cellStyle name="40% - Accent2 6 2 2 3 2" xfId="1805"/>
    <cellStyle name="40% - Accent2 6 2 2 4" xfId="1806"/>
    <cellStyle name="40% - Accent2 6 2 3" xfId="1807"/>
    <cellStyle name="40% - Accent2 6 2 3 2" xfId="1808"/>
    <cellStyle name="40% - Accent2 6 2 4" xfId="1809"/>
    <cellStyle name="40% - Accent2 6 2 4 2" xfId="1810"/>
    <cellStyle name="40% - Accent2 6 2 5" xfId="1811"/>
    <cellStyle name="40% - Accent2 6 3" xfId="1812"/>
    <cellStyle name="40% - Accent2 6 3 2" xfId="1813"/>
    <cellStyle name="40% - Accent2 6 3 2 2" xfId="1814"/>
    <cellStyle name="40% - Accent2 6 3 3" xfId="1815"/>
    <cellStyle name="40% - Accent2 6 3 3 2" xfId="1816"/>
    <cellStyle name="40% - Accent2 6 3 4" xfId="1817"/>
    <cellStyle name="40% - Accent2 6 4" xfId="1818"/>
    <cellStyle name="40% - Accent2 6 4 2" xfId="1819"/>
    <cellStyle name="40% - Accent2 6 5" xfId="1820"/>
    <cellStyle name="40% - Accent2 6 5 2" xfId="1821"/>
    <cellStyle name="40% - Accent2 6 6" xfId="1822"/>
    <cellStyle name="40% - Accent2 7" xfId="1823"/>
    <cellStyle name="40% - Accent2 7 2" xfId="1824"/>
    <cellStyle name="40% - Accent2 7 2 2" xfId="1825"/>
    <cellStyle name="40% - Accent2 7 2 2 2" xfId="1826"/>
    <cellStyle name="40% - Accent2 7 2 2 2 2" xfId="1827"/>
    <cellStyle name="40% - Accent2 7 2 2 3" xfId="1828"/>
    <cellStyle name="40% - Accent2 7 2 2 3 2" xfId="1829"/>
    <cellStyle name="40% - Accent2 7 2 2 4" xfId="1830"/>
    <cellStyle name="40% - Accent2 7 2 3" xfId="1831"/>
    <cellStyle name="40% - Accent2 7 2 3 2" xfId="1832"/>
    <cellStyle name="40% - Accent2 7 2 4" xfId="1833"/>
    <cellStyle name="40% - Accent2 7 2 4 2" xfId="1834"/>
    <cellStyle name="40% - Accent2 7 2 5" xfId="1835"/>
    <cellStyle name="40% - Accent2 7 3" xfId="1836"/>
    <cellStyle name="40% - Accent2 7 3 2" xfId="1837"/>
    <cellStyle name="40% - Accent2 7 3 2 2" xfId="1838"/>
    <cellStyle name="40% - Accent2 7 3 3" xfId="1839"/>
    <cellStyle name="40% - Accent2 7 3 3 2" xfId="1840"/>
    <cellStyle name="40% - Accent2 7 3 4" xfId="1841"/>
    <cellStyle name="40% - Accent2 7 4" xfId="1842"/>
    <cellStyle name="40% - Accent2 7 4 2" xfId="1843"/>
    <cellStyle name="40% - Accent2 7 5" xfId="1844"/>
    <cellStyle name="40% - Accent2 7 5 2" xfId="1845"/>
    <cellStyle name="40% - Accent2 7 6" xfId="1846"/>
    <cellStyle name="40% - Accent2 8" xfId="1847"/>
    <cellStyle name="40% - Accent2 8 2" xfId="1848"/>
    <cellStyle name="40% - Accent2 8 2 2" xfId="1849"/>
    <cellStyle name="40% - Accent2 8 2 2 2" xfId="1850"/>
    <cellStyle name="40% - Accent2 8 2 3" xfId="1851"/>
    <cellStyle name="40% - Accent2 8 2 3 2" xfId="1852"/>
    <cellStyle name="40% - Accent2 8 2 4" xfId="1853"/>
    <cellStyle name="40% - Accent2 8 3" xfId="1854"/>
    <cellStyle name="40% - Accent2 8 3 2" xfId="1855"/>
    <cellStyle name="40% - Accent2 8 4" xfId="1856"/>
    <cellStyle name="40% - Accent2 8 4 2" xfId="1857"/>
    <cellStyle name="40% - Accent2 8 5" xfId="1858"/>
    <cellStyle name="40% - Accent2 9" xfId="1859"/>
    <cellStyle name="40% - Accent2 9 2" xfId="1860"/>
    <cellStyle name="40% - Accent2 9 2 2" xfId="1861"/>
    <cellStyle name="40% - Accent2 9 2 2 2" xfId="1862"/>
    <cellStyle name="40% - Accent2 9 2 3" xfId="1863"/>
    <cellStyle name="40% - Accent2 9 2 3 2" xfId="1864"/>
    <cellStyle name="40% - Accent2 9 2 4" xfId="1865"/>
    <cellStyle name="40% - Accent2 9 3" xfId="1866"/>
    <cellStyle name="40% - Accent2 9 3 2" xfId="1867"/>
    <cellStyle name="40% - Accent2 9 4" xfId="1868"/>
    <cellStyle name="40% - Accent2 9 4 2" xfId="1869"/>
    <cellStyle name="40% - Accent2 9 5" xfId="1870"/>
    <cellStyle name="40% - Accent3 10" xfId="1871"/>
    <cellStyle name="40% - Accent3 10 2" xfId="1872"/>
    <cellStyle name="40% - Accent3 10 2 2" xfId="1873"/>
    <cellStyle name="40% - Accent3 10 2 2 2" xfId="1874"/>
    <cellStyle name="40% - Accent3 10 2 3" xfId="1875"/>
    <cellStyle name="40% - Accent3 10 2 3 2" xfId="1876"/>
    <cellStyle name="40% - Accent3 10 2 4" xfId="1877"/>
    <cellStyle name="40% - Accent3 10 3" xfId="1878"/>
    <cellStyle name="40% - Accent3 10 3 2" xfId="1879"/>
    <cellStyle name="40% - Accent3 10 4" xfId="1880"/>
    <cellStyle name="40% - Accent3 10 4 2" xfId="1881"/>
    <cellStyle name="40% - Accent3 10 5" xfId="1882"/>
    <cellStyle name="40% - Accent3 11" xfId="1883"/>
    <cellStyle name="40% - Accent3 11 2" xfId="1884"/>
    <cellStyle name="40% - Accent3 11 2 2" xfId="1885"/>
    <cellStyle name="40% - Accent3 11 2 2 2" xfId="1886"/>
    <cellStyle name="40% - Accent3 11 2 3" xfId="1887"/>
    <cellStyle name="40% - Accent3 11 2 3 2" xfId="1888"/>
    <cellStyle name="40% - Accent3 11 2 4" xfId="1889"/>
    <cellStyle name="40% - Accent3 11 3" xfId="1890"/>
    <cellStyle name="40% - Accent3 11 3 2" xfId="1891"/>
    <cellStyle name="40% - Accent3 11 4" xfId="1892"/>
    <cellStyle name="40% - Accent3 11 4 2" xfId="1893"/>
    <cellStyle name="40% - Accent3 11 5" xfId="1894"/>
    <cellStyle name="40% - Accent3 12" xfId="1895"/>
    <cellStyle name="40% - Accent3 12 2" xfId="1896"/>
    <cellStyle name="40% - Accent3 12 2 2" xfId="1897"/>
    <cellStyle name="40% - Accent3 12 3" xfId="1898"/>
    <cellStyle name="40% - Accent3 12 3 2" xfId="1899"/>
    <cellStyle name="40% - Accent3 12 4" xfId="1900"/>
    <cellStyle name="40% - Accent3 13" xfId="1901"/>
    <cellStyle name="40% - Accent3 13 2" xfId="1902"/>
    <cellStyle name="40% - Accent3 13 2 2" xfId="1903"/>
    <cellStyle name="40% - Accent3 13 3" xfId="1904"/>
    <cellStyle name="40% - Accent3 13 3 2" xfId="1905"/>
    <cellStyle name="40% - Accent3 13 4" xfId="1906"/>
    <cellStyle name="40% - Accent3 14" xfId="1907"/>
    <cellStyle name="40% - Accent3 14 2" xfId="1908"/>
    <cellStyle name="40% - Accent3 14 2 2" xfId="1909"/>
    <cellStyle name="40% - Accent3 14 3" xfId="1910"/>
    <cellStyle name="40% - Accent3 14 3 2" xfId="1911"/>
    <cellStyle name="40% - Accent3 14 4" xfId="1912"/>
    <cellStyle name="40% - Accent3 15" xfId="1913"/>
    <cellStyle name="40% - Accent3 15 2" xfId="1914"/>
    <cellStyle name="40% - Accent3 15 2 2" xfId="1915"/>
    <cellStyle name="40% - Accent3 15 3" xfId="1916"/>
    <cellStyle name="40% - Accent3 15 3 2" xfId="1917"/>
    <cellStyle name="40% - Accent3 15 4" xfId="1918"/>
    <cellStyle name="40% - Accent3 16" xfId="1919"/>
    <cellStyle name="40% - Accent3 16 2" xfId="1920"/>
    <cellStyle name="40% - Accent3 17" xfId="1921"/>
    <cellStyle name="40% - Accent3 17 2" xfId="1922"/>
    <cellStyle name="40% - Accent3 17 2 2" xfId="1923"/>
    <cellStyle name="40% - Accent3 17 3" xfId="1924"/>
    <cellStyle name="40% - Accent3 18" xfId="1925"/>
    <cellStyle name="40% - Accent3 18 2" xfId="1926"/>
    <cellStyle name="40% - Accent3 18 2 2" xfId="1927"/>
    <cellStyle name="40% - Accent3 18 3" xfId="1928"/>
    <cellStyle name="40% - Accent3 19" xfId="1929"/>
    <cellStyle name="40% - Accent3 2" xfId="1930"/>
    <cellStyle name="40% - Accent3 2 2" xfId="1931"/>
    <cellStyle name="40% - Accent3 2 2 2" xfId="1932"/>
    <cellStyle name="40% - Accent3 2 2 2 2" xfId="1933"/>
    <cellStyle name="40% - Accent3 2 2 2 2 2" xfId="1934"/>
    <cellStyle name="40% - Accent3 2 2 2 3" xfId="1935"/>
    <cellStyle name="40% - Accent3 2 2 2 3 2" xfId="1936"/>
    <cellStyle name="40% - Accent3 2 2 2 4" xfId="1937"/>
    <cellStyle name="40% - Accent3 2 2 3" xfId="1938"/>
    <cellStyle name="40% - Accent3 2 2 3 2" xfId="1939"/>
    <cellStyle name="40% - Accent3 2 2 4" xfId="1940"/>
    <cellStyle name="40% - Accent3 2 2 4 2" xfId="1941"/>
    <cellStyle name="40% - Accent3 2 2 5" xfId="1942"/>
    <cellStyle name="40% - Accent3 2 3" xfId="1943"/>
    <cellStyle name="40% - Accent3 2 3 2" xfId="1944"/>
    <cellStyle name="40% - Accent3 2 3 2 2" xfId="1945"/>
    <cellStyle name="40% - Accent3 2 3 3" xfId="1946"/>
    <cellStyle name="40% - Accent3 2 3 3 2" xfId="1947"/>
    <cellStyle name="40% - Accent3 2 3 4" xfId="1948"/>
    <cellStyle name="40% - Accent3 2 4" xfId="1949"/>
    <cellStyle name="40% - Accent3 2 4 2" xfId="1950"/>
    <cellStyle name="40% - Accent3 2 5" xfId="1951"/>
    <cellStyle name="40% - Accent3 2 5 2" xfId="1952"/>
    <cellStyle name="40% - Accent3 2 6" xfId="1953"/>
    <cellStyle name="40% - Accent3 20" xfId="1954"/>
    <cellStyle name="40% - Accent3 21" xfId="1955"/>
    <cellStyle name="40% - Accent3 22" xfId="1956"/>
    <cellStyle name="40% - Accent3 23" xfId="1957"/>
    <cellStyle name="40% - Accent3 24" xfId="1958"/>
    <cellStyle name="40% - Accent3 25" xfId="1959"/>
    <cellStyle name="40% - Accent3 3" xfId="1960"/>
    <cellStyle name="40% - Accent3 3 2" xfId="1961"/>
    <cellStyle name="40% - Accent3 3 2 2" xfId="1962"/>
    <cellStyle name="40% - Accent3 3 2 2 2" xfId="1963"/>
    <cellStyle name="40% - Accent3 3 2 2 2 2" xfId="1964"/>
    <cellStyle name="40% - Accent3 3 2 2 3" xfId="1965"/>
    <cellStyle name="40% - Accent3 3 2 2 3 2" xfId="1966"/>
    <cellStyle name="40% - Accent3 3 2 2 4" xfId="1967"/>
    <cellStyle name="40% - Accent3 3 2 3" xfId="1968"/>
    <cellStyle name="40% - Accent3 3 2 3 2" xfId="1969"/>
    <cellStyle name="40% - Accent3 3 2 4" xfId="1970"/>
    <cellStyle name="40% - Accent3 3 2 4 2" xfId="1971"/>
    <cellStyle name="40% - Accent3 3 2 5" xfId="1972"/>
    <cellStyle name="40% - Accent3 3 3" xfId="1973"/>
    <cellStyle name="40% - Accent3 3 3 2" xfId="1974"/>
    <cellStyle name="40% - Accent3 3 3 2 2" xfId="1975"/>
    <cellStyle name="40% - Accent3 3 3 3" xfId="1976"/>
    <cellStyle name="40% - Accent3 3 3 3 2" xfId="1977"/>
    <cellStyle name="40% - Accent3 3 3 4" xfId="1978"/>
    <cellStyle name="40% - Accent3 3 4" xfId="1979"/>
    <cellStyle name="40% - Accent3 3 4 2" xfId="1980"/>
    <cellStyle name="40% - Accent3 3 5" xfId="1981"/>
    <cellStyle name="40% - Accent3 3 5 2" xfId="1982"/>
    <cellStyle name="40% - Accent3 3 6" xfId="1983"/>
    <cellStyle name="40% - Accent3 4" xfId="1984"/>
    <cellStyle name="40% - Accent3 4 2" xfId="1985"/>
    <cellStyle name="40% - Accent3 4 2 2" xfId="1986"/>
    <cellStyle name="40% - Accent3 4 2 2 2" xfId="1987"/>
    <cellStyle name="40% - Accent3 4 2 2 2 2" xfId="1988"/>
    <cellStyle name="40% - Accent3 4 2 2 3" xfId="1989"/>
    <cellStyle name="40% - Accent3 4 2 2 3 2" xfId="1990"/>
    <cellStyle name="40% - Accent3 4 2 2 4" xfId="1991"/>
    <cellStyle name="40% - Accent3 4 2 3" xfId="1992"/>
    <cellStyle name="40% - Accent3 4 2 3 2" xfId="1993"/>
    <cellStyle name="40% - Accent3 4 2 4" xfId="1994"/>
    <cellStyle name="40% - Accent3 4 2 4 2" xfId="1995"/>
    <cellStyle name="40% - Accent3 4 2 5" xfId="1996"/>
    <cellStyle name="40% - Accent3 4 3" xfId="1997"/>
    <cellStyle name="40% - Accent3 4 3 2" xfId="1998"/>
    <cellStyle name="40% - Accent3 4 3 2 2" xfId="1999"/>
    <cellStyle name="40% - Accent3 4 3 3" xfId="2000"/>
    <cellStyle name="40% - Accent3 4 3 3 2" xfId="2001"/>
    <cellStyle name="40% - Accent3 4 3 4" xfId="2002"/>
    <cellStyle name="40% - Accent3 4 4" xfId="2003"/>
    <cellStyle name="40% - Accent3 4 4 2" xfId="2004"/>
    <cellStyle name="40% - Accent3 4 5" xfId="2005"/>
    <cellStyle name="40% - Accent3 4 5 2" xfId="2006"/>
    <cellStyle name="40% - Accent3 4 6" xfId="2007"/>
    <cellStyle name="40% - Accent3 5" xfId="2008"/>
    <cellStyle name="40% - Accent3 5 2" xfId="2009"/>
    <cellStyle name="40% - Accent3 5 2 2" xfId="2010"/>
    <cellStyle name="40% - Accent3 5 2 2 2" xfId="2011"/>
    <cellStyle name="40% - Accent3 5 2 2 2 2" xfId="2012"/>
    <cellStyle name="40% - Accent3 5 2 2 3" xfId="2013"/>
    <cellStyle name="40% - Accent3 5 2 2 3 2" xfId="2014"/>
    <cellStyle name="40% - Accent3 5 2 2 4" xfId="2015"/>
    <cellStyle name="40% - Accent3 5 2 3" xfId="2016"/>
    <cellStyle name="40% - Accent3 5 2 3 2" xfId="2017"/>
    <cellStyle name="40% - Accent3 5 2 4" xfId="2018"/>
    <cellStyle name="40% - Accent3 5 2 4 2" xfId="2019"/>
    <cellStyle name="40% - Accent3 5 2 5" xfId="2020"/>
    <cellStyle name="40% - Accent3 5 3" xfId="2021"/>
    <cellStyle name="40% - Accent3 5 3 2" xfId="2022"/>
    <cellStyle name="40% - Accent3 5 3 2 2" xfId="2023"/>
    <cellStyle name="40% - Accent3 5 3 3" xfId="2024"/>
    <cellStyle name="40% - Accent3 5 3 3 2" xfId="2025"/>
    <cellStyle name="40% - Accent3 5 3 4" xfId="2026"/>
    <cellStyle name="40% - Accent3 5 4" xfId="2027"/>
    <cellStyle name="40% - Accent3 5 4 2" xfId="2028"/>
    <cellStyle name="40% - Accent3 5 5" xfId="2029"/>
    <cellStyle name="40% - Accent3 5 5 2" xfId="2030"/>
    <cellStyle name="40% - Accent3 5 6" xfId="2031"/>
    <cellStyle name="40% - Accent3 6" xfId="2032"/>
    <cellStyle name="40% - Accent3 6 2" xfId="2033"/>
    <cellStyle name="40% - Accent3 6 2 2" xfId="2034"/>
    <cellStyle name="40% - Accent3 6 2 2 2" xfId="2035"/>
    <cellStyle name="40% - Accent3 6 2 2 2 2" xfId="2036"/>
    <cellStyle name="40% - Accent3 6 2 2 3" xfId="2037"/>
    <cellStyle name="40% - Accent3 6 2 2 3 2" xfId="2038"/>
    <cellStyle name="40% - Accent3 6 2 2 4" xfId="2039"/>
    <cellStyle name="40% - Accent3 6 2 3" xfId="2040"/>
    <cellStyle name="40% - Accent3 6 2 3 2" xfId="2041"/>
    <cellStyle name="40% - Accent3 6 2 4" xfId="2042"/>
    <cellStyle name="40% - Accent3 6 2 4 2" xfId="2043"/>
    <cellStyle name="40% - Accent3 6 2 5" xfId="2044"/>
    <cellStyle name="40% - Accent3 6 3" xfId="2045"/>
    <cellStyle name="40% - Accent3 6 3 2" xfId="2046"/>
    <cellStyle name="40% - Accent3 6 3 2 2" xfId="2047"/>
    <cellStyle name="40% - Accent3 6 3 3" xfId="2048"/>
    <cellStyle name="40% - Accent3 6 3 3 2" xfId="2049"/>
    <cellStyle name="40% - Accent3 6 3 4" xfId="2050"/>
    <cellStyle name="40% - Accent3 6 4" xfId="2051"/>
    <cellStyle name="40% - Accent3 6 4 2" xfId="2052"/>
    <cellStyle name="40% - Accent3 6 5" xfId="2053"/>
    <cellStyle name="40% - Accent3 6 5 2" xfId="2054"/>
    <cellStyle name="40% - Accent3 6 6" xfId="2055"/>
    <cellStyle name="40% - Accent3 7" xfId="2056"/>
    <cellStyle name="40% - Accent3 7 2" xfId="2057"/>
    <cellStyle name="40% - Accent3 7 2 2" xfId="2058"/>
    <cellStyle name="40% - Accent3 7 2 2 2" xfId="2059"/>
    <cellStyle name="40% - Accent3 7 2 2 2 2" xfId="2060"/>
    <cellStyle name="40% - Accent3 7 2 2 3" xfId="2061"/>
    <cellStyle name="40% - Accent3 7 2 2 3 2" xfId="2062"/>
    <cellStyle name="40% - Accent3 7 2 2 4" xfId="2063"/>
    <cellStyle name="40% - Accent3 7 2 3" xfId="2064"/>
    <cellStyle name="40% - Accent3 7 2 3 2" xfId="2065"/>
    <cellStyle name="40% - Accent3 7 2 4" xfId="2066"/>
    <cellStyle name="40% - Accent3 7 2 4 2" xfId="2067"/>
    <cellStyle name="40% - Accent3 7 2 5" xfId="2068"/>
    <cellStyle name="40% - Accent3 7 3" xfId="2069"/>
    <cellStyle name="40% - Accent3 7 3 2" xfId="2070"/>
    <cellStyle name="40% - Accent3 7 3 2 2" xfId="2071"/>
    <cellStyle name="40% - Accent3 7 3 3" xfId="2072"/>
    <cellStyle name="40% - Accent3 7 3 3 2" xfId="2073"/>
    <cellStyle name="40% - Accent3 7 3 4" xfId="2074"/>
    <cellStyle name="40% - Accent3 7 4" xfId="2075"/>
    <cellStyle name="40% - Accent3 7 4 2" xfId="2076"/>
    <cellStyle name="40% - Accent3 7 5" xfId="2077"/>
    <cellStyle name="40% - Accent3 7 5 2" xfId="2078"/>
    <cellStyle name="40% - Accent3 7 6" xfId="2079"/>
    <cellStyle name="40% - Accent3 8" xfId="2080"/>
    <cellStyle name="40% - Accent3 8 2" xfId="2081"/>
    <cellStyle name="40% - Accent3 8 2 2" xfId="2082"/>
    <cellStyle name="40% - Accent3 8 2 2 2" xfId="2083"/>
    <cellStyle name="40% - Accent3 8 2 3" xfId="2084"/>
    <cellStyle name="40% - Accent3 8 2 3 2" xfId="2085"/>
    <cellStyle name="40% - Accent3 8 2 4" xfId="2086"/>
    <cellStyle name="40% - Accent3 8 3" xfId="2087"/>
    <cellStyle name="40% - Accent3 8 3 2" xfId="2088"/>
    <cellStyle name="40% - Accent3 8 4" xfId="2089"/>
    <cellStyle name="40% - Accent3 8 4 2" xfId="2090"/>
    <cellStyle name="40% - Accent3 8 5" xfId="2091"/>
    <cellStyle name="40% - Accent3 9" xfId="2092"/>
    <cellStyle name="40% - Accent3 9 2" xfId="2093"/>
    <cellStyle name="40% - Accent3 9 2 2" xfId="2094"/>
    <cellStyle name="40% - Accent3 9 2 2 2" xfId="2095"/>
    <cellStyle name="40% - Accent3 9 2 3" xfId="2096"/>
    <cellStyle name="40% - Accent3 9 2 3 2" xfId="2097"/>
    <cellStyle name="40% - Accent3 9 2 4" xfId="2098"/>
    <cellStyle name="40% - Accent3 9 3" xfId="2099"/>
    <cellStyle name="40% - Accent3 9 3 2" xfId="2100"/>
    <cellStyle name="40% - Accent3 9 4" xfId="2101"/>
    <cellStyle name="40% - Accent3 9 4 2" xfId="2102"/>
    <cellStyle name="40% - Accent3 9 5" xfId="2103"/>
    <cellStyle name="40% - Accent4 10" xfId="2104"/>
    <cellStyle name="40% - Accent4 10 2" xfId="2105"/>
    <cellStyle name="40% - Accent4 10 2 2" xfId="2106"/>
    <cellStyle name="40% - Accent4 10 2 2 2" xfId="2107"/>
    <cellStyle name="40% - Accent4 10 2 3" xfId="2108"/>
    <cellStyle name="40% - Accent4 10 2 3 2" xfId="2109"/>
    <cellStyle name="40% - Accent4 10 2 4" xfId="2110"/>
    <cellStyle name="40% - Accent4 10 3" xfId="2111"/>
    <cellStyle name="40% - Accent4 10 3 2" xfId="2112"/>
    <cellStyle name="40% - Accent4 10 4" xfId="2113"/>
    <cellStyle name="40% - Accent4 10 4 2" xfId="2114"/>
    <cellStyle name="40% - Accent4 10 5" xfId="2115"/>
    <cellStyle name="40% - Accent4 11" xfId="2116"/>
    <cellStyle name="40% - Accent4 11 2" xfId="2117"/>
    <cellStyle name="40% - Accent4 11 2 2" xfId="2118"/>
    <cellStyle name="40% - Accent4 11 2 2 2" xfId="2119"/>
    <cellStyle name="40% - Accent4 11 2 3" xfId="2120"/>
    <cellStyle name="40% - Accent4 11 2 3 2" xfId="2121"/>
    <cellStyle name="40% - Accent4 11 2 4" xfId="2122"/>
    <cellStyle name="40% - Accent4 11 3" xfId="2123"/>
    <cellStyle name="40% - Accent4 11 3 2" xfId="2124"/>
    <cellStyle name="40% - Accent4 11 4" xfId="2125"/>
    <cellStyle name="40% - Accent4 11 4 2" xfId="2126"/>
    <cellStyle name="40% - Accent4 11 5" xfId="2127"/>
    <cellStyle name="40% - Accent4 12" xfId="2128"/>
    <cellStyle name="40% - Accent4 12 2" xfId="2129"/>
    <cellStyle name="40% - Accent4 12 2 2" xfId="2130"/>
    <cellStyle name="40% - Accent4 12 3" xfId="2131"/>
    <cellStyle name="40% - Accent4 12 3 2" xfId="2132"/>
    <cellStyle name="40% - Accent4 12 4" xfId="2133"/>
    <cellStyle name="40% - Accent4 13" xfId="2134"/>
    <cellStyle name="40% - Accent4 13 2" xfId="2135"/>
    <cellStyle name="40% - Accent4 13 2 2" xfId="2136"/>
    <cellStyle name="40% - Accent4 13 3" xfId="2137"/>
    <cellStyle name="40% - Accent4 13 3 2" xfId="2138"/>
    <cellStyle name="40% - Accent4 13 4" xfId="2139"/>
    <cellStyle name="40% - Accent4 14" xfId="2140"/>
    <cellStyle name="40% - Accent4 14 2" xfId="2141"/>
    <cellStyle name="40% - Accent4 14 2 2" xfId="2142"/>
    <cellStyle name="40% - Accent4 14 3" xfId="2143"/>
    <cellStyle name="40% - Accent4 14 3 2" xfId="2144"/>
    <cellStyle name="40% - Accent4 14 4" xfId="2145"/>
    <cellStyle name="40% - Accent4 15" xfId="2146"/>
    <cellStyle name="40% - Accent4 15 2" xfId="2147"/>
    <cellStyle name="40% - Accent4 15 2 2" xfId="2148"/>
    <cellStyle name="40% - Accent4 15 3" xfId="2149"/>
    <cellStyle name="40% - Accent4 15 3 2" xfId="2150"/>
    <cellStyle name="40% - Accent4 15 4" xfId="2151"/>
    <cellStyle name="40% - Accent4 16" xfId="2152"/>
    <cellStyle name="40% - Accent4 16 2" xfId="2153"/>
    <cellStyle name="40% - Accent4 17" xfId="2154"/>
    <cellStyle name="40% - Accent4 17 2" xfId="2155"/>
    <cellStyle name="40% - Accent4 17 2 2" xfId="2156"/>
    <cellStyle name="40% - Accent4 17 3" xfId="2157"/>
    <cellStyle name="40% - Accent4 18" xfId="2158"/>
    <cellStyle name="40% - Accent4 18 2" xfId="2159"/>
    <cellStyle name="40% - Accent4 18 2 2" xfId="2160"/>
    <cellStyle name="40% - Accent4 18 3" xfId="2161"/>
    <cellStyle name="40% - Accent4 19" xfId="2162"/>
    <cellStyle name="40% - Accent4 2" xfId="2163"/>
    <cellStyle name="40% - Accent4 2 2" xfId="2164"/>
    <cellStyle name="40% - Accent4 2 2 2" xfId="2165"/>
    <cellStyle name="40% - Accent4 2 2 2 2" xfId="2166"/>
    <cellStyle name="40% - Accent4 2 2 2 2 2" xfId="2167"/>
    <cellStyle name="40% - Accent4 2 2 2 3" xfId="2168"/>
    <cellStyle name="40% - Accent4 2 2 2 3 2" xfId="2169"/>
    <cellStyle name="40% - Accent4 2 2 2 4" xfId="2170"/>
    <cellStyle name="40% - Accent4 2 2 3" xfId="2171"/>
    <cellStyle name="40% - Accent4 2 2 3 2" xfId="2172"/>
    <cellStyle name="40% - Accent4 2 2 4" xfId="2173"/>
    <cellStyle name="40% - Accent4 2 2 4 2" xfId="2174"/>
    <cellStyle name="40% - Accent4 2 2 5" xfId="2175"/>
    <cellStyle name="40% - Accent4 2 3" xfId="2176"/>
    <cellStyle name="40% - Accent4 2 3 2" xfId="2177"/>
    <cellStyle name="40% - Accent4 2 3 2 2" xfId="2178"/>
    <cellStyle name="40% - Accent4 2 3 3" xfId="2179"/>
    <cellStyle name="40% - Accent4 2 3 3 2" xfId="2180"/>
    <cellStyle name="40% - Accent4 2 3 4" xfId="2181"/>
    <cellStyle name="40% - Accent4 2 4" xfId="2182"/>
    <cellStyle name="40% - Accent4 2 4 2" xfId="2183"/>
    <cellStyle name="40% - Accent4 2 5" xfId="2184"/>
    <cellStyle name="40% - Accent4 2 5 2" xfId="2185"/>
    <cellStyle name="40% - Accent4 2 6" xfId="2186"/>
    <cellStyle name="40% - Accent4 20" xfId="2187"/>
    <cellStyle name="40% - Accent4 21" xfId="2188"/>
    <cellStyle name="40% - Accent4 22" xfId="2189"/>
    <cellStyle name="40% - Accent4 23" xfId="2190"/>
    <cellStyle name="40% - Accent4 24" xfId="2191"/>
    <cellStyle name="40% - Accent4 25" xfId="2192"/>
    <cellStyle name="40% - Accent4 3" xfId="2193"/>
    <cellStyle name="40% - Accent4 3 2" xfId="2194"/>
    <cellStyle name="40% - Accent4 3 2 2" xfId="2195"/>
    <cellStyle name="40% - Accent4 3 2 2 2" xfId="2196"/>
    <cellStyle name="40% - Accent4 3 2 2 2 2" xfId="2197"/>
    <cellStyle name="40% - Accent4 3 2 2 3" xfId="2198"/>
    <cellStyle name="40% - Accent4 3 2 2 3 2" xfId="2199"/>
    <cellStyle name="40% - Accent4 3 2 2 4" xfId="2200"/>
    <cellStyle name="40% - Accent4 3 2 3" xfId="2201"/>
    <cellStyle name="40% - Accent4 3 2 3 2" xfId="2202"/>
    <cellStyle name="40% - Accent4 3 2 4" xfId="2203"/>
    <cellStyle name="40% - Accent4 3 2 4 2" xfId="2204"/>
    <cellStyle name="40% - Accent4 3 2 5" xfId="2205"/>
    <cellStyle name="40% - Accent4 3 3" xfId="2206"/>
    <cellStyle name="40% - Accent4 3 3 2" xfId="2207"/>
    <cellStyle name="40% - Accent4 3 3 2 2" xfId="2208"/>
    <cellStyle name="40% - Accent4 3 3 3" xfId="2209"/>
    <cellStyle name="40% - Accent4 3 3 3 2" xfId="2210"/>
    <cellStyle name="40% - Accent4 3 3 4" xfId="2211"/>
    <cellStyle name="40% - Accent4 3 4" xfId="2212"/>
    <cellStyle name="40% - Accent4 3 4 2" xfId="2213"/>
    <cellStyle name="40% - Accent4 3 5" xfId="2214"/>
    <cellStyle name="40% - Accent4 3 5 2" xfId="2215"/>
    <cellStyle name="40% - Accent4 3 6" xfId="2216"/>
    <cellStyle name="40% - Accent4 4" xfId="2217"/>
    <cellStyle name="40% - Accent4 4 2" xfId="2218"/>
    <cellStyle name="40% - Accent4 4 2 2" xfId="2219"/>
    <cellStyle name="40% - Accent4 4 2 2 2" xfId="2220"/>
    <cellStyle name="40% - Accent4 4 2 2 2 2" xfId="2221"/>
    <cellStyle name="40% - Accent4 4 2 2 3" xfId="2222"/>
    <cellStyle name="40% - Accent4 4 2 2 3 2" xfId="2223"/>
    <cellStyle name="40% - Accent4 4 2 2 4" xfId="2224"/>
    <cellStyle name="40% - Accent4 4 2 3" xfId="2225"/>
    <cellStyle name="40% - Accent4 4 2 3 2" xfId="2226"/>
    <cellStyle name="40% - Accent4 4 2 4" xfId="2227"/>
    <cellStyle name="40% - Accent4 4 2 4 2" xfId="2228"/>
    <cellStyle name="40% - Accent4 4 2 5" xfId="2229"/>
    <cellStyle name="40% - Accent4 4 3" xfId="2230"/>
    <cellStyle name="40% - Accent4 4 3 2" xfId="2231"/>
    <cellStyle name="40% - Accent4 4 3 2 2" xfId="2232"/>
    <cellStyle name="40% - Accent4 4 3 3" xfId="2233"/>
    <cellStyle name="40% - Accent4 4 3 3 2" xfId="2234"/>
    <cellStyle name="40% - Accent4 4 3 4" xfId="2235"/>
    <cellStyle name="40% - Accent4 4 4" xfId="2236"/>
    <cellStyle name="40% - Accent4 4 4 2" xfId="2237"/>
    <cellStyle name="40% - Accent4 4 5" xfId="2238"/>
    <cellStyle name="40% - Accent4 4 5 2" xfId="2239"/>
    <cellStyle name="40% - Accent4 4 6" xfId="2240"/>
    <cellStyle name="40% - Accent4 5" xfId="2241"/>
    <cellStyle name="40% - Accent4 5 2" xfId="2242"/>
    <cellStyle name="40% - Accent4 5 2 2" xfId="2243"/>
    <cellStyle name="40% - Accent4 5 2 2 2" xfId="2244"/>
    <cellStyle name="40% - Accent4 5 2 2 2 2" xfId="2245"/>
    <cellStyle name="40% - Accent4 5 2 2 3" xfId="2246"/>
    <cellStyle name="40% - Accent4 5 2 2 3 2" xfId="2247"/>
    <cellStyle name="40% - Accent4 5 2 2 4" xfId="2248"/>
    <cellStyle name="40% - Accent4 5 2 3" xfId="2249"/>
    <cellStyle name="40% - Accent4 5 2 3 2" xfId="2250"/>
    <cellStyle name="40% - Accent4 5 2 4" xfId="2251"/>
    <cellStyle name="40% - Accent4 5 2 4 2" xfId="2252"/>
    <cellStyle name="40% - Accent4 5 2 5" xfId="2253"/>
    <cellStyle name="40% - Accent4 5 3" xfId="2254"/>
    <cellStyle name="40% - Accent4 5 3 2" xfId="2255"/>
    <cellStyle name="40% - Accent4 5 3 2 2" xfId="2256"/>
    <cellStyle name="40% - Accent4 5 3 3" xfId="2257"/>
    <cellStyle name="40% - Accent4 5 3 3 2" xfId="2258"/>
    <cellStyle name="40% - Accent4 5 3 4" xfId="2259"/>
    <cellStyle name="40% - Accent4 5 4" xfId="2260"/>
    <cellStyle name="40% - Accent4 5 4 2" xfId="2261"/>
    <cellStyle name="40% - Accent4 5 5" xfId="2262"/>
    <cellStyle name="40% - Accent4 5 5 2" xfId="2263"/>
    <cellStyle name="40% - Accent4 5 6" xfId="2264"/>
    <cellStyle name="40% - Accent4 6" xfId="2265"/>
    <cellStyle name="40% - Accent4 6 2" xfId="2266"/>
    <cellStyle name="40% - Accent4 6 2 2" xfId="2267"/>
    <cellStyle name="40% - Accent4 6 2 2 2" xfId="2268"/>
    <cellStyle name="40% - Accent4 6 2 2 2 2" xfId="2269"/>
    <cellStyle name="40% - Accent4 6 2 2 3" xfId="2270"/>
    <cellStyle name="40% - Accent4 6 2 2 3 2" xfId="2271"/>
    <cellStyle name="40% - Accent4 6 2 2 4" xfId="2272"/>
    <cellStyle name="40% - Accent4 6 2 3" xfId="2273"/>
    <cellStyle name="40% - Accent4 6 2 3 2" xfId="2274"/>
    <cellStyle name="40% - Accent4 6 2 4" xfId="2275"/>
    <cellStyle name="40% - Accent4 6 2 4 2" xfId="2276"/>
    <cellStyle name="40% - Accent4 6 2 5" xfId="2277"/>
    <cellStyle name="40% - Accent4 6 3" xfId="2278"/>
    <cellStyle name="40% - Accent4 6 3 2" xfId="2279"/>
    <cellStyle name="40% - Accent4 6 3 2 2" xfId="2280"/>
    <cellStyle name="40% - Accent4 6 3 3" xfId="2281"/>
    <cellStyle name="40% - Accent4 6 3 3 2" xfId="2282"/>
    <cellStyle name="40% - Accent4 6 3 4" xfId="2283"/>
    <cellStyle name="40% - Accent4 6 4" xfId="2284"/>
    <cellStyle name="40% - Accent4 6 4 2" xfId="2285"/>
    <cellStyle name="40% - Accent4 6 5" xfId="2286"/>
    <cellStyle name="40% - Accent4 6 5 2" xfId="2287"/>
    <cellStyle name="40% - Accent4 6 6" xfId="2288"/>
    <cellStyle name="40% - Accent4 7" xfId="2289"/>
    <cellStyle name="40% - Accent4 7 2" xfId="2290"/>
    <cellStyle name="40% - Accent4 7 2 2" xfId="2291"/>
    <cellStyle name="40% - Accent4 7 2 2 2" xfId="2292"/>
    <cellStyle name="40% - Accent4 7 2 2 2 2" xfId="2293"/>
    <cellStyle name="40% - Accent4 7 2 2 3" xfId="2294"/>
    <cellStyle name="40% - Accent4 7 2 2 3 2" xfId="2295"/>
    <cellStyle name="40% - Accent4 7 2 2 4" xfId="2296"/>
    <cellStyle name="40% - Accent4 7 2 3" xfId="2297"/>
    <cellStyle name="40% - Accent4 7 2 3 2" xfId="2298"/>
    <cellStyle name="40% - Accent4 7 2 4" xfId="2299"/>
    <cellStyle name="40% - Accent4 7 2 4 2" xfId="2300"/>
    <cellStyle name="40% - Accent4 7 2 5" xfId="2301"/>
    <cellStyle name="40% - Accent4 7 3" xfId="2302"/>
    <cellStyle name="40% - Accent4 7 3 2" xfId="2303"/>
    <cellStyle name="40% - Accent4 7 3 2 2" xfId="2304"/>
    <cellStyle name="40% - Accent4 7 3 3" xfId="2305"/>
    <cellStyle name="40% - Accent4 7 3 3 2" xfId="2306"/>
    <cellStyle name="40% - Accent4 7 3 4" xfId="2307"/>
    <cellStyle name="40% - Accent4 7 4" xfId="2308"/>
    <cellStyle name="40% - Accent4 7 4 2" xfId="2309"/>
    <cellStyle name="40% - Accent4 7 5" xfId="2310"/>
    <cellStyle name="40% - Accent4 7 5 2" xfId="2311"/>
    <cellStyle name="40% - Accent4 7 6" xfId="2312"/>
    <cellStyle name="40% - Accent4 8" xfId="2313"/>
    <cellStyle name="40% - Accent4 8 2" xfId="2314"/>
    <cellStyle name="40% - Accent4 8 2 2" xfId="2315"/>
    <cellStyle name="40% - Accent4 8 2 2 2" xfId="2316"/>
    <cellStyle name="40% - Accent4 8 2 3" xfId="2317"/>
    <cellStyle name="40% - Accent4 8 2 3 2" xfId="2318"/>
    <cellStyle name="40% - Accent4 8 2 4" xfId="2319"/>
    <cellStyle name="40% - Accent4 8 3" xfId="2320"/>
    <cellStyle name="40% - Accent4 8 3 2" xfId="2321"/>
    <cellStyle name="40% - Accent4 8 4" xfId="2322"/>
    <cellStyle name="40% - Accent4 8 4 2" xfId="2323"/>
    <cellStyle name="40% - Accent4 8 5" xfId="2324"/>
    <cellStyle name="40% - Accent4 9" xfId="2325"/>
    <cellStyle name="40% - Accent4 9 2" xfId="2326"/>
    <cellStyle name="40% - Accent4 9 2 2" xfId="2327"/>
    <cellStyle name="40% - Accent4 9 2 2 2" xfId="2328"/>
    <cellStyle name="40% - Accent4 9 2 3" xfId="2329"/>
    <cellStyle name="40% - Accent4 9 2 3 2" xfId="2330"/>
    <cellStyle name="40% - Accent4 9 2 4" xfId="2331"/>
    <cellStyle name="40% - Accent4 9 3" xfId="2332"/>
    <cellStyle name="40% - Accent4 9 3 2" xfId="2333"/>
    <cellStyle name="40% - Accent4 9 4" xfId="2334"/>
    <cellStyle name="40% - Accent4 9 4 2" xfId="2335"/>
    <cellStyle name="40% - Accent4 9 5" xfId="2336"/>
    <cellStyle name="40% - Accent5 10" xfId="2337"/>
    <cellStyle name="40% - Accent5 10 2" xfId="2338"/>
    <cellStyle name="40% - Accent5 10 2 2" xfId="2339"/>
    <cellStyle name="40% - Accent5 10 2 2 2" xfId="2340"/>
    <cellStyle name="40% - Accent5 10 2 3" xfId="2341"/>
    <cellStyle name="40% - Accent5 10 2 3 2" xfId="2342"/>
    <cellStyle name="40% - Accent5 10 2 4" xfId="2343"/>
    <cellStyle name="40% - Accent5 10 3" xfId="2344"/>
    <cellStyle name="40% - Accent5 10 3 2" xfId="2345"/>
    <cellStyle name="40% - Accent5 10 4" xfId="2346"/>
    <cellStyle name="40% - Accent5 10 4 2" xfId="2347"/>
    <cellStyle name="40% - Accent5 10 5" xfId="2348"/>
    <cellStyle name="40% - Accent5 11" xfId="2349"/>
    <cellStyle name="40% - Accent5 11 2" xfId="2350"/>
    <cellStyle name="40% - Accent5 11 2 2" xfId="2351"/>
    <cellStyle name="40% - Accent5 11 2 2 2" xfId="2352"/>
    <cellStyle name="40% - Accent5 11 2 3" xfId="2353"/>
    <cellStyle name="40% - Accent5 11 2 3 2" xfId="2354"/>
    <cellStyle name="40% - Accent5 11 2 4" xfId="2355"/>
    <cellStyle name="40% - Accent5 11 3" xfId="2356"/>
    <cellStyle name="40% - Accent5 11 3 2" xfId="2357"/>
    <cellStyle name="40% - Accent5 11 4" xfId="2358"/>
    <cellStyle name="40% - Accent5 11 4 2" xfId="2359"/>
    <cellStyle name="40% - Accent5 11 5" xfId="2360"/>
    <cellStyle name="40% - Accent5 12" xfId="2361"/>
    <cellStyle name="40% - Accent5 12 2" xfId="2362"/>
    <cellStyle name="40% - Accent5 12 2 2" xfId="2363"/>
    <cellStyle name="40% - Accent5 12 3" xfId="2364"/>
    <cellStyle name="40% - Accent5 12 3 2" xfId="2365"/>
    <cellStyle name="40% - Accent5 12 4" xfId="2366"/>
    <cellStyle name="40% - Accent5 13" xfId="2367"/>
    <cellStyle name="40% - Accent5 13 2" xfId="2368"/>
    <cellStyle name="40% - Accent5 13 2 2" xfId="2369"/>
    <cellStyle name="40% - Accent5 13 3" xfId="2370"/>
    <cellStyle name="40% - Accent5 13 3 2" xfId="2371"/>
    <cellStyle name="40% - Accent5 13 4" xfId="2372"/>
    <cellStyle name="40% - Accent5 14" xfId="2373"/>
    <cellStyle name="40% - Accent5 14 2" xfId="2374"/>
    <cellStyle name="40% - Accent5 14 2 2" xfId="2375"/>
    <cellStyle name="40% - Accent5 14 3" xfId="2376"/>
    <cellStyle name="40% - Accent5 14 3 2" xfId="2377"/>
    <cellStyle name="40% - Accent5 14 4" xfId="2378"/>
    <cellStyle name="40% - Accent5 15" xfId="2379"/>
    <cellStyle name="40% - Accent5 15 2" xfId="2380"/>
    <cellStyle name="40% - Accent5 15 2 2" xfId="2381"/>
    <cellStyle name="40% - Accent5 15 3" xfId="2382"/>
    <cellStyle name="40% - Accent5 15 3 2" xfId="2383"/>
    <cellStyle name="40% - Accent5 15 4" xfId="2384"/>
    <cellStyle name="40% - Accent5 16" xfId="2385"/>
    <cellStyle name="40% - Accent5 16 2" xfId="2386"/>
    <cellStyle name="40% - Accent5 17" xfId="2387"/>
    <cellStyle name="40% - Accent5 17 2" xfId="2388"/>
    <cellStyle name="40% - Accent5 17 2 2" xfId="2389"/>
    <cellStyle name="40% - Accent5 17 3" xfId="2390"/>
    <cellStyle name="40% - Accent5 18" xfId="2391"/>
    <cellStyle name="40% - Accent5 18 2" xfId="2392"/>
    <cellStyle name="40% - Accent5 18 2 2" xfId="2393"/>
    <cellStyle name="40% - Accent5 18 3" xfId="2394"/>
    <cellStyle name="40% - Accent5 19" xfId="2395"/>
    <cellStyle name="40% - Accent5 2" xfId="2396"/>
    <cellStyle name="40% - Accent5 2 2" xfId="2397"/>
    <cellStyle name="40% - Accent5 2 2 2" xfId="2398"/>
    <cellStyle name="40% - Accent5 2 2 2 2" xfId="2399"/>
    <cellStyle name="40% - Accent5 2 2 2 2 2" xfId="2400"/>
    <cellStyle name="40% - Accent5 2 2 2 3" xfId="2401"/>
    <cellStyle name="40% - Accent5 2 2 2 3 2" xfId="2402"/>
    <cellStyle name="40% - Accent5 2 2 2 4" xfId="2403"/>
    <cellStyle name="40% - Accent5 2 2 3" xfId="2404"/>
    <cellStyle name="40% - Accent5 2 2 3 2" xfId="2405"/>
    <cellStyle name="40% - Accent5 2 2 4" xfId="2406"/>
    <cellStyle name="40% - Accent5 2 2 4 2" xfId="2407"/>
    <cellStyle name="40% - Accent5 2 2 5" xfId="2408"/>
    <cellStyle name="40% - Accent5 2 3" xfId="2409"/>
    <cellStyle name="40% - Accent5 2 3 2" xfId="2410"/>
    <cellStyle name="40% - Accent5 2 3 2 2" xfId="2411"/>
    <cellStyle name="40% - Accent5 2 3 3" xfId="2412"/>
    <cellStyle name="40% - Accent5 2 3 3 2" xfId="2413"/>
    <cellStyle name="40% - Accent5 2 3 4" xfId="2414"/>
    <cellStyle name="40% - Accent5 2 4" xfId="2415"/>
    <cellStyle name="40% - Accent5 2 4 2" xfId="2416"/>
    <cellStyle name="40% - Accent5 2 5" xfId="2417"/>
    <cellStyle name="40% - Accent5 2 5 2" xfId="2418"/>
    <cellStyle name="40% - Accent5 2 6" xfId="2419"/>
    <cellStyle name="40% - Accent5 20" xfId="2420"/>
    <cellStyle name="40% - Accent5 21" xfId="2421"/>
    <cellStyle name="40% - Accent5 22" xfId="2422"/>
    <cellStyle name="40% - Accent5 23" xfId="2423"/>
    <cellStyle name="40% - Accent5 24" xfId="2424"/>
    <cellStyle name="40% - Accent5 25" xfId="2425"/>
    <cellStyle name="40% - Accent5 3" xfId="2426"/>
    <cellStyle name="40% - Accent5 3 2" xfId="2427"/>
    <cellStyle name="40% - Accent5 3 2 2" xfId="2428"/>
    <cellStyle name="40% - Accent5 3 2 2 2" xfId="2429"/>
    <cellStyle name="40% - Accent5 3 2 2 2 2" xfId="2430"/>
    <cellStyle name="40% - Accent5 3 2 2 3" xfId="2431"/>
    <cellStyle name="40% - Accent5 3 2 2 3 2" xfId="2432"/>
    <cellStyle name="40% - Accent5 3 2 2 4" xfId="2433"/>
    <cellStyle name="40% - Accent5 3 2 3" xfId="2434"/>
    <cellStyle name="40% - Accent5 3 2 3 2" xfId="2435"/>
    <cellStyle name="40% - Accent5 3 2 4" xfId="2436"/>
    <cellStyle name="40% - Accent5 3 2 4 2" xfId="2437"/>
    <cellStyle name="40% - Accent5 3 2 5" xfId="2438"/>
    <cellStyle name="40% - Accent5 3 3" xfId="2439"/>
    <cellStyle name="40% - Accent5 3 3 2" xfId="2440"/>
    <cellStyle name="40% - Accent5 3 3 2 2" xfId="2441"/>
    <cellStyle name="40% - Accent5 3 3 3" xfId="2442"/>
    <cellStyle name="40% - Accent5 3 3 3 2" xfId="2443"/>
    <cellStyle name="40% - Accent5 3 3 4" xfId="2444"/>
    <cellStyle name="40% - Accent5 3 4" xfId="2445"/>
    <cellStyle name="40% - Accent5 3 4 2" xfId="2446"/>
    <cellStyle name="40% - Accent5 3 5" xfId="2447"/>
    <cellStyle name="40% - Accent5 3 5 2" xfId="2448"/>
    <cellStyle name="40% - Accent5 3 6" xfId="2449"/>
    <cellStyle name="40% - Accent5 4" xfId="2450"/>
    <cellStyle name="40% - Accent5 4 2" xfId="2451"/>
    <cellStyle name="40% - Accent5 4 2 2" xfId="2452"/>
    <cellStyle name="40% - Accent5 4 2 2 2" xfId="2453"/>
    <cellStyle name="40% - Accent5 4 2 2 2 2" xfId="2454"/>
    <cellStyle name="40% - Accent5 4 2 2 3" xfId="2455"/>
    <cellStyle name="40% - Accent5 4 2 2 3 2" xfId="2456"/>
    <cellStyle name="40% - Accent5 4 2 2 4" xfId="2457"/>
    <cellStyle name="40% - Accent5 4 2 3" xfId="2458"/>
    <cellStyle name="40% - Accent5 4 2 3 2" xfId="2459"/>
    <cellStyle name="40% - Accent5 4 2 4" xfId="2460"/>
    <cellStyle name="40% - Accent5 4 2 4 2" xfId="2461"/>
    <cellStyle name="40% - Accent5 4 2 5" xfId="2462"/>
    <cellStyle name="40% - Accent5 4 3" xfId="2463"/>
    <cellStyle name="40% - Accent5 4 3 2" xfId="2464"/>
    <cellStyle name="40% - Accent5 4 3 2 2" xfId="2465"/>
    <cellStyle name="40% - Accent5 4 3 3" xfId="2466"/>
    <cellStyle name="40% - Accent5 4 3 3 2" xfId="2467"/>
    <cellStyle name="40% - Accent5 4 3 4" xfId="2468"/>
    <cellStyle name="40% - Accent5 4 4" xfId="2469"/>
    <cellStyle name="40% - Accent5 4 4 2" xfId="2470"/>
    <cellStyle name="40% - Accent5 4 5" xfId="2471"/>
    <cellStyle name="40% - Accent5 4 5 2" xfId="2472"/>
    <cellStyle name="40% - Accent5 4 6" xfId="2473"/>
    <cellStyle name="40% - Accent5 5" xfId="2474"/>
    <cellStyle name="40% - Accent5 5 2" xfId="2475"/>
    <cellStyle name="40% - Accent5 5 2 2" xfId="2476"/>
    <cellStyle name="40% - Accent5 5 2 2 2" xfId="2477"/>
    <cellStyle name="40% - Accent5 5 2 2 2 2" xfId="2478"/>
    <cellStyle name="40% - Accent5 5 2 2 3" xfId="2479"/>
    <cellStyle name="40% - Accent5 5 2 2 3 2" xfId="2480"/>
    <cellStyle name="40% - Accent5 5 2 2 4" xfId="2481"/>
    <cellStyle name="40% - Accent5 5 2 3" xfId="2482"/>
    <cellStyle name="40% - Accent5 5 2 3 2" xfId="2483"/>
    <cellStyle name="40% - Accent5 5 2 4" xfId="2484"/>
    <cellStyle name="40% - Accent5 5 2 4 2" xfId="2485"/>
    <cellStyle name="40% - Accent5 5 2 5" xfId="2486"/>
    <cellStyle name="40% - Accent5 5 3" xfId="2487"/>
    <cellStyle name="40% - Accent5 5 3 2" xfId="2488"/>
    <cellStyle name="40% - Accent5 5 3 2 2" xfId="2489"/>
    <cellStyle name="40% - Accent5 5 3 3" xfId="2490"/>
    <cellStyle name="40% - Accent5 5 3 3 2" xfId="2491"/>
    <cellStyle name="40% - Accent5 5 3 4" xfId="2492"/>
    <cellStyle name="40% - Accent5 5 4" xfId="2493"/>
    <cellStyle name="40% - Accent5 5 4 2" xfId="2494"/>
    <cellStyle name="40% - Accent5 5 5" xfId="2495"/>
    <cellStyle name="40% - Accent5 5 5 2" xfId="2496"/>
    <cellStyle name="40% - Accent5 5 6" xfId="2497"/>
    <cellStyle name="40% - Accent5 6" xfId="2498"/>
    <cellStyle name="40% - Accent5 6 2" xfId="2499"/>
    <cellStyle name="40% - Accent5 6 2 2" xfId="2500"/>
    <cellStyle name="40% - Accent5 6 2 2 2" xfId="2501"/>
    <cellStyle name="40% - Accent5 6 2 2 2 2" xfId="2502"/>
    <cellStyle name="40% - Accent5 6 2 2 3" xfId="2503"/>
    <cellStyle name="40% - Accent5 6 2 2 3 2" xfId="2504"/>
    <cellStyle name="40% - Accent5 6 2 2 4" xfId="2505"/>
    <cellStyle name="40% - Accent5 6 2 3" xfId="2506"/>
    <cellStyle name="40% - Accent5 6 2 3 2" xfId="2507"/>
    <cellStyle name="40% - Accent5 6 2 4" xfId="2508"/>
    <cellStyle name="40% - Accent5 6 2 4 2" xfId="2509"/>
    <cellStyle name="40% - Accent5 6 2 5" xfId="2510"/>
    <cellStyle name="40% - Accent5 6 3" xfId="2511"/>
    <cellStyle name="40% - Accent5 6 3 2" xfId="2512"/>
    <cellStyle name="40% - Accent5 6 3 2 2" xfId="2513"/>
    <cellStyle name="40% - Accent5 6 3 3" xfId="2514"/>
    <cellStyle name="40% - Accent5 6 3 3 2" xfId="2515"/>
    <cellStyle name="40% - Accent5 6 3 4" xfId="2516"/>
    <cellStyle name="40% - Accent5 6 4" xfId="2517"/>
    <cellStyle name="40% - Accent5 6 4 2" xfId="2518"/>
    <cellStyle name="40% - Accent5 6 5" xfId="2519"/>
    <cellStyle name="40% - Accent5 6 5 2" xfId="2520"/>
    <cellStyle name="40% - Accent5 6 6" xfId="2521"/>
    <cellStyle name="40% - Accent5 7" xfId="2522"/>
    <cellStyle name="40% - Accent5 7 2" xfId="2523"/>
    <cellStyle name="40% - Accent5 7 2 2" xfId="2524"/>
    <cellStyle name="40% - Accent5 7 2 2 2" xfId="2525"/>
    <cellStyle name="40% - Accent5 7 2 2 2 2" xfId="2526"/>
    <cellStyle name="40% - Accent5 7 2 2 3" xfId="2527"/>
    <cellStyle name="40% - Accent5 7 2 2 3 2" xfId="2528"/>
    <cellStyle name="40% - Accent5 7 2 2 4" xfId="2529"/>
    <cellStyle name="40% - Accent5 7 2 3" xfId="2530"/>
    <cellStyle name="40% - Accent5 7 2 3 2" xfId="2531"/>
    <cellStyle name="40% - Accent5 7 2 4" xfId="2532"/>
    <cellStyle name="40% - Accent5 7 2 4 2" xfId="2533"/>
    <cellStyle name="40% - Accent5 7 2 5" xfId="2534"/>
    <cellStyle name="40% - Accent5 7 3" xfId="2535"/>
    <cellStyle name="40% - Accent5 7 3 2" xfId="2536"/>
    <cellStyle name="40% - Accent5 7 3 2 2" xfId="2537"/>
    <cellStyle name="40% - Accent5 7 3 3" xfId="2538"/>
    <cellStyle name="40% - Accent5 7 3 3 2" xfId="2539"/>
    <cellStyle name="40% - Accent5 7 3 4" xfId="2540"/>
    <cellStyle name="40% - Accent5 7 4" xfId="2541"/>
    <cellStyle name="40% - Accent5 7 4 2" xfId="2542"/>
    <cellStyle name="40% - Accent5 7 5" xfId="2543"/>
    <cellStyle name="40% - Accent5 7 5 2" xfId="2544"/>
    <cellStyle name="40% - Accent5 7 6" xfId="2545"/>
    <cellStyle name="40% - Accent5 8" xfId="2546"/>
    <cellStyle name="40% - Accent5 8 2" xfId="2547"/>
    <cellStyle name="40% - Accent5 8 2 2" xfId="2548"/>
    <cellStyle name="40% - Accent5 8 2 2 2" xfId="2549"/>
    <cellStyle name="40% - Accent5 8 2 3" xfId="2550"/>
    <cellStyle name="40% - Accent5 8 2 3 2" xfId="2551"/>
    <cellStyle name="40% - Accent5 8 2 4" xfId="2552"/>
    <cellStyle name="40% - Accent5 8 3" xfId="2553"/>
    <cellStyle name="40% - Accent5 8 3 2" xfId="2554"/>
    <cellStyle name="40% - Accent5 8 4" xfId="2555"/>
    <cellStyle name="40% - Accent5 8 4 2" xfId="2556"/>
    <cellStyle name="40% - Accent5 8 5" xfId="2557"/>
    <cellStyle name="40% - Accent5 9" xfId="2558"/>
    <cellStyle name="40% - Accent5 9 2" xfId="2559"/>
    <cellStyle name="40% - Accent5 9 2 2" xfId="2560"/>
    <cellStyle name="40% - Accent5 9 2 2 2" xfId="2561"/>
    <cellStyle name="40% - Accent5 9 2 3" xfId="2562"/>
    <cellStyle name="40% - Accent5 9 2 3 2" xfId="2563"/>
    <cellStyle name="40% - Accent5 9 2 4" xfId="2564"/>
    <cellStyle name="40% - Accent5 9 3" xfId="2565"/>
    <cellStyle name="40% - Accent5 9 3 2" xfId="2566"/>
    <cellStyle name="40% - Accent5 9 4" xfId="2567"/>
    <cellStyle name="40% - Accent5 9 4 2" xfId="2568"/>
    <cellStyle name="40% - Accent5 9 5" xfId="2569"/>
    <cellStyle name="40% - Accent6 10" xfId="2570"/>
    <cellStyle name="40% - Accent6 10 2" xfId="2571"/>
    <cellStyle name="40% - Accent6 10 2 2" xfId="2572"/>
    <cellStyle name="40% - Accent6 10 2 2 2" xfId="2573"/>
    <cellStyle name="40% - Accent6 10 2 3" xfId="2574"/>
    <cellStyle name="40% - Accent6 10 2 3 2" xfId="2575"/>
    <cellStyle name="40% - Accent6 10 2 4" xfId="2576"/>
    <cellStyle name="40% - Accent6 10 3" xfId="2577"/>
    <cellStyle name="40% - Accent6 10 3 2" xfId="2578"/>
    <cellStyle name="40% - Accent6 10 4" xfId="2579"/>
    <cellStyle name="40% - Accent6 10 4 2" xfId="2580"/>
    <cellStyle name="40% - Accent6 10 5" xfId="2581"/>
    <cellStyle name="40% - Accent6 11" xfId="2582"/>
    <cellStyle name="40% - Accent6 11 2" xfId="2583"/>
    <cellStyle name="40% - Accent6 11 2 2" xfId="2584"/>
    <cellStyle name="40% - Accent6 11 2 2 2" xfId="2585"/>
    <cellStyle name="40% - Accent6 11 2 3" xfId="2586"/>
    <cellStyle name="40% - Accent6 11 2 3 2" xfId="2587"/>
    <cellStyle name="40% - Accent6 11 2 4" xfId="2588"/>
    <cellStyle name="40% - Accent6 11 3" xfId="2589"/>
    <cellStyle name="40% - Accent6 11 3 2" xfId="2590"/>
    <cellStyle name="40% - Accent6 11 4" xfId="2591"/>
    <cellStyle name="40% - Accent6 11 4 2" xfId="2592"/>
    <cellStyle name="40% - Accent6 11 5" xfId="2593"/>
    <cellStyle name="40% - Accent6 12" xfId="2594"/>
    <cellStyle name="40% - Accent6 12 2" xfId="2595"/>
    <cellStyle name="40% - Accent6 12 2 2" xfId="2596"/>
    <cellStyle name="40% - Accent6 12 3" xfId="2597"/>
    <cellStyle name="40% - Accent6 12 3 2" xfId="2598"/>
    <cellStyle name="40% - Accent6 12 4" xfId="2599"/>
    <cellStyle name="40% - Accent6 13" xfId="2600"/>
    <cellStyle name="40% - Accent6 13 2" xfId="2601"/>
    <cellStyle name="40% - Accent6 13 2 2" xfId="2602"/>
    <cellStyle name="40% - Accent6 13 3" xfId="2603"/>
    <cellStyle name="40% - Accent6 13 3 2" xfId="2604"/>
    <cellStyle name="40% - Accent6 13 4" xfId="2605"/>
    <cellStyle name="40% - Accent6 14" xfId="2606"/>
    <cellStyle name="40% - Accent6 14 2" xfId="2607"/>
    <cellStyle name="40% - Accent6 14 2 2" xfId="2608"/>
    <cellStyle name="40% - Accent6 14 3" xfId="2609"/>
    <cellStyle name="40% - Accent6 14 3 2" xfId="2610"/>
    <cellStyle name="40% - Accent6 14 4" xfId="2611"/>
    <cellStyle name="40% - Accent6 15" xfId="2612"/>
    <cellStyle name="40% - Accent6 15 2" xfId="2613"/>
    <cellStyle name="40% - Accent6 15 2 2" xfId="2614"/>
    <cellStyle name="40% - Accent6 15 3" xfId="2615"/>
    <cellStyle name="40% - Accent6 15 3 2" xfId="2616"/>
    <cellStyle name="40% - Accent6 15 4" xfId="2617"/>
    <cellStyle name="40% - Accent6 16" xfId="2618"/>
    <cellStyle name="40% - Accent6 16 2" xfId="2619"/>
    <cellStyle name="40% - Accent6 17" xfId="2620"/>
    <cellStyle name="40% - Accent6 17 2" xfId="2621"/>
    <cellStyle name="40% - Accent6 17 2 2" xfId="2622"/>
    <cellStyle name="40% - Accent6 17 3" xfId="2623"/>
    <cellStyle name="40% - Accent6 18" xfId="2624"/>
    <cellStyle name="40% - Accent6 18 2" xfId="2625"/>
    <cellStyle name="40% - Accent6 18 2 2" xfId="2626"/>
    <cellStyle name="40% - Accent6 18 3" xfId="2627"/>
    <cellStyle name="40% - Accent6 19" xfId="2628"/>
    <cellStyle name="40% - Accent6 2" xfId="2629"/>
    <cellStyle name="40% - Accent6 2 2" xfId="2630"/>
    <cellStyle name="40% - Accent6 2 2 2" xfId="2631"/>
    <cellStyle name="40% - Accent6 2 2 2 2" xfId="2632"/>
    <cellStyle name="40% - Accent6 2 2 2 2 2" xfId="2633"/>
    <cellStyle name="40% - Accent6 2 2 2 3" xfId="2634"/>
    <cellStyle name="40% - Accent6 2 2 2 3 2" xfId="2635"/>
    <cellStyle name="40% - Accent6 2 2 2 4" xfId="2636"/>
    <cellStyle name="40% - Accent6 2 2 3" xfId="2637"/>
    <cellStyle name="40% - Accent6 2 2 3 2" xfId="2638"/>
    <cellStyle name="40% - Accent6 2 2 4" xfId="2639"/>
    <cellStyle name="40% - Accent6 2 2 4 2" xfId="2640"/>
    <cellStyle name="40% - Accent6 2 2 5" xfId="2641"/>
    <cellStyle name="40% - Accent6 2 3" xfId="2642"/>
    <cellStyle name="40% - Accent6 2 3 2" xfId="2643"/>
    <cellStyle name="40% - Accent6 2 3 2 2" xfId="2644"/>
    <cellStyle name="40% - Accent6 2 3 3" xfId="2645"/>
    <cellStyle name="40% - Accent6 2 3 3 2" xfId="2646"/>
    <cellStyle name="40% - Accent6 2 3 4" xfId="2647"/>
    <cellStyle name="40% - Accent6 2 4" xfId="2648"/>
    <cellStyle name="40% - Accent6 2 4 2" xfId="2649"/>
    <cellStyle name="40% - Accent6 2 5" xfId="2650"/>
    <cellStyle name="40% - Accent6 2 5 2" xfId="2651"/>
    <cellStyle name="40% - Accent6 2 6" xfId="2652"/>
    <cellStyle name="40% - Accent6 20" xfId="2653"/>
    <cellStyle name="40% - Accent6 21" xfId="2654"/>
    <cellStyle name="40% - Accent6 22" xfId="2655"/>
    <cellStyle name="40% - Accent6 23" xfId="2656"/>
    <cellStyle name="40% - Accent6 24" xfId="2657"/>
    <cellStyle name="40% - Accent6 25" xfId="2658"/>
    <cellStyle name="40% - Accent6 3" xfId="2659"/>
    <cellStyle name="40% - Accent6 3 2" xfId="2660"/>
    <cellStyle name="40% - Accent6 3 2 2" xfId="2661"/>
    <cellStyle name="40% - Accent6 3 2 2 2" xfId="2662"/>
    <cellStyle name="40% - Accent6 3 2 2 2 2" xfId="2663"/>
    <cellStyle name="40% - Accent6 3 2 2 3" xfId="2664"/>
    <cellStyle name="40% - Accent6 3 2 2 3 2" xfId="2665"/>
    <cellStyle name="40% - Accent6 3 2 2 4" xfId="2666"/>
    <cellStyle name="40% - Accent6 3 2 3" xfId="2667"/>
    <cellStyle name="40% - Accent6 3 2 3 2" xfId="2668"/>
    <cellStyle name="40% - Accent6 3 2 4" xfId="2669"/>
    <cellStyle name="40% - Accent6 3 2 4 2" xfId="2670"/>
    <cellStyle name="40% - Accent6 3 2 5" xfId="2671"/>
    <cellStyle name="40% - Accent6 3 3" xfId="2672"/>
    <cellStyle name="40% - Accent6 3 3 2" xfId="2673"/>
    <cellStyle name="40% - Accent6 3 3 2 2" xfId="2674"/>
    <cellStyle name="40% - Accent6 3 3 3" xfId="2675"/>
    <cellStyle name="40% - Accent6 3 3 3 2" xfId="2676"/>
    <cellStyle name="40% - Accent6 3 3 4" xfId="2677"/>
    <cellStyle name="40% - Accent6 3 4" xfId="2678"/>
    <cellStyle name="40% - Accent6 3 4 2" xfId="2679"/>
    <cellStyle name="40% - Accent6 3 5" xfId="2680"/>
    <cellStyle name="40% - Accent6 3 5 2" xfId="2681"/>
    <cellStyle name="40% - Accent6 3 6" xfId="2682"/>
    <cellStyle name="40% - Accent6 4" xfId="2683"/>
    <cellStyle name="40% - Accent6 4 2" xfId="2684"/>
    <cellStyle name="40% - Accent6 4 2 2" xfId="2685"/>
    <cellStyle name="40% - Accent6 4 2 2 2" xfId="2686"/>
    <cellStyle name="40% - Accent6 4 2 2 2 2" xfId="2687"/>
    <cellStyle name="40% - Accent6 4 2 2 3" xfId="2688"/>
    <cellStyle name="40% - Accent6 4 2 2 3 2" xfId="2689"/>
    <cellStyle name="40% - Accent6 4 2 2 4" xfId="2690"/>
    <cellStyle name="40% - Accent6 4 2 3" xfId="2691"/>
    <cellStyle name="40% - Accent6 4 2 3 2" xfId="2692"/>
    <cellStyle name="40% - Accent6 4 2 4" xfId="2693"/>
    <cellStyle name="40% - Accent6 4 2 4 2" xfId="2694"/>
    <cellStyle name="40% - Accent6 4 2 5" xfId="2695"/>
    <cellStyle name="40% - Accent6 4 3" xfId="2696"/>
    <cellStyle name="40% - Accent6 4 3 2" xfId="2697"/>
    <cellStyle name="40% - Accent6 4 3 2 2" xfId="2698"/>
    <cellStyle name="40% - Accent6 4 3 3" xfId="2699"/>
    <cellStyle name="40% - Accent6 4 3 3 2" xfId="2700"/>
    <cellStyle name="40% - Accent6 4 3 4" xfId="2701"/>
    <cellStyle name="40% - Accent6 4 4" xfId="2702"/>
    <cellStyle name="40% - Accent6 4 4 2" xfId="2703"/>
    <cellStyle name="40% - Accent6 4 5" xfId="2704"/>
    <cellStyle name="40% - Accent6 4 5 2" xfId="2705"/>
    <cellStyle name="40% - Accent6 4 6" xfId="2706"/>
    <cellStyle name="40% - Accent6 5" xfId="2707"/>
    <cellStyle name="40% - Accent6 5 2" xfId="2708"/>
    <cellStyle name="40% - Accent6 5 2 2" xfId="2709"/>
    <cellStyle name="40% - Accent6 5 2 2 2" xfId="2710"/>
    <cellStyle name="40% - Accent6 5 2 2 2 2" xfId="2711"/>
    <cellStyle name="40% - Accent6 5 2 2 3" xfId="2712"/>
    <cellStyle name="40% - Accent6 5 2 2 3 2" xfId="2713"/>
    <cellStyle name="40% - Accent6 5 2 2 4" xfId="2714"/>
    <cellStyle name="40% - Accent6 5 2 3" xfId="2715"/>
    <cellStyle name="40% - Accent6 5 2 3 2" xfId="2716"/>
    <cellStyle name="40% - Accent6 5 2 4" xfId="2717"/>
    <cellStyle name="40% - Accent6 5 2 4 2" xfId="2718"/>
    <cellStyle name="40% - Accent6 5 2 5" xfId="2719"/>
    <cellStyle name="40% - Accent6 5 3" xfId="2720"/>
    <cellStyle name="40% - Accent6 5 3 2" xfId="2721"/>
    <cellStyle name="40% - Accent6 5 3 2 2" xfId="2722"/>
    <cellStyle name="40% - Accent6 5 3 3" xfId="2723"/>
    <cellStyle name="40% - Accent6 5 3 3 2" xfId="2724"/>
    <cellStyle name="40% - Accent6 5 3 4" xfId="2725"/>
    <cellStyle name="40% - Accent6 5 4" xfId="2726"/>
    <cellStyle name="40% - Accent6 5 4 2" xfId="2727"/>
    <cellStyle name="40% - Accent6 5 5" xfId="2728"/>
    <cellStyle name="40% - Accent6 5 5 2" xfId="2729"/>
    <cellStyle name="40% - Accent6 5 6" xfId="2730"/>
    <cellStyle name="40% - Accent6 6" xfId="2731"/>
    <cellStyle name="40% - Accent6 6 2" xfId="2732"/>
    <cellStyle name="40% - Accent6 6 2 2" xfId="2733"/>
    <cellStyle name="40% - Accent6 6 2 2 2" xfId="2734"/>
    <cellStyle name="40% - Accent6 6 2 2 2 2" xfId="2735"/>
    <cellStyle name="40% - Accent6 6 2 2 3" xfId="2736"/>
    <cellStyle name="40% - Accent6 6 2 2 3 2" xfId="2737"/>
    <cellStyle name="40% - Accent6 6 2 2 4" xfId="2738"/>
    <cellStyle name="40% - Accent6 6 2 3" xfId="2739"/>
    <cellStyle name="40% - Accent6 6 2 3 2" xfId="2740"/>
    <cellStyle name="40% - Accent6 6 2 4" xfId="2741"/>
    <cellStyle name="40% - Accent6 6 2 4 2" xfId="2742"/>
    <cellStyle name="40% - Accent6 6 2 5" xfId="2743"/>
    <cellStyle name="40% - Accent6 6 3" xfId="2744"/>
    <cellStyle name="40% - Accent6 6 3 2" xfId="2745"/>
    <cellStyle name="40% - Accent6 6 3 2 2" xfId="2746"/>
    <cellStyle name="40% - Accent6 6 3 3" xfId="2747"/>
    <cellStyle name="40% - Accent6 6 3 3 2" xfId="2748"/>
    <cellStyle name="40% - Accent6 6 3 4" xfId="2749"/>
    <cellStyle name="40% - Accent6 6 4" xfId="2750"/>
    <cellStyle name="40% - Accent6 6 4 2" xfId="2751"/>
    <cellStyle name="40% - Accent6 6 5" xfId="2752"/>
    <cellStyle name="40% - Accent6 6 5 2" xfId="2753"/>
    <cellStyle name="40% - Accent6 6 6" xfId="2754"/>
    <cellStyle name="40% - Accent6 7" xfId="2755"/>
    <cellStyle name="40% - Accent6 7 2" xfId="2756"/>
    <cellStyle name="40% - Accent6 7 2 2" xfId="2757"/>
    <cellStyle name="40% - Accent6 7 2 2 2" xfId="2758"/>
    <cellStyle name="40% - Accent6 7 2 2 2 2" xfId="2759"/>
    <cellStyle name="40% - Accent6 7 2 2 3" xfId="2760"/>
    <cellStyle name="40% - Accent6 7 2 2 3 2" xfId="2761"/>
    <cellStyle name="40% - Accent6 7 2 2 4" xfId="2762"/>
    <cellStyle name="40% - Accent6 7 2 3" xfId="2763"/>
    <cellStyle name="40% - Accent6 7 2 3 2" xfId="2764"/>
    <cellStyle name="40% - Accent6 7 2 4" xfId="2765"/>
    <cellStyle name="40% - Accent6 7 2 4 2" xfId="2766"/>
    <cellStyle name="40% - Accent6 7 2 5" xfId="2767"/>
    <cellStyle name="40% - Accent6 7 3" xfId="2768"/>
    <cellStyle name="40% - Accent6 7 3 2" xfId="2769"/>
    <cellStyle name="40% - Accent6 7 3 2 2" xfId="2770"/>
    <cellStyle name="40% - Accent6 7 3 3" xfId="2771"/>
    <cellStyle name="40% - Accent6 7 3 3 2" xfId="2772"/>
    <cellStyle name="40% - Accent6 7 3 4" xfId="2773"/>
    <cellStyle name="40% - Accent6 7 4" xfId="2774"/>
    <cellStyle name="40% - Accent6 7 4 2" xfId="2775"/>
    <cellStyle name="40% - Accent6 7 5" xfId="2776"/>
    <cellStyle name="40% - Accent6 7 5 2" xfId="2777"/>
    <cellStyle name="40% - Accent6 7 6" xfId="2778"/>
    <cellStyle name="40% - Accent6 8" xfId="2779"/>
    <cellStyle name="40% - Accent6 8 2" xfId="2780"/>
    <cellStyle name="40% - Accent6 8 2 2" xfId="2781"/>
    <cellStyle name="40% - Accent6 8 2 2 2" xfId="2782"/>
    <cellStyle name="40% - Accent6 8 2 3" xfId="2783"/>
    <cellStyle name="40% - Accent6 8 2 3 2" xfId="2784"/>
    <cellStyle name="40% - Accent6 8 2 4" xfId="2785"/>
    <cellStyle name="40% - Accent6 8 3" xfId="2786"/>
    <cellStyle name="40% - Accent6 8 3 2" xfId="2787"/>
    <cellStyle name="40% - Accent6 8 4" xfId="2788"/>
    <cellStyle name="40% - Accent6 8 4 2" xfId="2789"/>
    <cellStyle name="40% - Accent6 8 5" xfId="2790"/>
    <cellStyle name="40% - Accent6 9" xfId="2791"/>
    <cellStyle name="40% - Accent6 9 2" xfId="2792"/>
    <cellStyle name="40% - Accent6 9 2 2" xfId="2793"/>
    <cellStyle name="40% - Accent6 9 2 2 2" xfId="2794"/>
    <cellStyle name="40% - Accent6 9 2 3" xfId="2795"/>
    <cellStyle name="40% - Accent6 9 2 3 2" xfId="2796"/>
    <cellStyle name="40% - Accent6 9 2 4" xfId="2797"/>
    <cellStyle name="40% - Accent6 9 3" xfId="2798"/>
    <cellStyle name="40% - Accent6 9 3 2" xfId="2799"/>
    <cellStyle name="40% - Accent6 9 4" xfId="2800"/>
    <cellStyle name="40% - Accent6 9 4 2" xfId="2801"/>
    <cellStyle name="40% - Accent6 9 5" xfId="2802"/>
    <cellStyle name="60% - Accent1 2" xfId="2803"/>
    <cellStyle name="60% - Accent1 2 2" xfId="2804"/>
    <cellStyle name="60% - Accent2 2" xfId="2805"/>
    <cellStyle name="60% - Accent2 2 2" xfId="2806"/>
    <cellStyle name="60% - Accent3 2" xfId="2807"/>
    <cellStyle name="60% - Accent3 2 2" xfId="2808"/>
    <cellStyle name="60% - Accent4 2" xfId="2809"/>
    <cellStyle name="60% - Accent4 2 2" xfId="2810"/>
    <cellStyle name="60% - Accent5 2" xfId="2811"/>
    <cellStyle name="60% - Accent5 2 2" xfId="2812"/>
    <cellStyle name="60% - Accent6 2" xfId="2813"/>
    <cellStyle name="60% - Accent6 2 2" xfId="2814"/>
    <cellStyle name="Accent1 2" xfId="2815"/>
    <cellStyle name="Accent1 2 2" xfId="2816"/>
    <cellStyle name="Accent2 2" xfId="2817"/>
    <cellStyle name="Accent2 2 2" xfId="2818"/>
    <cellStyle name="Accent3 2" xfId="2819"/>
    <cellStyle name="Accent3 2 2" xfId="2820"/>
    <cellStyle name="Accent4 2" xfId="2821"/>
    <cellStyle name="Accent4 2 2" xfId="2822"/>
    <cellStyle name="Accent5 2" xfId="2823"/>
    <cellStyle name="Accent5 2 2" xfId="2824"/>
    <cellStyle name="Accent6 2" xfId="2825"/>
    <cellStyle name="Accent6 2 2" xfId="2826"/>
    <cellStyle name="Bad 2" xfId="2827"/>
    <cellStyle name="Bad 2 2" xfId="2828"/>
    <cellStyle name="Calculation 2" xfId="2829"/>
    <cellStyle name="Calculation 2 2" xfId="2830"/>
    <cellStyle name="Check Cell 2" xfId="2831"/>
    <cellStyle name="Check Cell 2 2" xfId="2832"/>
    <cellStyle name="Comma" xfId="1" builtinId="3"/>
    <cellStyle name="Comma 2" xfId="4"/>
    <cellStyle name="Comma 2 2" xfId="2833"/>
    <cellStyle name="Comma 3" xfId="2834"/>
    <cellStyle name="Comma 3 2" xfId="2835"/>
    <cellStyle name="Comma 4" xfId="2836"/>
    <cellStyle name="Comma 4 2" xfId="2837"/>
    <cellStyle name="Comma 5" xfId="2838"/>
    <cellStyle name="Comma 5 2" xfId="2839"/>
    <cellStyle name="Comma 6" xfId="2840"/>
    <cellStyle name="Comma 7" xfId="3557"/>
    <cellStyle name="Explanatory Text 2" xfId="2841"/>
    <cellStyle name="Explanatory Text 2 2" xfId="2842"/>
    <cellStyle name="Good 2" xfId="2843"/>
    <cellStyle name="Good 2 2" xfId="2844"/>
    <cellStyle name="Heading 1 2" xfId="2845"/>
    <cellStyle name="Heading 1 2 2" xfId="2846"/>
    <cellStyle name="Heading 2 2" xfId="2847"/>
    <cellStyle name="Heading 2 2 2" xfId="2848"/>
    <cellStyle name="Heading 3 2" xfId="2849"/>
    <cellStyle name="Heading 3 2 2" xfId="2850"/>
    <cellStyle name="Heading 4 2" xfId="2851"/>
    <cellStyle name="Heading 4 2 2" xfId="2852"/>
    <cellStyle name="Input 2" xfId="2853"/>
    <cellStyle name="Input 2 2" xfId="2854"/>
    <cellStyle name="Linked Cell 2" xfId="2855"/>
    <cellStyle name="Linked Cell 2 2" xfId="2856"/>
    <cellStyle name="Neutral 2" xfId="2857"/>
    <cellStyle name="Neutral 2 2" xfId="2858"/>
    <cellStyle name="Normal" xfId="0" builtinId="0"/>
    <cellStyle name="Normal 10" xfId="2859"/>
    <cellStyle name="Normal 10 2" xfId="2860"/>
    <cellStyle name="Normal 10 2 2" xfId="2861"/>
    <cellStyle name="Normal 10 2 2 2" xfId="2862"/>
    <cellStyle name="Normal 10 2 2 2 2" xfId="2863"/>
    <cellStyle name="Normal 10 2 2 3" xfId="2864"/>
    <cellStyle name="Normal 10 2 2 3 2" xfId="2865"/>
    <cellStyle name="Normal 10 2 2 4" xfId="2866"/>
    <cellStyle name="Normal 10 2 3" xfId="2867"/>
    <cellStyle name="Normal 10 2 3 2" xfId="2868"/>
    <cellStyle name="Normal 10 2 4" xfId="2869"/>
    <cellStyle name="Normal 10 2 4 2" xfId="2870"/>
    <cellStyle name="Normal 10 2 5" xfId="2871"/>
    <cellStyle name="Normal 10 3" xfId="2872"/>
    <cellStyle name="Normal 10 3 2" xfId="2873"/>
    <cellStyle name="Normal 10 3 2 2" xfId="2874"/>
    <cellStyle name="Normal 10 3 3" xfId="2875"/>
    <cellStyle name="Normal 10 3 3 2" xfId="2876"/>
    <cellStyle name="Normal 10 3 4" xfId="2877"/>
    <cellStyle name="Normal 10 4" xfId="2878"/>
    <cellStyle name="Normal 10 4 2" xfId="2879"/>
    <cellStyle name="Normal 10 5" xfId="2880"/>
    <cellStyle name="Normal 10 5 2" xfId="2881"/>
    <cellStyle name="Normal 10 6" xfId="2882"/>
    <cellStyle name="Normal 11" xfId="2883"/>
    <cellStyle name="Normal 11 2" xfId="2884"/>
    <cellStyle name="Normal 11 2 2" xfId="2885"/>
    <cellStyle name="Normal 11 2 2 2" xfId="2886"/>
    <cellStyle name="Normal 11 2 2 2 2" xfId="2887"/>
    <cellStyle name="Normal 11 2 2 3" xfId="2888"/>
    <cellStyle name="Normal 11 2 2 3 2" xfId="2889"/>
    <cellStyle name="Normal 11 2 2 4" xfId="2890"/>
    <cellStyle name="Normal 11 2 3" xfId="2891"/>
    <cellStyle name="Normal 11 2 3 2" xfId="2892"/>
    <cellStyle name="Normal 11 2 4" xfId="2893"/>
    <cellStyle name="Normal 11 2 4 2" xfId="2894"/>
    <cellStyle name="Normal 11 2 5" xfId="2895"/>
    <cellStyle name="Normal 11 3" xfId="2896"/>
    <cellStyle name="Normal 11 3 2" xfId="2897"/>
    <cellStyle name="Normal 11 3 2 2" xfId="2898"/>
    <cellStyle name="Normal 11 3 3" xfId="2899"/>
    <cellStyle name="Normal 11 3 3 2" xfId="2900"/>
    <cellStyle name="Normal 11 3 4" xfId="2901"/>
    <cellStyle name="Normal 11 4" xfId="2902"/>
    <cellStyle name="Normal 11 4 2" xfId="2903"/>
    <cellStyle name="Normal 11 5" xfId="2904"/>
    <cellStyle name="Normal 11 5 2" xfId="2905"/>
    <cellStyle name="Normal 11 6" xfId="2906"/>
    <cellStyle name="Normal 12" xfId="2907"/>
    <cellStyle name="Normal 12 2" xfId="2908"/>
    <cellStyle name="Normal 12 2 2" xfId="2909"/>
    <cellStyle name="Normal 12 2 2 2" xfId="2910"/>
    <cellStyle name="Normal 12 2 2 2 2" xfId="2911"/>
    <cellStyle name="Normal 12 2 2 3" xfId="2912"/>
    <cellStyle name="Normal 12 2 2 3 2" xfId="2913"/>
    <cellStyle name="Normal 12 2 2 4" xfId="2914"/>
    <cellStyle name="Normal 12 2 3" xfId="2915"/>
    <cellStyle name="Normal 12 2 3 2" xfId="2916"/>
    <cellStyle name="Normal 12 2 4" xfId="2917"/>
    <cellStyle name="Normal 12 2 4 2" xfId="2918"/>
    <cellStyle name="Normal 12 2 5" xfId="2919"/>
    <cellStyle name="Normal 12 3" xfId="2920"/>
    <cellStyle name="Normal 12 3 2" xfId="2921"/>
    <cellStyle name="Normal 12 3 2 2" xfId="2922"/>
    <cellStyle name="Normal 12 3 3" xfId="2923"/>
    <cellStyle name="Normal 12 3 3 2" xfId="2924"/>
    <cellStyle name="Normal 12 3 4" xfId="2925"/>
    <cellStyle name="Normal 12 4" xfId="2926"/>
    <cellStyle name="Normal 12 4 2" xfId="2927"/>
    <cellStyle name="Normal 12 5" xfId="2928"/>
    <cellStyle name="Normal 12 5 2" xfId="2929"/>
    <cellStyle name="Normal 12 6" xfId="2930"/>
    <cellStyle name="Normal 13" xfId="2931"/>
    <cellStyle name="Normal 13 2" xfId="2932"/>
    <cellStyle name="Normal 13 2 2" xfId="2933"/>
    <cellStyle name="Normal 13 2 2 2" xfId="2934"/>
    <cellStyle name="Normal 13 2 2 2 2" xfId="2935"/>
    <cellStyle name="Normal 13 2 2 3" xfId="2936"/>
    <cellStyle name="Normal 13 2 2 3 2" xfId="2937"/>
    <cellStyle name="Normal 13 2 2 4" xfId="2938"/>
    <cellStyle name="Normal 13 2 3" xfId="2939"/>
    <cellStyle name="Normal 13 2 3 2" xfId="2940"/>
    <cellStyle name="Normal 13 2 4" xfId="2941"/>
    <cellStyle name="Normal 13 2 4 2" xfId="2942"/>
    <cellStyle name="Normal 13 2 5" xfId="2943"/>
    <cellStyle name="Normal 13 3" xfId="2944"/>
    <cellStyle name="Normal 13 3 2" xfId="2945"/>
    <cellStyle name="Normal 13 3 2 2" xfId="2946"/>
    <cellStyle name="Normal 13 3 3" xfId="2947"/>
    <cellStyle name="Normal 13 3 3 2" xfId="2948"/>
    <cellStyle name="Normal 13 3 4" xfId="2949"/>
    <cellStyle name="Normal 13 4" xfId="2950"/>
    <cellStyle name="Normal 13 4 2" xfId="2951"/>
    <cellStyle name="Normal 13 5" xfId="2952"/>
    <cellStyle name="Normal 13 5 2" xfId="2953"/>
    <cellStyle name="Normal 13 6" xfId="2954"/>
    <cellStyle name="Normal 14" xfId="2955"/>
    <cellStyle name="Normal 14 2" xfId="2956"/>
    <cellStyle name="Normal 14 2 2" xfId="2957"/>
    <cellStyle name="Normal 14 2 2 2" xfId="2958"/>
    <cellStyle name="Normal 14 2 2 2 2" xfId="2959"/>
    <cellStyle name="Normal 14 2 2 3" xfId="2960"/>
    <cellStyle name="Normal 14 2 2 3 2" xfId="2961"/>
    <cellStyle name="Normal 14 2 2 4" xfId="2962"/>
    <cellStyle name="Normal 14 2 3" xfId="2963"/>
    <cellStyle name="Normal 14 2 3 2" xfId="2964"/>
    <cellStyle name="Normal 14 2 4" xfId="2965"/>
    <cellStyle name="Normal 14 2 4 2" xfId="2966"/>
    <cellStyle name="Normal 14 2 5" xfId="2967"/>
    <cellStyle name="Normal 14 3" xfId="2968"/>
    <cellStyle name="Normal 14 3 2" xfId="2969"/>
    <cellStyle name="Normal 14 3 2 2" xfId="2970"/>
    <cellStyle name="Normal 14 3 3" xfId="2971"/>
    <cellStyle name="Normal 14 3 3 2" xfId="2972"/>
    <cellStyle name="Normal 14 3 4" xfId="2973"/>
    <cellStyle name="Normal 14 4" xfId="2974"/>
    <cellStyle name="Normal 14 4 2" xfId="2975"/>
    <cellStyle name="Normal 14 5" xfId="2976"/>
    <cellStyle name="Normal 14 5 2" xfId="2977"/>
    <cellStyle name="Normal 14 6" xfId="2978"/>
    <cellStyle name="Normal 15" xfId="2979"/>
    <cellStyle name="Normal 15 2" xfId="2980"/>
    <cellStyle name="Normal 16" xfId="2981"/>
    <cellStyle name="Normal 16 2" xfId="2982"/>
    <cellStyle name="Normal 16 2 2" xfId="2983"/>
    <cellStyle name="Normal 16 2 2 2" xfId="2984"/>
    <cellStyle name="Normal 16 2 3" xfId="2985"/>
    <cellStyle name="Normal 16 2 3 2" xfId="2986"/>
    <cellStyle name="Normal 16 2 4" xfId="2987"/>
    <cellStyle name="Normal 16 3" xfId="2988"/>
    <cellStyle name="Normal 16 3 2" xfId="2989"/>
    <cellStyle name="Normal 16 4" xfId="2990"/>
    <cellStyle name="Normal 16 4 2" xfId="2991"/>
    <cellStyle name="Normal 16 5" xfId="2992"/>
    <cellStyle name="Normal 17" xfId="2993"/>
    <cellStyle name="Normal 17 2" xfId="2994"/>
    <cellStyle name="Normal 17 2 2" xfId="2995"/>
    <cellStyle name="Normal 17 2 2 2" xfId="2996"/>
    <cellStyle name="Normal 17 2 3" xfId="2997"/>
    <cellStyle name="Normal 17 2 3 2" xfId="2998"/>
    <cellStyle name="Normal 17 2 4" xfId="2999"/>
    <cellStyle name="Normal 17 3" xfId="3000"/>
    <cellStyle name="Normal 17 3 2" xfId="3001"/>
    <cellStyle name="Normal 17 4" xfId="3002"/>
    <cellStyle name="Normal 17 4 2" xfId="3003"/>
    <cellStyle name="Normal 17 5" xfId="3004"/>
    <cellStyle name="Normal 18" xfId="3005"/>
    <cellStyle name="Normal 18 2" xfId="3006"/>
    <cellStyle name="Normal 18 2 2" xfId="3007"/>
    <cellStyle name="Normal 18 2 2 2" xfId="3008"/>
    <cellStyle name="Normal 18 2 3" xfId="3009"/>
    <cellStyle name="Normal 18 2 3 2" xfId="3010"/>
    <cellStyle name="Normal 18 2 4" xfId="3011"/>
    <cellStyle name="Normal 18 3" xfId="3012"/>
    <cellStyle name="Normal 18 3 2" xfId="3013"/>
    <cellStyle name="Normal 18 4" xfId="3014"/>
    <cellStyle name="Normal 18 4 2" xfId="3015"/>
    <cellStyle name="Normal 18 5" xfId="3016"/>
    <cellStyle name="Normal 19" xfId="3017"/>
    <cellStyle name="Normal 19 2" xfId="3018"/>
    <cellStyle name="Normal 19 2 2" xfId="3019"/>
    <cellStyle name="Normal 19 2 2 2" xfId="3020"/>
    <cellStyle name="Normal 19 2 3" xfId="3021"/>
    <cellStyle name="Normal 19 2 3 2" xfId="3022"/>
    <cellStyle name="Normal 19 2 4" xfId="3023"/>
    <cellStyle name="Normal 19 3" xfId="3024"/>
    <cellStyle name="Normal 19 3 2" xfId="3025"/>
    <cellStyle name="Normal 19 4" xfId="3026"/>
    <cellStyle name="Normal 19 4 2" xfId="3027"/>
    <cellStyle name="Normal 19 5" xfId="3028"/>
    <cellStyle name="Normal 2" xfId="3"/>
    <cellStyle name="Normal 2 2" xfId="3029"/>
    <cellStyle name="Normal 2 2 2" xfId="3030"/>
    <cellStyle name="Normal 2 2 2 2" xfId="3031"/>
    <cellStyle name="Normal 2 2 3" xfId="3032"/>
    <cellStyle name="Normal 2 3" xfId="3033"/>
    <cellStyle name="Normal 2 3 2" xfId="3034"/>
    <cellStyle name="Normal 2 3 2 2" xfId="3035"/>
    <cellStyle name="Normal 2 3 2 2 2" xfId="3036"/>
    <cellStyle name="Normal 2 3 2 3" xfId="3037"/>
    <cellStyle name="Normal 2 3 2 3 2" xfId="3038"/>
    <cellStyle name="Normal 2 3 2 4" xfId="3039"/>
    <cellStyle name="Normal 2 3 3" xfId="3040"/>
    <cellStyle name="Normal 2 3 3 2" xfId="3041"/>
    <cellStyle name="Normal 2 3 4" xfId="3042"/>
    <cellStyle name="Normal 2 3 4 2" xfId="3043"/>
    <cellStyle name="Normal 2 3 5" xfId="3044"/>
    <cellStyle name="Normal 2 4" xfId="3045"/>
    <cellStyle name="Normal 2 4 2" xfId="3046"/>
    <cellStyle name="Normal 2 4 2 2" xfId="3047"/>
    <cellStyle name="Normal 2 4 3" xfId="3048"/>
    <cellStyle name="Normal 2 4 3 2" xfId="3049"/>
    <cellStyle name="Normal 2 4 4" xfId="3050"/>
    <cellStyle name="Normal 2 5" xfId="3051"/>
    <cellStyle name="Normal 2 5 2" xfId="3052"/>
    <cellStyle name="Normal 2 5 3" xfId="3053"/>
    <cellStyle name="Normal 2 5 4" xfId="3054"/>
    <cellStyle name="Normal 2 6" xfId="3055"/>
    <cellStyle name="Normal 2 6 2" xfId="3056"/>
    <cellStyle name="Normal 2 7" xfId="3057"/>
    <cellStyle name="Normal 2 7 2" xfId="3058"/>
    <cellStyle name="Normal 20" xfId="3059"/>
    <cellStyle name="Normal 20 2" xfId="3060"/>
    <cellStyle name="Normal 20 2 2" xfId="3061"/>
    <cellStyle name="Normal 20 2 2 2" xfId="3062"/>
    <cellStyle name="Normal 20 2 3" xfId="3063"/>
    <cellStyle name="Normal 20 2 3 2" xfId="3064"/>
    <cellStyle name="Normal 20 2 4" xfId="3065"/>
    <cellStyle name="Normal 20 3" xfId="3066"/>
    <cellStyle name="Normal 20 3 2" xfId="3067"/>
    <cellStyle name="Normal 20 4" xfId="3068"/>
    <cellStyle name="Normal 20 4 2" xfId="3069"/>
    <cellStyle name="Normal 20 5" xfId="3070"/>
    <cellStyle name="Normal 21" xfId="3071"/>
    <cellStyle name="Normal 21 2" xfId="3072"/>
    <cellStyle name="Normal 21 2 2" xfId="3073"/>
    <cellStyle name="Normal 21 3" xfId="3074"/>
    <cellStyle name="Normal 21 3 2" xfId="3075"/>
    <cellStyle name="Normal 21 4" xfId="3076"/>
    <cellStyle name="Normal 22" xfId="3077"/>
    <cellStyle name="Normal 22 2" xfId="3078"/>
    <cellStyle name="Normal 22 2 2" xfId="3079"/>
    <cellStyle name="Normal 22 3" xfId="3080"/>
    <cellStyle name="Normal 22 3 2" xfId="3081"/>
    <cellStyle name="Normal 22 4" xfId="3082"/>
    <cellStyle name="Normal 23" xfId="3083"/>
    <cellStyle name="Normal 23 2" xfId="3084"/>
    <cellStyle name="Normal 23 2 2" xfId="3085"/>
    <cellStyle name="Normal 23 3" xfId="3086"/>
    <cellStyle name="Normal 23 3 2" xfId="3087"/>
    <cellStyle name="Normal 23 4" xfId="3088"/>
    <cellStyle name="Normal 24" xfId="3089"/>
    <cellStyle name="Normal 24 2" xfId="3090"/>
    <cellStyle name="Normal 24 2 2" xfId="3091"/>
    <cellStyle name="Normal 24 3" xfId="3092"/>
    <cellStyle name="Normal 24 3 2" xfId="3093"/>
    <cellStyle name="Normal 24 4" xfId="3094"/>
    <cellStyle name="Normal 25" xfId="3095"/>
    <cellStyle name="Normal 25 2" xfId="3096"/>
    <cellStyle name="Normal 25 2 2" xfId="3097"/>
    <cellStyle name="Normal 25 3" xfId="3098"/>
    <cellStyle name="Normal 25 3 2" xfId="3099"/>
    <cellStyle name="Normal 25 4" xfId="3100"/>
    <cellStyle name="Normal 26" xfId="3101"/>
    <cellStyle name="Normal 26 2" xfId="3102"/>
    <cellStyle name="Normal 26 3" xfId="3103"/>
    <cellStyle name="Normal 27" xfId="3104"/>
    <cellStyle name="Normal 27 2" xfId="3105"/>
    <cellStyle name="Normal 28" xfId="3106"/>
    <cellStyle name="Normal 28 2" xfId="3107"/>
    <cellStyle name="Normal 28 2 2" xfId="3108"/>
    <cellStyle name="Normal 28 3" xfId="3109"/>
    <cellStyle name="Normal 29" xfId="3110"/>
    <cellStyle name="Normal 29 2" xfId="3111"/>
    <cellStyle name="Normal 3" xfId="3112"/>
    <cellStyle name="Normal 3 2" xfId="3113"/>
    <cellStyle name="Normal 3 2 2" xfId="3114"/>
    <cellStyle name="Normal 3 2 2 2" xfId="3115"/>
    <cellStyle name="Normal 3 2 2 2 2" xfId="3116"/>
    <cellStyle name="Normal 3 2 2 3" xfId="3117"/>
    <cellStyle name="Normal 3 2 2 3 2" xfId="3118"/>
    <cellStyle name="Normal 3 2 2 4" xfId="3119"/>
    <cellStyle name="Normal 3 2 3" xfId="3120"/>
    <cellStyle name="Normal 3 2 3 2" xfId="3121"/>
    <cellStyle name="Normal 3 2 4" xfId="3122"/>
    <cellStyle name="Normal 3 2 4 2" xfId="3123"/>
    <cellStyle name="Normal 3 2 5" xfId="3124"/>
    <cellStyle name="Normal 3 3" xfId="3125"/>
    <cellStyle name="Normal 3 3 2" xfId="3126"/>
    <cellStyle name="Normal 3 3 2 2" xfId="3127"/>
    <cellStyle name="Normal 3 3 3" xfId="3128"/>
    <cellStyle name="Normal 3 3 3 2" xfId="3129"/>
    <cellStyle name="Normal 3 3 4" xfId="3130"/>
    <cellStyle name="Normal 3 4" xfId="3131"/>
    <cellStyle name="Normal 3 4 2" xfId="3132"/>
    <cellStyle name="Normal 3 5" xfId="3133"/>
    <cellStyle name="Normal 3 5 2" xfId="3134"/>
    <cellStyle name="Normal 3 5 3" xfId="3135"/>
    <cellStyle name="Normal 3 5 3 2" xfId="3136"/>
    <cellStyle name="Normal 3 6" xfId="3137"/>
    <cellStyle name="Normal 30" xfId="3138"/>
    <cellStyle name="Normal 30 2" xfId="3139"/>
    <cellStyle name="Normal 30 3" xfId="3140"/>
    <cellStyle name="Normal 31" xfId="3141"/>
    <cellStyle name="Normal 31 2" xfId="3142"/>
    <cellStyle name="Normal 31 3" xfId="3143"/>
    <cellStyle name="Normal 32" xfId="3144"/>
    <cellStyle name="Normal 32 2" xfId="3145"/>
    <cellStyle name="Normal 32 3" xfId="3146"/>
    <cellStyle name="Normal 33" xfId="3147"/>
    <cellStyle name="Normal 34" xfId="3148"/>
    <cellStyle name="Normal 35" xfId="3149"/>
    <cellStyle name="Normal 36" xfId="3150"/>
    <cellStyle name="Normal 37" xfId="3151"/>
    <cellStyle name="Normal 4" xfId="3152"/>
    <cellStyle name="Normal 4 2" xfId="3153"/>
    <cellStyle name="Normal 4 2 2" xfId="3154"/>
    <cellStyle name="Normal 4 2 2 2" xfId="3155"/>
    <cellStyle name="Normal 4 2 2 2 2" xfId="3156"/>
    <cellStyle name="Normal 4 2 2 3" xfId="3157"/>
    <cellStyle name="Normal 4 2 2 3 2" xfId="3158"/>
    <cellStyle name="Normal 4 2 2 4" xfId="3159"/>
    <cellStyle name="Normal 4 2 3" xfId="3160"/>
    <cellStyle name="Normal 4 2 3 2" xfId="3161"/>
    <cellStyle name="Normal 4 2 4" xfId="3162"/>
    <cellStyle name="Normal 4 2 4 2" xfId="3163"/>
    <cellStyle name="Normal 4 2 5" xfId="3164"/>
    <cellStyle name="Normal 4 3" xfId="3165"/>
    <cellStyle name="Normal 4 3 2" xfId="3166"/>
    <cellStyle name="Normal 4 3 2 2" xfId="3167"/>
    <cellStyle name="Normal 4 3 3" xfId="3168"/>
    <cellStyle name="Normal 4 3 3 2" xfId="3169"/>
    <cellStyle name="Normal 4 3 4" xfId="3170"/>
    <cellStyle name="Normal 4 4" xfId="3171"/>
    <cellStyle name="Normal 4 4 2" xfId="3172"/>
    <cellStyle name="Normal 4 5" xfId="3173"/>
    <cellStyle name="Normal 4 5 2" xfId="3174"/>
    <cellStyle name="Normal 4 6" xfId="3175"/>
    <cellStyle name="Normal 5" xfId="3176"/>
    <cellStyle name="Normal 5 2" xfId="3177"/>
    <cellStyle name="Normal 5 2 2" xfId="3178"/>
    <cellStyle name="Normal 5 2 2 2" xfId="3179"/>
    <cellStyle name="Normal 5 2 2 2 2" xfId="3180"/>
    <cellStyle name="Normal 5 2 2 3" xfId="3181"/>
    <cellStyle name="Normal 5 2 2 3 2" xfId="3182"/>
    <cellStyle name="Normal 5 2 2 4" xfId="3183"/>
    <cellStyle name="Normal 5 2 3" xfId="3184"/>
    <cellStyle name="Normal 5 2 3 2" xfId="3185"/>
    <cellStyle name="Normal 5 2 4" xfId="3186"/>
    <cellStyle name="Normal 5 2 4 2" xfId="3187"/>
    <cellStyle name="Normal 5 2 5" xfId="3188"/>
    <cellStyle name="Normal 5 3" xfId="3189"/>
    <cellStyle name="Normal 5 3 2" xfId="3190"/>
    <cellStyle name="Normal 5 3 2 2" xfId="3191"/>
    <cellStyle name="Normal 5 3 3" xfId="3192"/>
    <cellStyle name="Normal 5 3 3 2" xfId="3193"/>
    <cellStyle name="Normal 5 3 4" xfId="3194"/>
    <cellStyle name="Normal 5 4" xfId="3195"/>
    <cellStyle name="Normal 5 4 2" xfId="3196"/>
    <cellStyle name="Normal 5 5" xfId="3197"/>
    <cellStyle name="Normal 5 5 2" xfId="3198"/>
    <cellStyle name="Normal 5 6" xfId="3199"/>
    <cellStyle name="Normal 6" xfId="3200"/>
    <cellStyle name="Normal 6 2" xfId="3201"/>
    <cellStyle name="Normal 6 2 2" xfId="3202"/>
    <cellStyle name="Normal 6 2 2 2" xfId="3203"/>
    <cellStyle name="Normal 6 2 2 2 2" xfId="3204"/>
    <cellStyle name="Normal 6 2 2 3" xfId="3205"/>
    <cellStyle name="Normal 6 2 2 3 2" xfId="3206"/>
    <cellStyle name="Normal 6 2 2 4" xfId="3207"/>
    <cellStyle name="Normal 6 2 3" xfId="3208"/>
    <cellStyle name="Normal 6 2 3 2" xfId="3209"/>
    <cellStyle name="Normal 6 2 4" xfId="3210"/>
    <cellStyle name="Normal 6 2 4 2" xfId="3211"/>
    <cellStyle name="Normal 6 2 5" xfId="3212"/>
    <cellStyle name="Normal 6 3" xfId="3213"/>
    <cellStyle name="Normal 6 3 2" xfId="3214"/>
    <cellStyle name="Normal 6 3 2 2" xfId="3215"/>
    <cellStyle name="Normal 6 3 3" xfId="3216"/>
    <cellStyle name="Normal 6 3 3 2" xfId="3217"/>
    <cellStyle name="Normal 6 3 4" xfId="3218"/>
    <cellStyle name="Normal 6 4" xfId="3219"/>
    <cellStyle name="Normal 6 4 2" xfId="3220"/>
    <cellStyle name="Normal 6 5" xfId="3221"/>
    <cellStyle name="Normal 6 5 2" xfId="3222"/>
    <cellStyle name="Normal 6 6" xfId="3223"/>
    <cellStyle name="Normal 7" xfId="3224"/>
    <cellStyle name="Normal 7 2" xfId="3225"/>
    <cellStyle name="Normal 7 2 2" xfId="3226"/>
    <cellStyle name="Normal 7 2 2 2" xfId="3227"/>
    <cellStyle name="Normal 7 2 2 2 2" xfId="3228"/>
    <cellStyle name="Normal 7 2 2 3" xfId="3229"/>
    <cellStyle name="Normal 7 2 2 3 2" xfId="3230"/>
    <cellStyle name="Normal 7 2 2 4" xfId="3231"/>
    <cellStyle name="Normal 7 2 3" xfId="3232"/>
    <cellStyle name="Normal 7 2 3 2" xfId="3233"/>
    <cellStyle name="Normal 7 2 4" xfId="3234"/>
    <cellStyle name="Normal 7 2 4 2" xfId="3235"/>
    <cellStyle name="Normal 7 2 5" xfId="3236"/>
    <cellStyle name="Normal 7 3" xfId="3237"/>
    <cellStyle name="Normal 7 3 2" xfId="3238"/>
    <cellStyle name="Normal 7 3 2 2" xfId="3239"/>
    <cellStyle name="Normal 7 3 3" xfId="3240"/>
    <cellStyle name="Normal 7 3 3 2" xfId="3241"/>
    <cellStyle name="Normal 7 3 4" xfId="3242"/>
    <cellStyle name="Normal 7 4" xfId="3243"/>
    <cellStyle name="Normal 7 4 2" xfId="3244"/>
    <cellStyle name="Normal 7 5" xfId="3245"/>
    <cellStyle name="Normal 7 5 2" xfId="3246"/>
    <cellStyle name="Normal 7 6" xfId="3247"/>
    <cellStyle name="Normal 8" xfId="3248"/>
    <cellStyle name="Normal 8 2" xfId="3249"/>
    <cellStyle name="Normal 8 2 2" xfId="3250"/>
    <cellStyle name="Normal 8 2 2 2" xfId="3251"/>
    <cellStyle name="Normal 8 2 2 2 2" xfId="3252"/>
    <cellStyle name="Normal 8 2 2 3" xfId="3253"/>
    <cellStyle name="Normal 8 2 2 3 2" xfId="3254"/>
    <cellStyle name="Normal 8 2 2 4" xfId="3255"/>
    <cellStyle name="Normal 8 2 3" xfId="3256"/>
    <cellStyle name="Normal 8 2 3 2" xfId="3257"/>
    <cellStyle name="Normal 8 2 4" xfId="3258"/>
    <cellStyle name="Normal 8 2 4 2" xfId="3259"/>
    <cellStyle name="Normal 8 2 5" xfId="3260"/>
    <cellStyle name="Normal 8 3" xfId="3261"/>
    <cellStyle name="Normal 8 3 2" xfId="3262"/>
    <cellStyle name="Normal 8 3 2 2" xfId="3263"/>
    <cellStyle name="Normal 8 3 3" xfId="3264"/>
    <cellStyle name="Normal 8 3 3 2" xfId="3265"/>
    <cellStyle name="Normal 8 3 4" xfId="3266"/>
    <cellStyle name="Normal 8 4" xfId="3267"/>
    <cellStyle name="Normal 8 4 2" xfId="3268"/>
    <cellStyle name="Normal 8 5" xfId="3269"/>
    <cellStyle name="Normal 8 5 2" xfId="3270"/>
    <cellStyle name="Normal 8 6" xfId="3271"/>
    <cellStyle name="Normal 9" xfId="3272"/>
    <cellStyle name="Normal 9 2" xfId="3273"/>
    <cellStyle name="Normal 9 2 2" xfId="3274"/>
    <cellStyle name="Normal 9 2 2 2" xfId="3275"/>
    <cellStyle name="Normal 9 2 2 2 2" xfId="3276"/>
    <cellStyle name="Normal 9 2 2 3" xfId="3277"/>
    <cellStyle name="Normal 9 2 2 3 2" xfId="3278"/>
    <cellStyle name="Normal 9 2 2 4" xfId="3279"/>
    <cellStyle name="Normal 9 2 3" xfId="3280"/>
    <cellStyle name="Normal 9 2 3 2" xfId="3281"/>
    <cellStyle name="Normal 9 2 4" xfId="3282"/>
    <cellStyle name="Normal 9 2 4 2" xfId="3283"/>
    <cellStyle name="Normal 9 2 5" xfId="3284"/>
    <cellStyle name="Normal 9 3" xfId="3285"/>
    <cellStyle name="Normal 9 3 2" xfId="3286"/>
    <cellStyle name="Normal 9 3 2 2" xfId="3287"/>
    <cellStyle name="Normal 9 3 3" xfId="3288"/>
    <cellStyle name="Normal 9 3 3 2" xfId="3289"/>
    <cellStyle name="Normal 9 3 4" xfId="3290"/>
    <cellStyle name="Normal 9 4" xfId="3291"/>
    <cellStyle name="Normal 9 4 2" xfId="3292"/>
    <cellStyle name="Normal 9 5" xfId="3293"/>
    <cellStyle name="Normal 9 5 2" xfId="3294"/>
    <cellStyle name="Normal 9 6" xfId="3295"/>
    <cellStyle name="Note 10" xfId="3296"/>
    <cellStyle name="Note 10 2" xfId="3297"/>
    <cellStyle name="Note 10 2 2" xfId="3298"/>
    <cellStyle name="Note 10 2 2 2" xfId="3299"/>
    <cellStyle name="Note 10 2 3" xfId="3300"/>
    <cellStyle name="Note 10 2 3 2" xfId="3301"/>
    <cellStyle name="Note 10 2 4" xfId="3302"/>
    <cellStyle name="Note 10 3" xfId="3303"/>
    <cellStyle name="Note 10 3 2" xfId="3304"/>
    <cellStyle name="Note 10 4" xfId="3305"/>
    <cellStyle name="Note 10 4 2" xfId="3306"/>
    <cellStyle name="Note 10 5" xfId="3307"/>
    <cellStyle name="Note 11" xfId="3308"/>
    <cellStyle name="Note 11 2" xfId="3309"/>
    <cellStyle name="Note 11 2 2" xfId="3310"/>
    <cellStyle name="Note 11 2 2 2" xfId="3311"/>
    <cellStyle name="Note 11 2 3" xfId="3312"/>
    <cellStyle name="Note 11 2 3 2" xfId="3313"/>
    <cellStyle name="Note 11 2 4" xfId="3314"/>
    <cellStyle name="Note 11 3" xfId="3315"/>
    <cellStyle name="Note 11 3 2" xfId="3316"/>
    <cellStyle name="Note 11 4" xfId="3317"/>
    <cellStyle name="Note 11 4 2" xfId="3318"/>
    <cellStyle name="Note 11 5" xfId="3319"/>
    <cellStyle name="Note 12" xfId="3320"/>
    <cellStyle name="Note 12 2" xfId="3321"/>
    <cellStyle name="Note 12 2 2" xfId="3322"/>
    <cellStyle name="Note 12 3" xfId="3323"/>
    <cellStyle name="Note 12 3 2" xfId="3324"/>
    <cellStyle name="Note 12 4" xfId="3325"/>
    <cellStyle name="Note 13" xfId="3326"/>
    <cellStyle name="Note 13 2" xfId="3327"/>
    <cellStyle name="Note 13 2 2" xfId="3328"/>
    <cellStyle name="Note 13 3" xfId="3329"/>
    <cellStyle name="Note 13 3 2" xfId="3330"/>
    <cellStyle name="Note 13 4" xfId="3331"/>
    <cellStyle name="Note 14" xfId="3332"/>
    <cellStyle name="Note 14 2" xfId="3333"/>
    <cellStyle name="Note 14 2 2" xfId="3334"/>
    <cellStyle name="Note 14 3" xfId="3335"/>
    <cellStyle name="Note 14 3 2" xfId="3336"/>
    <cellStyle name="Note 14 4" xfId="3337"/>
    <cellStyle name="Note 15" xfId="3338"/>
    <cellStyle name="Note 15 2" xfId="3339"/>
    <cellStyle name="Note 16" xfId="3340"/>
    <cellStyle name="Note 16 2" xfId="3341"/>
    <cellStyle name="Note 16 2 2" xfId="3342"/>
    <cellStyle name="Note 16 3" xfId="3343"/>
    <cellStyle name="Note 17" xfId="3344"/>
    <cellStyle name="Note 17 2" xfId="3345"/>
    <cellStyle name="Note 18" xfId="3346"/>
    <cellStyle name="Note 19" xfId="3347"/>
    <cellStyle name="Note 2" xfId="3348"/>
    <cellStyle name="Note 2 2" xfId="3349"/>
    <cellStyle name="Note 2 2 2" xfId="3350"/>
    <cellStyle name="Note 2 2 2 2" xfId="3351"/>
    <cellStyle name="Note 2 2 2 2 2" xfId="3352"/>
    <cellStyle name="Note 2 2 2 3" xfId="3353"/>
    <cellStyle name="Note 2 2 2 3 2" xfId="3354"/>
    <cellStyle name="Note 2 2 2 4" xfId="3355"/>
    <cellStyle name="Note 2 2 3" xfId="3356"/>
    <cellStyle name="Note 2 2 3 2" xfId="3357"/>
    <cellStyle name="Note 2 2 4" xfId="3358"/>
    <cellStyle name="Note 2 2 4 2" xfId="3359"/>
    <cellStyle name="Note 2 2 5" xfId="3360"/>
    <cellStyle name="Note 2 3" xfId="3361"/>
    <cellStyle name="Note 2 3 2" xfId="3362"/>
    <cellStyle name="Note 2 3 2 2" xfId="3363"/>
    <cellStyle name="Note 2 3 3" xfId="3364"/>
    <cellStyle name="Note 2 3 3 2" xfId="3365"/>
    <cellStyle name="Note 2 3 4" xfId="3366"/>
    <cellStyle name="Note 2 4" xfId="3367"/>
    <cellStyle name="Note 2 4 2" xfId="3368"/>
    <cellStyle name="Note 2 5" xfId="3369"/>
    <cellStyle name="Note 2 5 2" xfId="3370"/>
    <cellStyle name="Note 2 6" xfId="3371"/>
    <cellStyle name="Note 20" xfId="3372"/>
    <cellStyle name="Note 21" xfId="3373"/>
    <cellStyle name="Note 22" xfId="3374"/>
    <cellStyle name="Note 23" xfId="3375"/>
    <cellStyle name="Note 24" xfId="3376"/>
    <cellStyle name="Note 3" xfId="3377"/>
    <cellStyle name="Note 3 2" xfId="3378"/>
    <cellStyle name="Note 3 2 2" xfId="3379"/>
    <cellStyle name="Note 3 2 2 2" xfId="3380"/>
    <cellStyle name="Note 3 2 2 2 2" xfId="3381"/>
    <cellStyle name="Note 3 2 2 3" xfId="3382"/>
    <cellStyle name="Note 3 2 2 3 2" xfId="3383"/>
    <cellStyle name="Note 3 2 2 4" xfId="3384"/>
    <cellStyle name="Note 3 2 3" xfId="3385"/>
    <cellStyle name="Note 3 2 3 2" xfId="3386"/>
    <cellStyle name="Note 3 2 4" xfId="3387"/>
    <cellStyle name="Note 3 2 4 2" xfId="3388"/>
    <cellStyle name="Note 3 2 5" xfId="3389"/>
    <cellStyle name="Note 3 3" xfId="3390"/>
    <cellStyle name="Note 3 3 2" xfId="3391"/>
    <cellStyle name="Note 3 3 2 2" xfId="3392"/>
    <cellStyle name="Note 3 3 3" xfId="3393"/>
    <cellStyle name="Note 3 3 3 2" xfId="3394"/>
    <cellStyle name="Note 3 3 4" xfId="3395"/>
    <cellStyle name="Note 3 4" xfId="3396"/>
    <cellStyle name="Note 3 4 2" xfId="3397"/>
    <cellStyle name="Note 3 5" xfId="3398"/>
    <cellStyle name="Note 3 5 2" xfId="3399"/>
    <cellStyle name="Note 3 6" xfId="3400"/>
    <cellStyle name="Note 4" xfId="3401"/>
    <cellStyle name="Note 4 2" xfId="3402"/>
    <cellStyle name="Note 4 2 2" xfId="3403"/>
    <cellStyle name="Note 4 2 2 2" xfId="3404"/>
    <cellStyle name="Note 4 2 2 2 2" xfId="3405"/>
    <cellStyle name="Note 4 2 2 3" xfId="3406"/>
    <cellStyle name="Note 4 2 2 3 2" xfId="3407"/>
    <cellStyle name="Note 4 2 2 4" xfId="3408"/>
    <cellStyle name="Note 4 2 3" xfId="3409"/>
    <cellStyle name="Note 4 2 3 2" xfId="3410"/>
    <cellStyle name="Note 4 2 4" xfId="3411"/>
    <cellStyle name="Note 4 2 4 2" xfId="3412"/>
    <cellStyle name="Note 4 2 5" xfId="3413"/>
    <cellStyle name="Note 4 3" xfId="3414"/>
    <cellStyle name="Note 4 3 2" xfId="3415"/>
    <cellStyle name="Note 4 3 2 2" xfId="3416"/>
    <cellStyle name="Note 4 3 3" xfId="3417"/>
    <cellStyle name="Note 4 3 3 2" xfId="3418"/>
    <cellStyle name="Note 4 3 4" xfId="3419"/>
    <cellStyle name="Note 4 4" xfId="3420"/>
    <cellStyle name="Note 4 4 2" xfId="3421"/>
    <cellStyle name="Note 4 5" xfId="3422"/>
    <cellStyle name="Note 4 5 2" xfId="3423"/>
    <cellStyle name="Note 4 6" xfId="3424"/>
    <cellStyle name="Note 5" xfId="3425"/>
    <cellStyle name="Note 5 2" xfId="3426"/>
    <cellStyle name="Note 5 2 2" xfId="3427"/>
    <cellStyle name="Note 5 2 2 2" xfId="3428"/>
    <cellStyle name="Note 5 2 2 2 2" xfId="3429"/>
    <cellStyle name="Note 5 2 2 3" xfId="3430"/>
    <cellStyle name="Note 5 2 2 3 2" xfId="3431"/>
    <cellStyle name="Note 5 2 2 4" xfId="3432"/>
    <cellStyle name="Note 5 2 3" xfId="3433"/>
    <cellStyle name="Note 5 2 3 2" xfId="3434"/>
    <cellStyle name="Note 5 2 4" xfId="3435"/>
    <cellStyle name="Note 5 2 4 2" xfId="3436"/>
    <cellStyle name="Note 5 2 5" xfId="3437"/>
    <cellStyle name="Note 5 3" xfId="3438"/>
    <cellStyle name="Note 5 3 2" xfId="3439"/>
    <cellStyle name="Note 5 3 2 2" xfId="3440"/>
    <cellStyle name="Note 5 3 3" xfId="3441"/>
    <cellStyle name="Note 5 3 3 2" xfId="3442"/>
    <cellStyle name="Note 5 3 4" xfId="3443"/>
    <cellStyle name="Note 5 4" xfId="3444"/>
    <cellStyle name="Note 5 4 2" xfId="3445"/>
    <cellStyle name="Note 5 5" xfId="3446"/>
    <cellStyle name="Note 5 5 2" xfId="3447"/>
    <cellStyle name="Note 5 6" xfId="3448"/>
    <cellStyle name="Note 6" xfId="3449"/>
    <cellStyle name="Note 6 2" xfId="3450"/>
    <cellStyle name="Note 6 2 2" xfId="3451"/>
    <cellStyle name="Note 6 2 2 2" xfId="3452"/>
    <cellStyle name="Note 6 2 2 2 2" xfId="3453"/>
    <cellStyle name="Note 6 2 2 3" xfId="3454"/>
    <cellStyle name="Note 6 2 2 3 2" xfId="3455"/>
    <cellStyle name="Note 6 2 2 4" xfId="3456"/>
    <cellStyle name="Note 6 2 3" xfId="3457"/>
    <cellStyle name="Note 6 2 3 2" xfId="3458"/>
    <cellStyle name="Note 6 2 4" xfId="3459"/>
    <cellStyle name="Note 6 2 4 2" xfId="3460"/>
    <cellStyle name="Note 6 2 5" xfId="3461"/>
    <cellStyle name="Note 6 3" xfId="3462"/>
    <cellStyle name="Note 6 3 2" xfId="3463"/>
    <cellStyle name="Note 6 3 2 2" xfId="3464"/>
    <cellStyle name="Note 6 3 3" xfId="3465"/>
    <cellStyle name="Note 6 3 3 2" xfId="3466"/>
    <cellStyle name="Note 6 3 4" xfId="3467"/>
    <cellStyle name="Note 6 4" xfId="3468"/>
    <cellStyle name="Note 6 4 2" xfId="3469"/>
    <cellStyle name="Note 6 5" xfId="3470"/>
    <cellStyle name="Note 6 5 2" xfId="3471"/>
    <cellStyle name="Note 6 6" xfId="3472"/>
    <cellStyle name="Note 7" xfId="3473"/>
    <cellStyle name="Note 7 2" xfId="3474"/>
    <cellStyle name="Note 7 2 2" xfId="3475"/>
    <cellStyle name="Note 7 2 2 2" xfId="3476"/>
    <cellStyle name="Note 7 2 2 2 2" xfId="3477"/>
    <cellStyle name="Note 7 2 2 3" xfId="3478"/>
    <cellStyle name="Note 7 2 2 3 2" xfId="3479"/>
    <cellStyle name="Note 7 2 2 4" xfId="3480"/>
    <cellStyle name="Note 7 2 3" xfId="3481"/>
    <cellStyle name="Note 7 2 3 2" xfId="3482"/>
    <cellStyle name="Note 7 2 4" xfId="3483"/>
    <cellStyle name="Note 7 2 4 2" xfId="3484"/>
    <cellStyle name="Note 7 2 5" xfId="3485"/>
    <cellStyle name="Note 7 3" xfId="3486"/>
    <cellStyle name="Note 7 3 2" xfId="3487"/>
    <cellStyle name="Note 7 3 2 2" xfId="3488"/>
    <cellStyle name="Note 7 3 3" xfId="3489"/>
    <cellStyle name="Note 7 3 3 2" xfId="3490"/>
    <cellStyle name="Note 7 3 4" xfId="3491"/>
    <cellStyle name="Note 7 4" xfId="3492"/>
    <cellStyle name="Note 7 4 2" xfId="3493"/>
    <cellStyle name="Note 7 5" xfId="3494"/>
    <cellStyle name="Note 7 5 2" xfId="3495"/>
    <cellStyle name="Note 7 6" xfId="3496"/>
    <cellStyle name="Note 8" xfId="3497"/>
    <cellStyle name="Note 8 2" xfId="3498"/>
    <cellStyle name="Note 8 2 2" xfId="3499"/>
    <cellStyle name="Note 8 2 2 2" xfId="3500"/>
    <cellStyle name="Note 8 2 2 2 2" xfId="3501"/>
    <cellStyle name="Note 8 2 2 3" xfId="3502"/>
    <cellStyle name="Note 8 2 2 3 2" xfId="3503"/>
    <cellStyle name="Note 8 2 2 4" xfId="3504"/>
    <cellStyle name="Note 8 2 3" xfId="3505"/>
    <cellStyle name="Note 8 2 3 2" xfId="3506"/>
    <cellStyle name="Note 8 2 4" xfId="3507"/>
    <cellStyle name="Note 8 2 4 2" xfId="3508"/>
    <cellStyle name="Note 8 2 5" xfId="3509"/>
    <cellStyle name="Note 8 3" xfId="3510"/>
    <cellStyle name="Note 8 3 2" xfId="3511"/>
    <cellStyle name="Note 8 3 2 2" xfId="3512"/>
    <cellStyle name="Note 8 3 3" xfId="3513"/>
    <cellStyle name="Note 8 3 3 2" xfId="3514"/>
    <cellStyle name="Note 8 3 4" xfId="3515"/>
    <cellStyle name="Note 8 4" xfId="3516"/>
    <cellStyle name="Note 8 4 2" xfId="3517"/>
    <cellStyle name="Note 8 5" xfId="3518"/>
    <cellStyle name="Note 8 5 2" xfId="3519"/>
    <cellStyle name="Note 8 6" xfId="3520"/>
    <cellStyle name="Note 9" xfId="3521"/>
    <cellStyle name="Note 9 2" xfId="3522"/>
    <cellStyle name="Note 9 2 2" xfId="3523"/>
    <cellStyle name="Note 9 2 2 2" xfId="3524"/>
    <cellStyle name="Note 9 2 3" xfId="3525"/>
    <cellStyle name="Note 9 2 3 2" xfId="3526"/>
    <cellStyle name="Note 9 2 4" xfId="3527"/>
    <cellStyle name="Note 9 3" xfId="3528"/>
    <cellStyle name="Note 9 3 2" xfId="3529"/>
    <cellStyle name="Note 9 4" xfId="3530"/>
    <cellStyle name="Note 9 4 2" xfId="3531"/>
    <cellStyle name="Note 9 5" xfId="3532"/>
    <cellStyle name="Output 2" xfId="3533"/>
    <cellStyle name="Output 2 2" xfId="3534"/>
    <cellStyle name="Percent" xfId="2" builtinId="5"/>
    <cellStyle name="Percent 2" xfId="5"/>
    <cellStyle name="Percent 2 2" xfId="3535"/>
    <cellStyle name="Percent 2 3" xfId="3536"/>
    <cellStyle name="Percent 2 3 2" xfId="3537"/>
    <cellStyle name="Percent 3" xfId="3538"/>
    <cellStyle name="Percent 3 2" xfId="3539"/>
    <cellStyle name="Percent 3 2 2" xfId="3540"/>
    <cellStyle name="Percent 3 3" xfId="3541"/>
    <cellStyle name="Percent 3 3 2" xfId="3542"/>
    <cellStyle name="Percent 3 3 3" xfId="3543"/>
    <cellStyle name="Percent 3 3 3 2" xfId="3544"/>
    <cellStyle name="Percent 3 4" xfId="3545"/>
    <cellStyle name="Percent 4" xfId="3546"/>
    <cellStyle name="Percent 4 2" xfId="3547"/>
    <cellStyle name="Percent 5" xfId="3548"/>
    <cellStyle name="Percent 5 2" xfId="3549"/>
    <cellStyle name="Percent 6" xfId="3550"/>
    <cellStyle name="Percent 6 2" xfId="3551"/>
    <cellStyle name="Percent 7" xfId="3552"/>
    <cellStyle name="Total 2" xfId="3553"/>
    <cellStyle name="Total 2 2" xfId="3554"/>
    <cellStyle name="Warning Text 2" xfId="3555"/>
    <cellStyle name="Warning Text 2 2" xfId="35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132</xdr:row>
      <xdr:rowOff>0</xdr:rowOff>
    </xdr:from>
    <xdr:to>
      <xdr:col>11</xdr:col>
      <xdr:colOff>76790</xdr:colOff>
      <xdr:row>162</xdr:row>
      <xdr:rowOff>23318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7477720"/>
          <a:ext cx="6805250" cy="52811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66</xdr:row>
      <xdr:rowOff>0</xdr:rowOff>
    </xdr:from>
    <xdr:to>
      <xdr:col>20</xdr:col>
      <xdr:colOff>537657</xdr:colOff>
      <xdr:row>97</xdr:row>
      <xdr:rowOff>11140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1567160"/>
          <a:ext cx="13948857" cy="5444200"/>
        </a:xfrm>
        <a:prstGeom prst="rect">
          <a:avLst/>
        </a:prstGeom>
      </xdr:spPr>
    </xdr:pic>
    <xdr:clientData/>
  </xdr:twoCellAnchor>
  <xdr:twoCellAnchor editAs="oneCell">
    <xdr:from>
      <xdr:col>0</xdr:col>
      <xdr:colOff>0</xdr:colOff>
      <xdr:row>35</xdr:row>
      <xdr:rowOff>0</xdr:rowOff>
    </xdr:from>
    <xdr:to>
      <xdr:col>20</xdr:col>
      <xdr:colOff>537657</xdr:colOff>
      <xdr:row>66</xdr:row>
      <xdr:rowOff>11140</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6134100"/>
          <a:ext cx="13948857" cy="5444200"/>
        </a:xfrm>
        <a:prstGeom prst="rect">
          <a:avLst/>
        </a:prstGeom>
      </xdr:spPr>
    </xdr:pic>
    <xdr:clientData/>
  </xdr:twoCellAnchor>
  <xdr:twoCellAnchor editAs="oneCell">
    <xdr:from>
      <xdr:col>0</xdr:col>
      <xdr:colOff>0</xdr:colOff>
      <xdr:row>4</xdr:row>
      <xdr:rowOff>0</xdr:rowOff>
    </xdr:from>
    <xdr:to>
      <xdr:col>20</xdr:col>
      <xdr:colOff>537657</xdr:colOff>
      <xdr:row>35</xdr:row>
      <xdr:rowOff>11140</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701040"/>
          <a:ext cx="13948857" cy="544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77"/>
  <sheetViews>
    <sheetView showGridLines="0" tabSelected="1" topLeftCell="A52" workbookViewId="0">
      <selection activeCell="E55" sqref="E55"/>
    </sheetView>
  </sheetViews>
  <sheetFormatPr defaultColWidth="8" defaultRowHeight="14.4"/>
  <cols>
    <col min="1" max="1" width="1.19921875" style="1" customWidth="1"/>
    <col min="2" max="3" width="8" style="1"/>
    <col min="4" max="4" width="17.19921875" style="1" bestFit="1" customWidth="1"/>
    <col min="5" max="21" width="6" style="1" customWidth="1"/>
    <col min="22" max="16384" width="8" style="1"/>
  </cols>
  <sheetData>
    <row r="2" spans="2:21" ht="18.600000000000001" thickBot="1">
      <c r="B2" s="101"/>
      <c r="C2" s="101"/>
      <c r="D2" s="101"/>
      <c r="E2" s="102">
        <v>2018</v>
      </c>
      <c r="F2" s="101"/>
      <c r="G2" s="101"/>
      <c r="H2" s="101"/>
      <c r="I2" s="101"/>
      <c r="J2" s="101"/>
      <c r="K2" s="101"/>
      <c r="L2" s="101"/>
      <c r="M2" s="101"/>
      <c r="N2" s="101"/>
      <c r="O2" s="101"/>
      <c r="P2" s="101"/>
      <c r="Q2" s="101"/>
      <c r="R2" s="101"/>
      <c r="S2" s="101"/>
      <c r="T2" s="101"/>
      <c r="U2" s="101"/>
    </row>
    <row r="3" spans="2:21" ht="20.399999999999999" customHeight="1" thickBot="1">
      <c r="B3" s="103"/>
      <c r="C3" s="101"/>
      <c r="D3" s="101"/>
      <c r="E3" s="104" t="s">
        <v>13</v>
      </c>
      <c r="F3" s="105" t="s">
        <v>14</v>
      </c>
      <c r="G3" s="106" t="s">
        <v>15</v>
      </c>
      <c r="H3" s="107" t="s">
        <v>16</v>
      </c>
      <c r="I3" s="104" t="s">
        <v>17</v>
      </c>
      <c r="J3" s="105" t="s">
        <v>18</v>
      </c>
      <c r="K3" s="106" t="s">
        <v>19</v>
      </c>
      <c r="L3" s="107" t="s">
        <v>20</v>
      </c>
      <c r="M3" s="104" t="s">
        <v>21</v>
      </c>
      <c r="N3" s="105" t="s">
        <v>22</v>
      </c>
      <c r="O3" s="106" t="s">
        <v>23</v>
      </c>
      <c r="P3" s="107" t="s">
        <v>24</v>
      </c>
      <c r="Q3" s="104" t="s">
        <v>25</v>
      </c>
      <c r="R3" s="105" t="s">
        <v>26</v>
      </c>
      <c r="S3" s="106" t="s">
        <v>27</v>
      </c>
      <c r="T3" s="107" t="s">
        <v>28</v>
      </c>
      <c r="U3" s="108">
        <v>2018</v>
      </c>
    </row>
    <row r="4" spans="2:21" ht="20.399999999999999" customHeight="1">
      <c r="B4" s="312" t="s">
        <v>0</v>
      </c>
      <c r="C4" s="315" t="s">
        <v>12</v>
      </c>
      <c r="D4" s="109" t="s">
        <v>51</v>
      </c>
      <c r="E4" s="110">
        <v>3.9283097304801895E-2</v>
      </c>
      <c r="F4" s="111">
        <v>2.1779902686444017E-2</v>
      </c>
      <c r="G4" s="112">
        <v>4.7414052658117024E-2</v>
      </c>
      <c r="H4" s="113">
        <v>3.6425508293646339E-2</v>
      </c>
      <c r="I4" s="110">
        <v>9.8854408877802169E-2</v>
      </c>
      <c r="J4" s="111">
        <v>4.972590882547933E-2</v>
      </c>
      <c r="K4" s="112">
        <v>8.5858579405677468E-2</v>
      </c>
      <c r="L4" s="113">
        <v>8.0166468010276465E-2</v>
      </c>
      <c r="M4" s="110">
        <v>1.9691964013184106E-2</v>
      </c>
      <c r="N4" s="111">
        <v>3.0469673981061672E-2</v>
      </c>
      <c r="O4" s="112">
        <v>7.4174114473223071E-2</v>
      </c>
      <c r="P4" s="113">
        <v>4.7678952915075512E-2</v>
      </c>
      <c r="Q4" s="110">
        <v>7.7249079830690334E-2</v>
      </c>
      <c r="R4" s="111">
        <v>6.4007887675301106E-2</v>
      </c>
      <c r="S4" s="112">
        <v>8.9224899849947387E-2</v>
      </c>
      <c r="T4" s="113">
        <v>7.6517582685469335E-2</v>
      </c>
      <c r="U4" s="114">
        <v>5.9762062618341542E-2</v>
      </c>
    </row>
    <row r="5" spans="2:21" ht="20.399999999999999" customHeight="1">
      <c r="B5" s="313"/>
      <c r="C5" s="316"/>
      <c r="D5" s="115" t="s">
        <v>30</v>
      </c>
      <c r="E5" s="244">
        <v>7.3833005013780517E-3</v>
      </c>
      <c r="F5" s="245">
        <v>2.9273462674921382E-3</v>
      </c>
      <c r="G5" s="246">
        <v>4.1528162583483854E-3</v>
      </c>
      <c r="H5" s="247">
        <v>5.1228195081257939E-3</v>
      </c>
      <c r="I5" s="244">
        <v>1.005513103197201E-2</v>
      </c>
      <c r="J5" s="245">
        <v>2.3983223494912234E-2</v>
      </c>
      <c r="K5" s="246">
        <v>5.9985317822645372E-2</v>
      </c>
      <c r="L5" s="247">
        <v>2.5298247955986529E-2</v>
      </c>
      <c r="M5" s="244">
        <v>1.0836432372923852E-2</v>
      </c>
      <c r="N5" s="245">
        <v>2.5257956709320527E-2</v>
      </c>
      <c r="O5" s="246">
        <v>4.4745452294314071E-2</v>
      </c>
      <c r="P5" s="247">
        <v>3.0942286323956087E-2</v>
      </c>
      <c r="Q5" s="244">
        <v>4.2562626913168644E-2</v>
      </c>
      <c r="R5" s="245">
        <v>2.4906891166023872E-2</v>
      </c>
      <c r="S5" s="246">
        <v>2.8131803623936552E-2</v>
      </c>
      <c r="T5" s="247">
        <v>3.0909101695710241E-2</v>
      </c>
      <c r="U5" s="247">
        <v>2.2048776914471557E-2</v>
      </c>
    </row>
    <row r="6" spans="2:21" ht="20.399999999999999" customHeight="1" thickBot="1">
      <c r="B6" s="313"/>
      <c r="C6" s="317"/>
      <c r="D6" s="120" t="s">
        <v>31</v>
      </c>
      <c r="E6" s="248">
        <v>3.1898201705308965E-2</v>
      </c>
      <c r="F6" s="249">
        <v>1.8852556418951876E-2</v>
      </c>
      <c r="G6" s="250">
        <v>4.3261236399768636E-2</v>
      </c>
      <c r="H6" s="251">
        <v>3.13020297472539E-2</v>
      </c>
      <c r="I6" s="248">
        <v>8.8799277845830152E-2</v>
      </c>
      <c r="J6" s="249">
        <v>2.5742685330567044E-2</v>
      </c>
      <c r="K6" s="250">
        <v>2.5873261583032037E-2</v>
      </c>
      <c r="L6" s="251">
        <v>5.4868220054289894E-2</v>
      </c>
      <c r="M6" s="248">
        <v>8.85553164026027E-3</v>
      </c>
      <c r="N6" s="249">
        <v>5.2116849671744953E-3</v>
      </c>
      <c r="O6" s="250">
        <v>2.9384481600838699E-2</v>
      </c>
      <c r="P6" s="251">
        <v>1.6717004766208392E-2</v>
      </c>
      <c r="Q6" s="248">
        <v>3.4686229075003898E-2</v>
      </c>
      <c r="R6" s="249">
        <v>3.9100895835538108E-2</v>
      </c>
      <c r="S6" s="250">
        <v>6.1083000855150553E-2</v>
      </c>
      <c r="T6" s="251">
        <v>4.5604835580662792E-2</v>
      </c>
      <c r="U6" s="251">
        <v>3.7708320304062203E-2</v>
      </c>
    </row>
    <row r="7" spans="2:21" ht="6.75" customHeight="1" thickBot="1">
      <c r="B7" s="313"/>
      <c r="C7" s="125"/>
      <c r="D7" s="125"/>
      <c r="E7" s="125"/>
      <c r="F7" s="125"/>
      <c r="G7" s="125"/>
      <c r="H7" s="125"/>
      <c r="I7" s="125"/>
      <c r="J7" s="125"/>
      <c r="K7" s="125"/>
      <c r="L7" s="125"/>
      <c r="M7" s="125"/>
      <c r="N7" s="125"/>
      <c r="O7" s="125"/>
      <c r="P7" s="125"/>
      <c r="Q7" s="125"/>
      <c r="R7" s="125"/>
      <c r="S7" s="125"/>
      <c r="T7" s="125"/>
      <c r="U7" s="126"/>
    </row>
    <row r="8" spans="2:21" ht="20.399999999999999" customHeight="1">
      <c r="B8" s="313"/>
      <c r="C8" s="315" t="s">
        <v>1</v>
      </c>
      <c r="D8" s="109" t="s">
        <v>51</v>
      </c>
      <c r="E8" s="110">
        <v>3.4671728945446095E-2</v>
      </c>
      <c r="F8" s="111">
        <v>1.9947912006064092E-2</v>
      </c>
      <c r="G8" s="112">
        <v>4.4014271205548475E-2</v>
      </c>
      <c r="H8" s="113">
        <v>3.2900692010144894E-2</v>
      </c>
      <c r="I8" s="110">
        <v>7.4373953313048621E-2</v>
      </c>
      <c r="J8" s="111">
        <v>4.6614013824209689E-2</v>
      </c>
      <c r="K8" s="112">
        <v>7.9735199055630104E-2</v>
      </c>
      <c r="L8" s="113">
        <v>6.6674431793262837E-2</v>
      </c>
      <c r="M8" s="110">
        <v>1.927258109034384E-2</v>
      </c>
      <c r="N8" s="111">
        <v>2.2482435503017706E-2</v>
      </c>
      <c r="O8" s="112">
        <v>5.4874246078605575E-2</v>
      </c>
      <c r="P8" s="113">
        <v>3.5806000479538996E-2</v>
      </c>
      <c r="Q8" s="110">
        <v>6.8989865989218635E-2</v>
      </c>
      <c r="R8" s="111">
        <v>5.2080071508203964E-2</v>
      </c>
      <c r="S8" s="112">
        <v>7.2216980864450803E-2</v>
      </c>
      <c r="T8" s="113">
        <v>6.3874434454929074E-2</v>
      </c>
      <c r="U8" s="114">
        <v>4.9817648021864128E-2</v>
      </c>
    </row>
    <row r="9" spans="2:21" ht="20.399999999999999" customHeight="1">
      <c r="B9" s="313"/>
      <c r="C9" s="316"/>
      <c r="D9" s="115" t="s">
        <v>30</v>
      </c>
      <c r="E9" s="244">
        <v>7.0387359435432296E-3</v>
      </c>
      <c r="F9" s="245">
        <v>1.554300738408297E-3</v>
      </c>
      <c r="G9" s="246">
        <v>1.900385881982542E-3</v>
      </c>
      <c r="H9" s="247">
        <v>3.9243868613313502E-3</v>
      </c>
      <c r="I9" s="244">
        <v>9.6985847577223377E-3</v>
      </c>
      <c r="J9" s="245">
        <v>2.4418676329072114E-2</v>
      </c>
      <c r="K9" s="246">
        <v>6.2440676294805479E-2</v>
      </c>
      <c r="L9" s="247">
        <v>2.5835962192482211E-2</v>
      </c>
      <c r="M9" s="244">
        <v>1.0035563284904993E-2</v>
      </c>
      <c r="N9" s="245">
        <v>1.7334756295428449E-2</v>
      </c>
      <c r="O9" s="246">
        <v>2.935590902337306E-2</v>
      </c>
      <c r="P9" s="247">
        <v>2.0970758056214397E-2</v>
      </c>
      <c r="Q9" s="244">
        <v>3.62853500936689E-2</v>
      </c>
      <c r="R9" s="245">
        <v>1.280086659827521E-2</v>
      </c>
      <c r="S9" s="246">
        <v>1.9598808350922082E-2</v>
      </c>
      <c r="T9" s="247">
        <v>2.1596292402049445E-2</v>
      </c>
      <c r="U9" s="247">
        <v>1.6797366459421242E-2</v>
      </c>
    </row>
    <row r="10" spans="2:21" ht="20.399999999999999" customHeight="1" thickBot="1">
      <c r="B10" s="313"/>
      <c r="C10" s="317"/>
      <c r="D10" s="120" t="s">
        <v>31</v>
      </c>
      <c r="E10" s="248">
        <v>2.763299300190291E-2</v>
      </c>
      <c r="F10" s="249">
        <v>1.8393611267655794E-2</v>
      </c>
      <c r="G10" s="250">
        <v>4.2113885323565942E-2</v>
      </c>
      <c r="H10" s="251">
        <v>2.8976305148813563E-2</v>
      </c>
      <c r="I10" s="248">
        <v>6.4675368555326254E-2</v>
      </c>
      <c r="J10" s="249">
        <v>2.2195337495137493E-2</v>
      </c>
      <c r="K10" s="250">
        <v>1.729452276082457E-2</v>
      </c>
      <c r="L10" s="251">
        <v>4.0838469600780573E-2</v>
      </c>
      <c r="M10" s="248">
        <v>9.2370178054388703E-3</v>
      </c>
      <c r="N10" s="249">
        <v>5.1476376095652421E-3</v>
      </c>
      <c r="O10" s="250">
        <v>2.5466768850881574E-2</v>
      </c>
      <c r="P10" s="251">
        <v>1.4812921613481753E-2</v>
      </c>
      <c r="Q10" s="248">
        <v>3.2704515895549818E-2</v>
      </c>
      <c r="R10" s="249">
        <v>3.9279072353685052E-2</v>
      </c>
      <c r="S10" s="250">
        <v>5.2605212715243765E-2</v>
      </c>
      <c r="T10" s="251">
        <v>4.2273449354031073E-2</v>
      </c>
      <c r="U10" s="251">
        <v>3.3014761173427096E-2</v>
      </c>
    </row>
    <row r="11" spans="2:21" ht="6.75" customHeight="1" thickBot="1">
      <c r="B11" s="313"/>
      <c r="C11" s="125"/>
      <c r="D11" s="125"/>
      <c r="E11" s="125"/>
      <c r="F11" s="125"/>
      <c r="G11" s="125"/>
      <c r="H11" s="125"/>
      <c r="I11" s="125"/>
      <c r="J11" s="125"/>
      <c r="K11" s="125"/>
      <c r="L11" s="125"/>
      <c r="M11" s="125"/>
      <c r="N11" s="125"/>
      <c r="O11" s="125"/>
      <c r="P11" s="125"/>
      <c r="Q11" s="125"/>
      <c r="R11" s="125"/>
      <c r="S11" s="125"/>
      <c r="T11" s="125"/>
      <c r="U11" s="126"/>
    </row>
    <row r="12" spans="2:21" ht="20.399999999999999" customHeight="1">
      <c r="B12" s="313"/>
      <c r="C12" s="315" t="s">
        <v>8</v>
      </c>
      <c r="D12" s="109" t="s">
        <v>51</v>
      </c>
      <c r="E12" s="110">
        <v>5.6506733658362215E-2</v>
      </c>
      <c r="F12" s="111">
        <v>2.8921697665737947E-2</v>
      </c>
      <c r="G12" s="112">
        <v>5.9118399327051825E-2</v>
      </c>
      <c r="H12" s="113">
        <v>4.9440180246687837E-2</v>
      </c>
      <c r="I12" s="110">
        <v>0.19243588869468525</v>
      </c>
      <c r="J12" s="111">
        <v>6.0637980482576223E-2</v>
      </c>
      <c r="K12" s="112">
        <v>0.1096285015197713</v>
      </c>
      <c r="L12" s="113">
        <v>0.13046109010807075</v>
      </c>
      <c r="M12" s="110">
        <v>2.1301273000570508E-2</v>
      </c>
      <c r="N12" s="111">
        <v>5.8233752235085701E-2</v>
      </c>
      <c r="O12" s="112">
        <v>0.13052885415167281</v>
      </c>
      <c r="P12" s="113">
        <v>8.6532918947550205E-2</v>
      </c>
      <c r="Q12" s="110">
        <v>0.1020059769585371</v>
      </c>
      <c r="R12" s="111">
        <v>0.10167173719122345</v>
      </c>
      <c r="S12" s="112">
        <v>0.14916750766038867</v>
      </c>
      <c r="T12" s="113">
        <v>0.11737231048926353</v>
      </c>
      <c r="U12" s="114">
        <v>9.4136404781507366E-2</v>
      </c>
    </row>
    <row r="13" spans="2:21" ht="20.399999999999999" customHeight="1">
      <c r="B13" s="313"/>
      <c r="C13" s="316"/>
      <c r="D13" s="115" t="s">
        <v>30</v>
      </c>
      <c r="E13" s="244">
        <v>8.6702622407133396E-3</v>
      </c>
      <c r="F13" s="245">
        <v>8.279998860637067E-3</v>
      </c>
      <c r="G13" s="246">
        <v>1.1907204691965972E-2</v>
      </c>
      <c r="H13" s="247">
        <v>9.5477899183144168E-3</v>
      </c>
      <c r="I13" s="244">
        <v>1.1418101091055408E-2</v>
      </c>
      <c r="J13" s="245">
        <v>2.2456278489473448E-2</v>
      </c>
      <c r="K13" s="246">
        <v>5.0454033416153329E-2</v>
      </c>
      <c r="L13" s="247">
        <v>2.3293796301235476E-2</v>
      </c>
      <c r="M13" s="244">
        <v>1.3909628134782753E-2</v>
      </c>
      <c r="N13" s="245">
        <v>5.2799435146244217E-2</v>
      </c>
      <c r="O13" s="246">
        <v>8.9682220103880605E-2</v>
      </c>
      <c r="P13" s="247">
        <v>6.3573885137329852E-2</v>
      </c>
      <c r="Q13" s="244">
        <v>6.1378690941325684E-2</v>
      </c>
      <c r="R13" s="245">
        <v>6.3133460151343093E-2</v>
      </c>
      <c r="S13" s="246">
        <v>5.8205441059229257E-2</v>
      </c>
      <c r="T13" s="247">
        <v>6.1002262184179638E-2</v>
      </c>
      <c r="U13" s="247">
        <v>4.0201055067181413E-2</v>
      </c>
    </row>
    <row r="14" spans="2:21" ht="20.399999999999999" customHeight="1" thickBot="1">
      <c r="B14" s="314"/>
      <c r="C14" s="317"/>
      <c r="D14" s="120" t="s">
        <v>31</v>
      </c>
      <c r="E14" s="248">
        <v>4.7828918567357465E-2</v>
      </c>
      <c r="F14" s="249">
        <v>2.0641698805100878E-2</v>
      </c>
      <c r="G14" s="250">
        <v>4.7211194635085815E-2</v>
      </c>
      <c r="H14" s="251">
        <v>3.9889297924462927E-2</v>
      </c>
      <c r="I14" s="248">
        <v>0.18101778760362988</v>
      </c>
      <c r="J14" s="249">
        <v>3.8181701993102821E-2</v>
      </c>
      <c r="K14" s="250">
        <v>5.9174468103617935E-2</v>
      </c>
      <c r="L14" s="251">
        <v>0.10716729380683528</v>
      </c>
      <c r="M14" s="248">
        <v>7.3916448657877498E-3</v>
      </c>
      <c r="N14" s="249">
        <v>5.4343170888414343E-3</v>
      </c>
      <c r="O14" s="250">
        <v>4.0824025003132071E-2</v>
      </c>
      <c r="P14" s="251">
        <v>2.2948073452849271E-2</v>
      </c>
      <c r="Q14" s="248">
        <v>4.0626391209357945E-2</v>
      </c>
      <c r="R14" s="249">
        <v>3.853827703988047E-2</v>
      </c>
      <c r="S14" s="250">
        <v>9.0962066601159297E-2</v>
      </c>
      <c r="T14" s="251">
        <v>5.6369787079814188E-2</v>
      </c>
      <c r="U14" s="251">
        <v>5.3932302716928657E-2</v>
      </c>
    </row>
    <row r="17" spans="2:21" ht="18.600000000000001" thickBot="1">
      <c r="B17" s="101"/>
      <c r="C17" s="101"/>
      <c r="D17" s="101"/>
      <c r="E17" s="127">
        <v>2019</v>
      </c>
      <c r="F17" s="101"/>
      <c r="G17" s="101"/>
      <c r="H17" s="101"/>
      <c r="I17" s="101"/>
      <c r="J17" s="101"/>
      <c r="K17" s="101"/>
      <c r="L17" s="101"/>
      <c r="M17" s="101"/>
      <c r="N17" s="101"/>
      <c r="O17" s="101"/>
      <c r="P17" s="101"/>
      <c r="Q17" s="101"/>
      <c r="R17" s="101"/>
      <c r="S17" s="101"/>
      <c r="T17" s="101"/>
      <c r="U17" s="101"/>
    </row>
    <row r="18" spans="2:21" ht="20.399999999999999" customHeight="1" thickBot="1">
      <c r="B18" s="103"/>
      <c r="C18" s="101"/>
      <c r="D18" s="101"/>
      <c r="E18" s="104" t="s">
        <v>13</v>
      </c>
      <c r="F18" s="105" t="s">
        <v>14</v>
      </c>
      <c r="G18" s="106" t="s">
        <v>15</v>
      </c>
      <c r="H18" s="107" t="s">
        <v>16</v>
      </c>
      <c r="I18" s="104" t="s">
        <v>17</v>
      </c>
      <c r="J18" s="105" t="s">
        <v>18</v>
      </c>
      <c r="K18" s="106" t="s">
        <v>19</v>
      </c>
      <c r="L18" s="107" t="s">
        <v>20</v>
      </c>
      <c r="M18" s="104" t="s">
        <v>21</v>
      </c>
      <c r="N18" s="105" t="s">
        <v>22</v>
      </c>
      <c r="O18" s="106" t="s">
        <v>23</v>
      </c>
      <c r="P18" s="107" t="s">
        <v>24</v>
      </c>
      <c r="Q18" s="104" t="s">
        <v>25</v>
      </c>
      <c r="R18" s="105" t="s">
        <v>26</v>
      </c>
      <c r="S18" s="106" t="s">
        <v>27</v>
      </c>
      <c r="T18" s="107" t="s">
        <v>28</v>
      </c>
      <c r="U18" s="108">
        <v>2019</v>
      </c>
    </row>
    <row r="19" spans="2:21" ht="20.399999999999999" customHeight="1">
      <c r="B19" s="312" t="s">
        <v>0</v>
      </c>
      <c r="C19" s="315" t="s">
        <v>12</v>
      </c>
      <c r="D19" s="109" t="s">
        <v>51</v>
      </c>
      <c r="E19" s="110">
        <v>5.0996685301221874E-2</v>
      </c>
      <c r="F19" s="111">
        <v>7.6731430529308017E-2</v>
      </c>
      <c r="G19" s="112">
        <v>9.7773442642708694E-2</v>
      </c>
      <c r="H19" s="113">
        <v>7.7243516857869371E-2</v>
      </c>
      <c r="I19" s="110">
        <v>9.5523578225065242E-2</v>
      </c>
      <c r="J19" s="111">
        <v>4.0320213440961823E-2</v>
      </c>
      <c r="K19" s="112">
        <v>6.6694733902500719E-2</v>
      </c>
      <c r="L19" s="113">
        <v>7.1977655784758163E-2</v>
      </c>
      <c r="M19" s="110">
        <v>4.8115998012896205E-2</v>
      </c>
      <c r="N19" s="111">
        <v>9.8043138701651156E-2</v>
      </c>
      <c r="O19" s="112">
        <v>8.2084618136365473E-2</v>
      </c>
      <c r="P19" s="113">
        <v>8.0401774126143827E-2</v>
      </c>
      <c r="Q19" s="110">
        <v>6.6267875465308171E-2</v>
      </c>
      <c r="R19" s="111">
        <v>4.4977691369570347E-2</v>
      </c>
      <c r="S19" s="112">
        <v>0.11021377343522232</v>
      </c>
      <c r="T19" s="113">
        <v>7.7935109128641683E-2</v>
      </c>
      <c r="U19" s="114">
        <v>7.7081488762254943E-2</v>
      </c>
    </row>
    <row r="20" spans="2:21" ht="20.399999999999999" customHeight="1">
      <c r="B20" s="313"/>
      <c r="C20" s="316"/>
      <c r="D20" s="115" t="s">
        <v>30</v>
      </c>
      <c r="E20" s="116">
        <v>1.0917174001300451E-2</v>
      </c>
      <c r="F20" s="117">
        <v>1.9378441028402096E-2</v>
      </c>
      <c r="G20" s="118">
        <v>5.9428849394737429E-2</v>
      </c>
      <c r="H20" s="119">
        <v>3.0957159335356591E-2</v>
      </c>
      <c r="I20" s="116">
        <v>4.237537852754554E-2</v>
      </c>
      <c r="J20" s="117">
        <v>2.0957143657786531E-2</v>
      </c>
      <c r="K20" s="118">
        <v>3.2492323731764194E-2</v>
      </c>
      <c r="L20" s="119">
        <v>3.3637290824307262E-2</v>
      </c>
      <c r="M20" s="116">
        <v>3.1208154051793051E-2</v>
      </c>
      <c r="N20" s="117">
        <v>5.7461558326920459E-2</v>
      </c>
      <c r="O20" s="118">
        <v>6.6700295381116839E-2</v>
      </c>
      <c r="P20" s="119">
        <v>5.485043832362245E-2</v>
      </c>
      <c r="Q20" s="116">
        <v>4.6436396579227032E-2</v>
      </c>
      <c r="R20" s="117">
        <v>3.4033967491859475E-2</v>
      </c>
      <c r="S20" s="118">
        <v>4.597205678707221E-2</v>
      </c>
      <c r="T20" s="119">
        <v>4.2773318103923499E-2</v>
      </c>
      <c r="U20" s="119">
        <v>3.994638147710923E-2</v>
      </c>
    </row>
    <row r="21" spans="2:21" ht="20.399999999999999" customHeight="1" thickBot="1">
      <c r="B21" s="313"/>
      <c r="C21" s="317"/>
      <c r="D21" s="120" t="s">
        <v>31</v>
      </c>
      <c r="E21" s="121">
        <v>4.0079315300613538E-2</v>
      </c>
      <c r="F21" s="122">
        <v>5.7352560390560588E-2</v>
      </c>
      <c r="G21" s="123">
        <v>3.834459324797139E-2</v>
      </c>
      <c r="H21" s="124">
        <v>4.6286137196777023E-2</v>
      </c>
      <c r="I21" s="121">
        <v>5.3143290719041718E-2</v>
      </c>
      <c r="J21" s="122">
        <v>1.9363069783175268E-2</v>
      </c>
      <c r="K21" s="123">
        <v>3.4202288034561566E-2</v>
      </c>
      <c r="L21" s="124">
        <v>3.8338228368995787E-2</v>
      </c>
      <c r="M21" s="121">
        <v>1.6907832968782684E-2</v>
      </c>
      <c r="N21" s="122">
        <v>4.0581580374730752E-2</v>
      </c>
      <c r="O21" s="123">
        <v>1.5380454063087478E-2</v>
      </c>
      <c r="P21" s="124">
        <v>2.554987064613258E-2</v>
      </c>
      <c r="Q21" s="121">
        <v>1.9823304548195558E-2</v>
      </c>
      <c r="R21" s="122">
        <v>1.0943697815405759E-2</v>
      </c>
      <c r="S21" s="123">
        <v>6.4218225956432881E-2</v>
      </c>
      <c r="T21" s="124">
        <v>3.5149754430450035E-2</v>
      </c>
      <c r="U21" s="124">
        <v>3.7130790000429098E-2</v>
      </c>
    </row>
    <row r="22" spans="2:21" ht="6.75" customHeight="1" thickBot="1">
      <c r="B22" s="313"/>
      <c r="C22" s="125"/>
      <c r="D22" s="125"/>
      <c r="E22" s="125"/>
      <c r="F22" s="125"/>
      <c r="G22" s="125"/>
      <c r="H22" s="125"/>
      <c r="I22" s="125"/>
      <c r="J22" s="125"/>
      <c r="K22" s="125"/>
      <c r="L22" s="125"/>
      <c r="M22" s="125"/>
      <c r="N22" s="125"/>
      <c r="O22" s="125"/>
      <c r="P22" s="125"/>
      <c r="Q22" s="125"/>
      <c r="R22" s="125"/>
      <c r="S22" s="125"/>
      <c r="T22" s="125"/>
      <c r="U22" s="126"/>
    </row>
    <row r="23" spans="2:21" ht="20.399999999999999" customHeight="1">
      <c r="B23" s="313"/>
      <c r="C23" s="315" t="s">
        <v>1</v>
      </c>
      <c r="D23" s="109" t="s">
        <v>51</v>
      </c>
      <c r="E23" s="110">
        <v>3.770170424891417E-2</v>
      </c>
      <c r="F23" s="111">
        <v>6.8003864144657186E-2</v>
      </c>
      <c r="G23" s="112">
        <v>9.1538488684278427E-2</v>
      </c>
      <c r="H23" s="113">
        <v>6.8054421195241896E-2</v>
      </c>
      <c r="I23" s="110">
        <v>9.0249863753267559E-2</v>
      </c>
      <c r="J23" s="111">
        <v>4.089105076417001E-2</v>
      </c>
      <c r="K23" s="112">
        <v>5.5556869591747202E-2</v>
      </c>
      <c r="L23" s="113">
        <v>6.6086970467600495E-2</v>
      </c>
      <c r="M23" s="110">
        <v>3.8023779505792339E-2</v>
      </c>
      <c r="N23" s="111">
        <v>8.388510388864151E-2</v>
      </c>
      <c r="O23" s="112">
        <v>8.1695117534677786E-2</v>
      </c>
      <c r="P23" s="113">
        <v>7.2650190117559188E-2</v>
      </c>
      <c r="Q23" s="110">
        <v>6.4284595193498634E-2</v>
      </c>
      <c r="R23" s="111">
        <v>3.8735583303316862E-2</v>
      </c>
      <c r="S23" s="112">
        <v>9.587214201399874E-2</v>
      </c>
      <c r="T23" s="113">
        <v>6.9390059804423782E-2</v>
      </c>
      <c r="U23" s="114">
        <v>6.9034437514725155E-2</v>
      </c>
    </row>
    <row r="24" spans="2:21" ht="20.399999999999999" customHeight="1">
      <c r="B24" s="313"/>
      <c r="C24" s="316"/>
      <c r="D24" s="115" t="s">
        <v>30</v>
      </c>
      <c r="E24" s="116">
        <v>1.9615846262572528E-3</v>
      </c>
      <c r="F24" s="117">
        <v>1.9575501402487764E-2</v>
      </c>
      <c r="G24" s="118">
        <v>6.1900874666603538E-2</v>
      </c>
      <c r="H24" s="119">
        <v>2.9346540748561672E-2</v>
      </c>
      <c r="I24" s="116">
        <v>4.8027846733934558E-2</v>
      </c>
      <c r="J24" s="117">
        <v>2.3134092850237122E-2</v>
      </c>
      <c r="K24" s="118">
        <v>2.4816662551905334E-2</v>
      </c>
      <c r="L24" s="119">
        <v>3.4075658706315251E-2</v>
      </c>
      <c r="M24" s="116">
        <v>2.6955281256823466E-2</v>
      </c>
      <c r="N24" s="117">
        <v>5.4824495381501304E-2</v>
      </c>
      <c r="O24" s="118">
        <v>6.699669489164696E-2</v>
      </c>
      <c r="P24" s="119">
        <v>5.3191673037992486E-2</v>
      </c>
      <c r="Q24" s="116">
        <v>4.7984779551612566E-2</v>
      </c>
      <c r="R24" s="117">
        <v>2.9928594621357607E-2</v>
      </c>
      <c r="S24" s="118">
        <v>3.7166201724616682E-2</v>
      </c>
      <c r="T24" s="119">
        <v>3.8488546320816192E-2</v>
      </c>
      <c r="U24" s="119">
        <v>3.8013856473663961E-2</v>
      </c>
    </row>
    <row r="25" spans="2:21" ht="20.399999999999999" customHeight="1" thickBot="1">
      <c r="B25" s="313"/>
      <c r="C25" s="317"/>
      <c r="D25" s="120" t="s">
        <v>31</v>
      </c>
      <c r="E25" s="121">
        <v>3.5740019816593534E-2</v>
      </c>
      <c r="F25" s="122">
        <v>4.8428236697586488E-2</v>
      </c>
      <c r="G25" s="123">
        <v>2.9637614017674962E-2</v>
      </c>
      <c r="H25" s="124">
        <v>3.8707804153746965E-2</v>
      </c>
      <c r="I25" s="121">
        <v>4.2216188028796064E-2</v>
      </c>
      <c r="J25" s="122">
        <v>1.7756957913932874E-2</v>
      </c>
      <c r="K25" s="123">
        <v>3.0740054628399984E-2</v>
      </c>
      <c r="L25" s="124">
        <v>3.200882439439217E-2</v>
      </c>
      <c r="M25" s="121">
        <v>1.1068484026455574E-2</v>
      </c>
      <c r="N25" s="122">
        <v>2.906060850714029E-2</v>
      </c>
      <c r="O25" s="123">
        <v>1.4698422643030853E-2</v>
      </c>
      <c r="P25" s="124">
        <v>1.9458513856660118E-2</v>
      </c>
      <c r="Q25" s="121">
        <v>1.628945444092576E-2</v>
      </c>
      <c r="R25" s="122">
        <v>8.8069886819592581E-3</v>
      </c>
      <c r="S25" s="123">
        <v>5.8675985653749083E-2</v>
      </c>
      <c r="T25" s="124">
        <v>3.0886399681032711E-2</v>
      </c>
      <c r="U25" s="124">
        <v>3.101559147857812E-2</v>
      </c>
    </row>
    <row r="26" spans="2:21" ht="6.75" customHeight="1" thickBot="1">
      <c r="B26" s="313"/>
      <c r="C26" s="125"/>
      <c r="D26" s="125"/>
      <c r="E26" s="125"/>
      <c r="F26" s="125"/>
      <c r="G26" s="125"/>
      <c r="H26" s="125"/>
      <c r="I26" s="125"/>
      <c r="J26" s="125"/>
      <c r="K26" s="125"/>
      <c r="L26" s="125"/>
      <c r="M26" s="125"/>
      <c r="N26" s="125"/>
      <c r="O26" s="125"/>
      <c r="P26" s="125"/>
      <c r="Q26" s="125"/>
      <c r="R26" s="125"/>
      <c r="S26" s="125"/>
      <c r="T26" s="125"/>
      <c r="U26" s="126"/>
    </row>
    <row r="27" spans="2:21" ht="20.399999999999999" customHeight="1">
      <c r="B27" s="313"/>
      <c r="C27" s="315" t="s">
        <v>8</v>
      </c>
      <c r="D27" s="109" t="s">
        <v>51</v>
      </c>
      <c r="E27" s="110">
        <v>9.6506147511886187E-2</v>
      </c>
      <c r="F27" s="111">
        <v>0.10742239823870063</v>
      </c>
      <c r="G27" s="112">
        <v>0.11773472253263889</v>
      </c>
      <c r="H27" s="113">
        <v>0.1082956959933819</v>
      </c>
      <c r="I27" s="110">
        <v>0.11366703549044312</v>
      </c>
      <c r="J27" s="111">
        <v>3.7936026736047852E-2</v>
      </c>
      <c r="K27" s="112">
        <v>0.11162699313563637</v>
      </c>
      <c r="L27" s="113">
        <v>9.4333963179633162E-2</v>
      </c>
      <c r="M27" s="110">
        <v>8.2459737083232787E-2</v>
      </c>
      <c r="N27" s="111">
        <v>0.15178651144816774</v>
      </c>
      <c r="O27" s="112">
        <v>8.3712080813277967E-2</v>
      </c>
      <c r="P27" s="113">
        <v>0.11009479725202441</v>
      </c>
      <c r="Q27" s="110">
        <v>7.368123538288307E-2</v>
      </c>
      <c r="R27" s="111">
        <v>7.3528813822514194E-2</v>
      </c>
      <c r="S27" s="112">
        <v>0.16233285844444004</v>
      </c>
      <c r="T27" s="113">
        <v>0.11125992217865593</v>
      </c>
      <c r="U27" s="114">
        <v>0.10682983491223583</v>
      </c>
    </row>
    <row r="28" spans="2:21" ht="20.399999999999999" customHeight="1">
      <c r="B28" s="313"/>
      <c r="C28" s="316"/>
      <c r="D28" s="115" t="s">
        <v>30</v>
      </c>
      <c r="E28" s="116">
        <v>4.1572656294523551E-2</v>
      </c>
      <c r="F28" s="117">
        <v>1.8685467373283221E-2</v>
      </c>
      <c r="G28" s="118">
        <v>5.151463083343099E-2</v>
      </c>
      <c r="H28" s="119">
        <v>3.6399829507955644E-2</v>
      </c>
      <c r="I28" s="116">
        <v>2.2928873432329834E-2</v>
      </c>
      <c r="J28" s="117">
        <v>1.1864792630800569E-2</v>
      </c>
      <c r="K28" s="118">
        <v>6.3457398210733276E-2</v>
      </c>
      <c r="L28" s="119">
        <v>3.1973598640026753E-2</v>
      </c>
      <c r="M28" s="116">
        <v>4.568064624634452E-2</v>
      </c>
      <c r="N28" s="117">
        <v>6.7471751033994401E-2</v>
      </c>
      <c r="O28" s="118">
        <v>6.5461839936496832E-2</v>
      </c>
      <c r="P28" s="119">
        <v>6.1204462989041995E-2</v>
      </c>
      <c r="Q28" s="116">
        <v>4.0648651686234487E-2</v>
      </c>
      <c r="R28" s="117">
        <v>5.2811758952147903E-2</v>
      </c>
      <c r="S28" s="118">
        <v>7.7973514299066585E-2</v>
      </c>
      <c r="T28" s="119">
        <v>5.9483487140554098E-2</v>
      </c>
      <c r="U28" s="119">
        <v>4.7090541614480119E-2</v>
      </c>
    </row>
    <row r="29" spans="2:21" ht="20.399999999999999" customHeight="1" thickBot="1">
      <c r="B29" s="314"/>
      <c r="C29" s="317"/>
      <c r="D29" s="120" t="s">
        <v>31</v>
      </c>
      <c r="E29" s="121">
        <v>5.493296594320974E-2</v>
      </c>
      <c r="F29" s="122">
        <v>8.873543600763259E-2</v>
      </c>
      <c r="G29" s="123">
        <v>6.6220091699208117E-2</v>
      </c>
      <c r="H29" s="124">
        <v>7.1895159437977196E-2</v>
      </c>
      <c r="I29" s="121">
        <v>9.0736418248998321E-2</v>
      </c>
      <c r="J29" s="122">
        <v>2.6071234105247244E-2</v>
      </c>
      <c r="K29" s="123">
        <v>4.8169594924902914E-2</v>
      </c>
      <c r="L29" s="124">
        <v>6.2359559209811871E-2</v>
      </c>
      <c r="M29" s="121">
        <v>3.6779090836888226E-2</v>
      </c>
      <c r="N29" s="122">
        <v>8.4314760414173212E-2</v>
      </c>
      <c r="O29" s="123">
        <v>1.8230207505865959E-2</v>
      </c>
      <c r="P29" s="124">
        <v>4.8883269060893617E-2</v>
      </c>
      <c r="Q29" s="121">
        <v>3.3032583696648549E-2</v>
      </c>
      <c r="R29" s="122">
        <v>2.0716909600245938E-2</v>
      </c>
      <c r="S29" s="123">
        <v>8.4359344145373577E-2</v>
      </c>
      <c r="T29" s="124">
        <v>5.1776399239574833E-2</v>
      </c>
      <c r="U29" s="124">
        <v>5.9737461290079154E-2</v>
      </c>
    </row>
    <row r="30" spans="2:21" ht="6.75" customHeight="1" thickBot="1">
      <c r="B30" s="101"/>
      <c r="C30" s="101"/>
      <c r="D30" s="101"/>
      <c r="E30" s="101"/>
      <c r="F30" s="101"/>
      <c r="G30" s="101"/>
      <c r="H30" s="101"/>
      <c r="I30" s="101"/>
      <c r="J30" s="101"/>
      <c r="K30" s="101"/>
      <c r="L30" s="101"/>
      <c r="M30" s="101"/>
      <c r="N30" s="101"/>
      <c r="O30" s="101"/>
      <c r="P30" s="101"/>
      <c r="Q30" s="101"/>
      <c r="R30" s="101"/>
      <c r="S30" s="101"/>
      <c r="T30" s="101"/>
      <c r="U30" s="101"/>
    </row>
    <row r="31" spans="2:21" ht="20.399999999999999" customHeight="1">
      <c r="B31" s="306" t="s">
        <v>9</v>
      </c>
      <c r="C31" s="309" t="s">
        <v>8</v>
      </c>
      <c r="D31" s="109" t="s">
        <v>51</v>
      </c>
      <c r="E31" s="110">
        <v>9.2851832578918578E-3</v>
      </c>
      <c r="F31" s="111">
        <v>4.5606127900212075E-2</v>
      </c>
      <c r="G31" s="112">
        <v>6.8360406724750966E-2</v>
      </c>
      <c r="H31" s="113">
        <v>5.3119104192896643E-2</v>
      </c>
      <c r="I31" s="110">
        <v>5.9385359481601181E-2</v>
      </c>
      <c r="J31" s="111">
        <v>5.8522916170385382E-3</v>
      </c>
      <c r="K31" s="112">
        <v>4.1013377590540002E-2</v>
      </c>
      <c r="L31" s="113">
        <v>3.4003753497552476E-2</v>
      </c>
      <c r="M31" s="110">
        <v>4.5661079918624607E-2</v>
      </c>
      <c r="N31" s="111">
        <v>5.5039419472554786E-2</v>
      </c>
      <c r="O31" s="112">
        <v>5.3173516542720907E-2</v>
      </c>
      <c r="P31" s="113">
        <v>5.1043833430208754E-2</v>
      </c>
      <c r="Q31" s="110">
        <v>2.1410205562185865E-2</v>
      </c>
      <c r="R31" s="111">
        <v>6.3547021691052587E-3</v>
      </c>
      <c r="S31" s="112">
        <v>5.8329043591214519E-2</v>
      </c>
      <c r="T31" s="113">
        <v>2.3571854664820827E-2</v>
      </c>
      <c r="U31" s="114">
        <v>4.1726056065922265E-2</v>
      </c>
    </row>
    <row r="32" spans="2:21" ht="20.399999999999999" customHeight="1">
      <c r="B32" s="307"/>
      <c r="C32" s="310"/>
      <c r="D32" s="115" t="s">
        <v>30</v>
      </c>
      <c r="E32" s="116">
        <v>5.1793294279631266E-3</v>
      </c>
      <c r="F32" s="117">
        <v>3.1349501748415792E-3</v>
      </c>
      <c r="G32" s="118">
        <v>5.5612713398620277E-2</v>
      </c>
      <c r="H32" s="119">
        <v>3.18882301081383E-2</v>
      </c>
      <c r="I32" s="116">
        <v>1.7144898302947107E-2</v>
      </c>
      <c r="J32" s="117">
        <v>2.5036164704668955E-4</v>
      </c>
      <c r="K32" s="118">
        <v>2.8027041020314905E-2</v>
      </c>
      <c r="L32" s="119">
        <v>1.5024880064708323E-2</v>
      </c>
      <c r="M32" s="116">
        <v>3.4608004219313107E-2</v>
      </c>
      <c r="N32" s="117">
        <v>2.5034459305374623E-2</v>
      </c>
      <c r="O32" s="118">
        <v>4.0163353574591935E-2</v>
      </c>
      <c r="P32" s="119">
        <v>3.2663187917328848E-2</v>
      </c>
      <c r="Q32" s="116">
        <v>2.0414715589135813E-2</v>
      </c>
      <c r="R32" s="117">
        <v>6.350015378531566E-3</v>
      </c>
      <c r="S32" s="118">
        <v>5.1264574343089578E-2</v>
      </c>
      <c r="T32" s="119">
        <v>2.1871852294134859E-2</v>
      </c>
      <c r="U32" s="119">
        <v>2.4499318937846157E-2</v>
      </c>
    </row>
    <row r="33" spans="2:21" ht="20.399999999999999" customHeight="1" thickBot="1">
      <c r="B33" s="308"/>
      <c r="C33" s="311"/>
      <c r="D33" s="120" t="s">
        <v>31</v>
      </c>
      <c r="E33" s="121">
        <v>4.1058538299287295E-3</v>
      </c>
      <c r="F33" s="122">
        <v>4.2393140204805481E-2</v>
      </c>
      <c r="G33" s="123">
        <v>1.2747693326130695E-2</v>
      </c>
      <c r="H33" s="124">
        <v>2.1205580769740957E-2</v>
      </c>
      <c r="I33" s="121">
        <v>4.2240461178654092E-2</v>
      </c>
      <c r="J33" s="122">
        <v>5.6006827709703891E-3</v>
      </c>
      <c r="K33" s="123">
        <v>1.2986336570225097E-2</v>
      </c>
      <c r="L33" s="124">
        <v>1.8978433245390901E-2</v>
      </c>
      <c r="M33" s="121">
        <v>1.1053075699311507E-2</v>
      </c>
      <c r="N33" s="122">
        <v>3.0004960167180177E-2</v>
      </c>
      <c r="O33" s="123">
        <v>1.2976485541511429E-2</v>
      </c>
      <c r="P33" s="124">
        <v>1.8371604928749445E-2</v>
      </c>
      <c r="Q33" s="121">
        <v>9.9548997305005894E-4</v>
      </c>
      <c r="R33" s="122">
        <v>4.6867905736924572E-6</v>
      </c>
      <c r="S33" s="123">
        <v>7.0644692481249341E-3</v>
      </c>
      <c r="T33" s="124">
        <v>1.7000023706859714E-3</v>
      </c>
      <c r="U33" s="124">
        <v>1.7219637053442448E-2</v>
      </c>
    </row>
    <row r="36" spans="2:21" ht="18.600000000000001" thickBot="1">
      <c r="B36" s="101"/>
      <c r="C36" s="101"/>
      <c r="D36" s="101"/>
      <c r="E36" s="127">
        <v>2020</v>
      </c>
      <c r="F36" s="101"/>
      <c r="G36" s="101"/>
      <c r="H36" s="101"/>
      <c r="I36" s="101"/>
      <c r="J36" s="101"/>
      <c r="K36" s="101"/>
      <c r="L36" s="101"/>
      <c r="M36" s="101"/>
      <c r="N36" s="101"/>
      <c r="O36" s="101"/>
      <c r="P36" s="101"/>
      <c r="Q36" s="101"/>
      <c r="R36" s="101"/>
      <c r="S36" s="101"/>
      <c r="T36" s="101"/>
      <c r="U36" s="101"/>
    </row>
    <row r="37" spans="2:21" ht="20.399999999999999" customHeight="1" thickBot="1">
      <c r="B37" s="103"/>
      <c r="C37" s="101"/>
      <c r="D37" s="101"/>
      <c r="E37" s="104" t="s">
        <v>13</v>
      </c>
      <c r="F37" s="105" t="s">
        <v>14</v>
      </c>
      <c r="G37" s="106" t="s">
        <v>15</v>
      </c>
      <c r="H37" s="107" t="s">
        <v>16</v>
      </c>
      <c r="I37" s="104" t="s">
        <v>17</v>
      </c>
      <c r="J37" s="105" t="s">
        <v>18</v>
      </c>
      <c r="K37" s="106" t="s">
        <v>19</v>
      </c>
      <c r="L37" s="107" t="s">
        <v>20</v>
      </c>
      <c r="M37" s="104" t="s">
        <v>21</v>
      </c>
      <c r="N37" s="105" t="s">
        <v>22</v>
      </c>
      <c r="O37" s="106" t="s">
        <v>23</v>
      </c>
      <c r="P37" s="107" t="s">
        <v>24</v>
      </c>
      <c r="Q37" s="104" t="s">
        <v>25</v>
      </c>
      <c r="R37" s="105" t="s">
        <v>26</v>
      </c>
      <c r="S37" s="106" t="s">
        <v>27</v>
      </c>
      <c r="T37" s="107" t="s">
        <v>28</v>
      </c>
      <c r="U37" s="108">
        <v>2020</v>
      </c>
    </row>
    <row r="38" spans="2:21" ht="20.399999999999999" customHeight="1">
      <c r="B38" s="312" t="s">
        <v>0</v>
      </c>
      <c r="C38" s="315" t="s">
        <v>12</v>
      </c>
      <c r="D38" s="109" t="s">
        <v>51</v>
      </c>
      <c r="E38" s="110">
        <v>9.8176122604620927E-2</v>
      </c>
      <c r="F38" s="111">
        <v>0.13394472898707843</v>
      </c>
      <c r="G38" s="112">
        <v>0.11448595691043761</v>
      </c>
      <c r="H38" s="113">
        <v>0.11727426475879109</v>
      </c>
      <c r="I38" s="110">
        <v>0.11758722190714424</v>
      </c>
      <c r="J38" s="111">
        <v>0.13877386426743879</v>
      </c>
      <c r="K38" s="112">
        <v>0.17480924665781755</v>
      </c>
      <c r="L38" s="113">
        <v>0.14602455033871475</v>
      </c>
      <c r="M38" s="110">
        <v>9.8390721196725386E-2</v>
      </c>
      <c r="N38" s="111">
        <v>0.11940771602718882</v>
      </c>
      <c r="O38" s="112">
        <v>9.0136635599284629E-2</v>
      </c>
      <c r="P38" s="113">
        <v>0.10161285799824606</v>
      </c>
      <c r="Q38" s="110">
        <v>0.13625576902535724</v>
      </c>
      <c r="R38" s="111">
        <v>0.13260834189371959</v>
      </c>
      <c r="S38" s="112">
        <v>9.7484236799753182E-2</v>
      </c>
      <c r="T38" s="113">
        <v>0.12152029053462629</v>
      </c>
      <c r="U38" s="114">
        <v>0.12103322072362727</v>
      </c>
    </row>
    <row r="39" spans="2:21" ht="20.399999999999999" customHeight="1">
      <c r="B39" s="313"/>
      <c r="C39" s="316"/>
      <c r="D39" s="115" t="s">
        <v>30</v>
      </c>
      <c r="E39" s="116">
        <v>2.2478202611346892E-2</v>
      </c>
      <c r="F39" s="117">
        <v>3.2309258683003342E-2</v>
      </c>
      <c r="G39" s="118">
        <v>4.9698621712704075E-2</v>
      </c>
      <c r="H39" s="119">
        <v>3.4472313770061276E-2</v>
      </c>
      <c r="I39" s="116">
        <v>3.6753794154833798E-2</v>
      </c>
      <c r="J39" s="117">
        <v>8.0153747254064683E-2</v>
      </c>
      <c r="K39" s="118">
        <v>9.2348373982588355E-2</v>
      </c>
      <c r="L39" s="119">
        <v>7.2647966838593203E-2</v>
      </c>
      <c r="M39" s="116">
        <v>7.1841322909126731E-2</v>
      </c>
      <c r="N39" s="117">
        <v>9.1176196971519421E-2</v>
      </c>
      <c r="O39" s="118">
        <v>7.2835836453714761E-2</v>
      </c>
      <c r="P39" s="119">
        <v>7.7879160388113836E-2</v>
      </c>
      <c r="Q39" s="116">
        <v>9.8405380904210291E-2</v>
      </c>
      <c r="R39" s="117">
        <v>7.4689715182478009E-2</v>
      </c>
      <c r="S39" s="118">
        <v>5.9429388210242566E-2</v>
      </c>
      <c r="T39" s="119">
        <v>7.7301781659529348E-2</v>
      </c>
      <c r="U39" s="119">
        <v>6.2056917035427497E-2</v>
      </c>
    </row>
    <row r="40" spans="2:21" ht="20.399999999999999" customHeight="1" thickBot="1">
      <c r="B40" s="313"/>
      <c r="C40" s="317"/>
      <c r="D40" s="120" t="s">
        <v>31</v>
      </c>
      <c r="E40" s="121">
        <v>7.569791999327409E-2</v>
      </c>
      <c r="F40" s="122">
        <v>0.10163361137450279</v>
      </c>
      <c r="G40" s="123">
        <v>6.4779585093051123E-2</v>
      </c>
      <c r="H40" s="124">
        <v>8.279891087205507E-2</v>
      </c>
      <c r="I40" s="121">
        <v>8.0833427752310436E-2</v>
      </c>
      <c r="J40" s="122">
        <v>5.859599559729109E-2</v>
      </c>
      <c r="K40" s="123">
        <v>8.2436114307046796E-2</v>
      </c>
      <c r="L40" s="124">
        <v>7.3358861801710779E-2</v>
      </c>
      <c r="M40" s="121">
        <v>2.6535154170493524E-2</v>
      </c>
      <c r="N40" s="122">
        <v>2.8152673580107056E-2</v>
      </c>
      <c r="O40" s="123">
        <v>1.7300799145569798E-2</v>
      </c>
      <c r="P40" s="124">
        <v>2.3705567092651682E-2</v>
      </c>
      <c r="Q40" s="121">
        <v>3.7850388121146751E-2</v>
      </c>
      <c r="R40" s="122">
        <v>5.7918561412615137E-2</v>
      </c>
      <c r="S40" s="123">
        <v>3.8054848589510554E-2</v>
      </c>
      <c r="T40" s="124">
        <v>4.4218488387526872E-2</v>
      </c>
      <c r="U40" s="124">
        <v>5.8967012539595159E-2</v>
      </c>
    </row>
    <row r="41" spans="2:21" ht="6.75" customHeight="1" thickBot="1">
      <c r="B41" s="313"/>
      <c r="C41" s="125"/>
      <c r="D41" s="125"/>
      <c r="E41" s="125"/>
      <c r="F41" s="125"/>
      <c r="G41" s="125"/>
      <c r="H41" s="125"/>
      <c r="I41" s="125"/>
      <c r="J41" s="125"/>
      <c r="K41" s="125"/>
      <c r="L41" s="125"/>
      <c r="M41" s="125"/>
      <c r="N41" s="125"/>
      <c r="O41" s="125"/>
      <c r="P41" s="125"/>
      <c r="Q41" s="125"/>
      <c r="R41" s="125"/>
      <c r="S41" s="125"/>
      <c r="T41" s="125"/>
      <c r="U41" s="126"/>
    </row>
    <row r="42" spans="2:21" ht="20.399999999999999" customHeight="1">
      <c r="B42" s="313"/>
      <c r="C42" s="315" t="s">
        <v>1</v>
      </c>
      <c r="D42" s="109" t="s">
        <v>51</v>
      </c>
      <c r="E42" s="110">
        <v>9.0338378692840685E-2</v>
      </c>
      <c r="F42" s="111">
        <v>0.12341899429709191</v>
      </c>
      <c r="G42" s="112">
        <v>0.10684267769171972</v>
      </c>
      <c r="H42" s="113">
        <v>0.10865151411069469</v>
      </c>
      <c r="I42" s="110">
        <v>8.9668144934681476E-2</v>
      </c>
      <c r="J42" s="111">
        <v>0.12631192593985618</v>
      </c>
      <c r="K42" s="112">
        <v>0.15446366912527862</v>
      </c>
      <c r="L42" s="113">
        <v>0.12679586580636451</v>
      </c>
      <c r="M42" s="110">
        <v>9.2492879039258361E-2</v>
      </c>
      <c r="N42" s="111">
        <v>0.11396458468072351</v>
      </c>
      <c r="O42" s="112">
        <v>9.0059953088378747E-2</v>
      </c>
      <c r="P42" s="113">
        <v>9.8055933198262321E-2</v>
      </c>
      <c r="Q42" s="110">
        <v>0.13895866351432637</v>
      </c>
      <c r="R42" s="111">
        <v>0.13362736514458462</v>
      </c>
      <c r="S42" s="112">
        <v>9.737125242625487E-2</v>
      </c>
      <c r="T42" s="113">
        <v>0.12269959778308008</v>
      </c>
      <c r="U42" s="114">
        <v>0.11439318541738507</v>
      </c>
    </row>
    <row r="43" spans="2:21" ht="20.399999999999999" customHeight="1">
      <c r="B43" s="313"/>
      <c r="C43" s="316"/>
      <c r="D43" s="115" t="s">
        <v>30</v>
      </c>
      <c r="E43" s="116">
        <v>1.9375756322075728E-2</v>
      </c>
      <c r="F43" s="117">
        <v>3.3347756526636241E-2</v>
      </c>
      <c r="G43" s="118">
        <v>4.4693735405190581E-2</v>
      </c>
      <c r="H43" s="119">
        <v>3.2656941441855269E-2</v>
      </c>
      <c r="I43" s="116">
        <v>2.5075577424087191E-2</v>
      </c>
      <c r="J43" s="117">
        <v>7.4392366475140193E-2</v>
      </c>
      <c r="K43" s="118">
        <v>7.0649974671668017E-2</v>
      </c>
      <c r="L43" s="119">
        <v>5.9908419061931145E-2</v>
      </c>
      <c r="M43" s="116">
        <v>6.9968737276150758E-2</v>
      </c>
      <c r="N43" s="117">
        <v>8.7349407657395794E-2</v>
      </c>
      <c r="O43" s="118">
        <v>7.4601098422782036E-2</v>
      </c>
      <c r="P43" s="119">
        <v>7.6779366175336483E-2</v>
      </c>
      <c r="Q43" s="116">
        <v>0.10925613650428791</v>
      </c>
      <c r="R43" s="117">
        <v>8.0794814736736748E-2</v>
      </c>
      <c r="S43" s="118">
        <v>6.0933465594125651E-2</v>
      </c>
      <c r="T43" s="119">
        <v>8.3428202181757824E-2</v>
      </c>
      <c r="U43" s="119">
        <v>6.1072454316267587E-2</v>
      </c>
    </row>
    <row r="44" spans="2:21" ht="20.399999999999999" customHeight="1" thickBot="1">
      <c r="B44" s="313"/>
      <c r="C44" s="317"/>
      <c r="D44" s="120" t="s">
        <v>31</v>
      </c>
      <c r="E44" s="121">
        <v>7.0962622370765005E-2</v>
      </c>
      <c r="F44" s="122">
        <v>9.006889628530608E-2</v>
      </c>
      <c r="G44" s="123">
        <v>6.2139264693516806E-2</v>
      </c>
      <c r="H44" s="124">
        <v>7.5990704026606307E-2</v>
      </c>
      <c r="I44" s="121">
        <v>6.4592567510594279E-2</v>
      </c>
      <c r="J44" s="122">
        <v>5.1890367367586336E-2</v>
      </c>
      <c r="K44" s="123">
        <v>8.3783126821976778E-2</v>
      </c>
      <c r="L44" s="124">
        <v>6.6865522658648521E-2</v>
      </c>
      <c r="M44" s="121">
        <v>2.2506659802131922E-2</v>
      </c>
      <c r="N44" s="122">
        <v>2.6519004363051248E-2</v>
      </c>
      <c r="O44" s="123">
        <v>1.5458854665596626E-2</v>
      </c>
      <c r="P44" s="124">
        <v>2.124169122761781E-2</v>
      </c>
      <c r="Q44" s="121">
        <v>2.9702527010038223E-2</v>
      </c>
      <c r="R44" s="122">
        <v>5.2832550407847664E-2</v>
      </c>
      <c r="S44" s="123">
        <v>3.6437786832129136E-2</v>
      </c>
      <c r="T44" s="124">
        <v>3.9271395601322097E-2</v>
      </c>
      <c r="U44" s="124">
        <v>5.3309162386465166E-2</v>
      </c>
    </row>
    <row r="45" spans="2:21" ht="6.75" customHeight="1" thickBot="1">
      <c r="B45" s="313"/>
      <c r="C45" s="125"/>
      <c r="D45" s="125"/>
      <c r="E45" s="125"/>
      <c r="F45" s="125"/>
      <c r="G45" s="125"/>
      <c r="H45" s="125"/>
      <c r="I45" s="125"/>
      <c r="J45" s="125"/>
      <c r="K45" s="125"/>
      <c r="L45" s="125"/>
      <c r="M45" s="125"/>
      <c r="N45" s="125"/>
      <c r="O45" s="125"/>
      <c r="P45" s="125"/>
      <c r="Q45" s="125"/>
      <c r="R45" s="125"/>
      <c r="S45" s="125"/>
      <c r="T45" s="125"/>
      <c r="U45" s="126"/>
    </row>
    <row r="46" spans="2:21" ht="20.399999999999999" customHeight="1">
      <c r="B46" s="313"/>
      <c r="C46" s="315" t="s">
        <v>8</v>
      </c>
      <c r="D46" s="109" t="s">
        <v>51</v>
      </c>
      <c r="E46" s="110">
        <v>0.12308725241956413</v>
      </c>
      <c r="F46" s="111">
        <v>0.17449259623121641</v>
      </c>
      <c r="G46" s="112">
        <v>0.14521829035280742</v>
      </c>
      <c r="H46" s="113">
        <v>0.14891380534021609</v>
      </c>
      <c r="I46" s="110">
        <v>0.21801542989378653</v>
      </c>
      <c r="J46" s="111">
        <v>0.19805576285923612</v>
      </c>
      <c r="K46" s="112">
        <v>0.26151960222147314</v>
      </c>
      <c r="L46" s="113">
        <v>0.22711296932159478</v>
      </c>
      <c r="M46" s="110">
        <v>0.12433686243077183</v>
      </c>
      <c r="N46" s="111">
        <v>0.1441760951170408</v>
      </c>
      <c r="O46" s="112">
        <v>9.0421223923328242E-2</v>
      </c>
      <c r="P46" s="113">
        <v>0.11644666289430076</v>
      </c>
      <c r="Q46" s="110">
        <v>0.12394666410822033</v>
      </c>
      <c r="R46" s="111">
        <v>0.1282719750510303</v>
      </c>
      <c r="S46" s="112">
        <v>9.7987830978086554E-2</v>
      </c>
      <c r="T46" s="113">
        <v>0.11630349270241706</v>
      </c>
      <c r="U46" s="114">
        <v>0.14802986885361905</v>
      </c>
    </row>
    <row r="47" spans="2:21" ht="20.399999999999999" customHeight="1">
      <c r="B47" s="313"/>
      <c r="C47" s="316"/>
      <c r="D47" s="115" t="s">
        <v>30</v>
      </c>
      <c r="E47" s="116">
        <v>3.2338877204167123E-2</v>
      </c>
      <c r="F47" s="117">
        <v>2.8308694927866113E-2</v>
      </c>
      <c r="G47" s="118">
        <v>6.9822423348392171E-2</v>
      </c>
      <c r="H47" s="119">
        <v>4.1133476639400444E-2</v>
      </c>
      <c r="I47" s="116">
        <v>7.8761715115304234E-2</v>
      </c>
      <c r="J47" s="117">
        <v>0.10756084734610832</v>
      </c>
      <c r="K47" s="118">
        <v>0.18482429000920456</v>
      </c>
      <c r="L47" s="119">
        <v>0.12637133964802416</v>
      </c>
      <c r="M47" s="116">
        <v>8.0079314026696255E-2</v>
      </c>
      <c r="N47" s="117">
        <v>0.10858958687451338</v>
      </c>
      <c r="O47" s="118">
        <v>6.6284499788547585E-2</v>
      </c>
      <c r="P47" s="119">
        <v>8.2465743938664002E-2</v>
      </c>
      <c r="Q47" s="116">
        <v>4.8990544455116733E-2</v>
      </c>
      <c r="R47" s="117">
        <v>4.8709982869273888E-2</v>
      </c>
      <c r="S47" s="118">
        <v>5.2725411449264875E-2</v>
      </c>
      <c r="T47" s="119">
        <v>5.0200873612481663E-2</v>
      </c>
      <c r="U47" s="119">
        <v>6.6059485154496098E-2</v>
      </c>
    </row>
    <row r="48" spans="2:21" ht="20.399999999999999" customHeight="1" thickBot="1">
      <c r="B48" s="314"/>
      <c r="C48" s="317"/>
      <c r="D48" s="120" t="s">
        <v>31</v>
      </c>
      <c r="E48" s="121">
        <v>9.0748375215397109E-2</v>
      </c>
      <c r="F48" s="122">
        <v>0.14618390130335035</v>
      </c>
      <c r="G48" s="123">
        <v>7.5395867004415168E-2</v>
      </c>
      <c r="H48" s="124">
        <v>0.10778032870081566</v>
      </c>
      <c r="I48" s="121">
        <v>0.13925371477848233</v>
      </c>
      <c r="J48" s="122">
        <v>9.0494915513127591E-2</v>
      </c>
      <c r="K48" s="123">
        <v>7.6695312212268663E-2</v>
      </c>
      <c r="L48" s="124">
        <v>0.1007416296735706</v>
      </c>
      <c r="M48" s="121">
        <v>4.4257548404075607E-2</v>
      </c>
      <c r="N48" s="122">
        <v>3.5586508242527307E-2</v>
      </c>
      <c r="O48" s="123">
        <v>2.4136724134780609E-2</v>
      </c>
      <c r="P48" s="124">
        <v>3.3980918955636721E-2</v>
      </c>
      <c r="Q48" s="121">
        <v>7.4956119653103545E-2</v>
      </c>
      <c r="R48" s="122">
        <v>7.9561649010375365E-2</v>
      </c>
      <c r="S48" s="123">
        <v>4.5262419528821672E-2</v>
      </c>
      <c r="T48" s="124">
        <v>6.6102507973302943E-2</v>
      </c>
      <c r="U48" s="124">
        <v>8.1970352538808564E-2</v>
      </c>
    </row>
    <row r="49" spans="2:21" ht="6.75" customHeight="1" thickBot="1">
      <c r="B49" s="101"/>
      <c r="C49" s="101"/>
      <c r="D49" s="101"/>
      <c r="E49" s="101"/>
      <c r="F49" s="101"/>
      <c r="G49" s="101"/>
      <c r="H49" s="101"/>
      <c r="I49" s="101"/>
      <c r="J49" s="101"/>
      <c r="K49" s="101"/>
      <c r="L49" s="101"/>
      <c r="M49" s="101"/>
      <c r="N49" s="101"/>
      <c r="O49" s="101"/>
      <c r="P49" s="101"/>
      <c r="Q49" s="101"/>
      <c r="R49" s="101"/>
      <c r="S49" s="101"/>
      <c r="T49" s="101"/>
      <c r="U49" s="101"/>
    </row>
    <row r="50" spans="2:21" ht="20.399999999999999" customHeight="1">
      <c r="B50" s="306" t="s">
        <v>9</v>
      </c>
      <c r="C50" s="309" t="s">
        <v>8</v>
      </c>
      <c r="D50" s="109" t="s">
        <v>51</v>
      </c>
      <c r="E50" s="110">
        <v>1.4832534867446632E-2</v>
      </c>
      <c r="F50" s="111">
        <v>0.13782956426604809</v>
      </c>
      <c r="G50" s="112">
        <v>8.0238840740300382E-2</v>
      </c>
      <c r="H50" s="113">
        <v>8.8354764441103434E-2</v>
      </c>
      <c r="I50" s="110">
        <v>9.9124828932591905E-2</v>
      </c>
      <c r="J50" s="111">
        <v>6.7198897886454736E-2</v>
      </c>
      <c r="K50" s="112">
        <v>7.7754117005178841E-2</v>
      </c>
      <c r="L50" s="113">
        <v>8.1245654589824981E-2</v>
      </c>
      <c r="M50" s="110">
        <v>3.6239663575627031E-2</v>
      </c>
      <c r="N50" s="111">
        <v>6.2862258034530535E-3</v>
      </c>
      <c r="O50" s="112">
        <v>5.5067785614117834E-2</v>
      </c>
      <c r="P50" s="113">
        <v>3.1843311660709556E-2</v>
      </c>
      <c r="Q50" s="110">
        <v>5.2759309275969495E-2</v>
      </c>
      <c r="R50" s="111">
        <v>2.9954589332531426E-2</v>
      </c>
      <c r="S50" s="112">
        <v>1.4511723563712286E-2</v>
      </c>
      <c r="T50" s="113">
        <v>4.104094507373892E-2</v>
      </c>
      <c r="U50" s="114">
        <v>6.2848195816426172E-2</v>
      </c>
    </row>
    <row r="51" spans="2:21" ht="20.399999999999999" customHeight="1">
      <c r="B51" s="307"/>
      <c r="C51" s="310"/>
      <c r="D51" s="115" t="s">
        <v>30</v>
      </c>
      <c r="E51" s="116">
        <v>2.5074215850250962E-3</v>
      </c>
      <c r="F51" s="117">
        <v>4.7867011074016065E-2</v>
      </c>
      <c r="G51" s="118">
        <v>3.4298413992034683E-2</v>
      </c>
      <c r="H51" s="119">
        <v>3.4089669303838936E-2</v>
      </c>
      <c r="I51" s="116">
        <v>6.4311233934904538E-2</v>
      </c>
      <c r="J51" s="117">
        <v>4.846705650825036E-2</v>
      </c>
      <c r="K51" s="118">
        <v>6.5787625855350584E-2</v>
      </c>
      <c r="L51" s="119">
        <v>5.8970106274391448E-2</v>
      </c>
      <c r="M51" s="116">
        <v>3.2233506849370638E-2</v>
      </c>
      <c r="N51" s="117">
        <v>5.7265144046004324E-3</v>
      </c>
      <c r="O51" s="118">
        <v>5.4486917216243609E-2</v>
      </c>
      <c r="P51" s="119">
        <v>3.002912526849388E-2</v>
      </c>
      <c r="Q51" s="116">
        <v>3.7467067977536281E-2</v>
      </c>
      <c r="R51" s="117">
        <v>5.1484496982308076E-3</v>
      </c>
      <c r="S51" s="118">
        <v>5.7955509442635675E-3</v>
      </c>
      <c r="T51" s="119">
        <v>2.4449248957638166E-2</v>
      </c>
      <c r="U51" s="119">
        <v>4.2537902882118964E-2</v>
      </c>
    </row>
    <row r="52" spans="2:21" ht="20.399999999999999" customHeight="1" thickBot="1">
      <c r="B52" s="308"/>
      <c r="C52" s="311"/>
      <c r="D52" s="120" t="s">
        <v>31</v>
      </c>
      <c r="E52" s="121">
        <v>1.2325113282421538E-2</v>
      </c>
      <c r="F52" s="122">
        <v>8.9962553192031988E-2</v>
      </c>
      <c r="G52" s="123">
        <v>4.5940426748265678E-2</v>
      </c>
      <c r="H52" s="124">
        <v>5.426509513726447E-2</v>
      </c>
      <c r="I52" s="121">
        <v>3.481359499768736E-2</v>
      </c>
      <c r="J52" s="122">
        <v>1.873184137820439E-2</v>
      </c>
      <c r="K52" s="123">
        <v>1.1966491149828232E-2</v>
      </c>
      <c r="L52" s="124">
        <v>2.227554831543354E-2</v>
      </c>
      <c r="M52" s="121">
        <v>4.006156726256393E-3</v>
      </c>
      <c r="N52" s="122">
        <v>5.5971139885262243E-4</v>
      </c>
      <c r="O52" s="123">
        <v>5.8086839787422435E-4</v>
      </c>
      <c r="P52" s="124">
        <v>1.8141863922156768E-3</v>
      </c>
      <c r="Q52" s="121">
        <v>1.5292241298433245E-2</v>
      </c>
      <c r="R52" s="122">
        <v>2.4806139634300617E-2</v>
      </c>
      <c r="S52" s="123">
        <v>8.716172619448714E-3</v>
      </c>
      <c r="T52" s="124">
        <v>1.6591696116100767E-2</v>
      </c>
      <c r="U52" s="124">
        <v>2.0310292934307212E-2</v>
      </c>
    </row>
    <row r="55" spans="2:21" ht="18.600000000000001" thickBot="1">
      <c r="B55" s="101"/>
      <c r="C55" s="101"/>
      <c r="D55" s="101"/>
      <c r="E55" s="127">
        <v>2021</v>
      </c>
      <c r="F55" s="101"/>
      <c r="G55" s="101"/>
      <c r="H55" s="101"/>
      <c r="I55" s="101"/>
      <c r="J55" s="101"/>
      <c r="K55" s="101"/>
      <c r="L55" s="101"/>
      <c r="M55" s="101"/>
      <c r="N55" s="101"/>
      <c r="O55" s="101"/>
      <c r="P55" s="101"/>
      <c r="Q55" s="101"/>
      <c r="R55" s="101"/>
      <c r="S55" s="101"/>
      <c r="T55" s="101"/>
      <c r="U55" s="101"/>
    </row>
    <row r="56" spans="2:21" ht="20.399999999999999" customHeight="1" thickBot="1">
      <c r="B56" s="103"/>
      <c r="C56" s="101"/>
      <c r="D56" s="101"/>
      <c r="E56" s="104" t="s">
        <v>13</v>
      </c>
      <c r="F56" s="105" t="s">
        <v>14</v>
      </c>
      <c r="G56" s="106" t="s">
        <v>15</v>
      </c>
      <c r="H56" s="107" t="s">
        <v>16</v>
      </c>
      <c r="I56" s="104" t="s">
        <v>17</v>
      </c>
      <c r="J56" s="105" t="s">
        <v>18</v>
      </c>
      <c r="K56" s="106" t="s">
        <v>19</v>
      </c>
      <c r="L56" s="107" t="s">
        <v>20</v>
      </c>
      <c r="M56" s="104" t="s">
        <v>21</v>
      </c>
      <c r="N56" s="105" t="s">
        <v>22</v>
      </c>
      <c r="O56" s="106" t="s">
        <v>23</v>
      </c>
      <c r="P56" s="107" t="s">
        <v>24</v>
      </c>
      <c r="Q56" s="104" t="s">
        <v>25</v>
      </c>
      <c r="R56" s="105" t="s">
        <v>26</v>
      </c>
      <c r="S56" s="106" t="s">
        <v>27</v>
      </c>
      <c r="T56" s="107" t="s">
        <v>28</v>
      </c>
      <c r="U56" s="108">
        <v>2021</v>
      </c>
    </row>
    <row r="57" spans="2:21" ht="20.399999999999999" customHeight="1">
      <c r="B57" s="312" t="s">
        <v>0</v>
      </c>
      <c r="C57" s="315" t="s">
        <v>12</v>
      </c>
      <c r="D57" s="109" t="s">
        <v>51</v>
      </c>
      <c r="E57" s="110">
        <v>5.2837553850333584E-2</v>
      </c>
      <c r="F57" s="111">
        <v>0.10457309440805787</v>
      </c>
      <c r="G57" s="112">
        <v>0.12214038255728234</v>
      </c>
      <c r="H57" s="113">
        <v>9.6005367608358844E-2</v>
      </c>
      <c r="I57" s="110">
        <v>2.5477746777817712E-2</v>
      </c>
      <c r="J57" s="111">
        <v>0.11516879791791955</v>
      </c>
      <c r="K57" s="112">
        <v>2.366588371920288E-2</v>
      </c>
      <c r="L57" s="113">
        <v>6.0561747065670246E-2</v>
      </c>
      <c r="M57" s="110">
        <v>1.1871142667943717E-2</v>
      </c>
      <c r="N57" s="111">
        <v>7.0978242257057941E-2</v>
      </c>
      <c r="O57" s="112">
        <v>5.8631982964569646E-2</v>
      </c>
      <c r="P57" s="113">
        <v>5.4138744087375658E-2</v>
      </c>
      <c r="Q57" s="110">
        <v>8.3540847384004524E-2</v>
      </c>
      <c r="R57" s="111">
        <v>6.1550902154298995E-2</v>
      </c>
      <c r="S57" s="112" t="s">
        <v>356</v>
      </c>
      <c r="T57" s="113">
        <v>7.2712146302979522E-2</v>
      </c>
      <c r="U57" s="114">
        <v>7.6343641523248254E-2</v>
      </c>
    </row>
    <row r="58" spans="2:21" ht="20.399999999999999" customHeight="1">
      <c r="B58" s="313"/>
      <c r="C58" s="316"/>
      <c r="D58" s="115" t="s">
        <v>30</v>
      </c>
      <c r="E58" s="116">
        <v>2.6858706450678092E-2</v>
      </c>
      <c r="F58" s="117">
        <v>5.2799814787196891E-2</v>
      </c>
      <c r="G58" s="118">
        <v>8.4190577237953479E-2</v>
      </c>
      <c r="H58" s="119">
        <v>5.5497141299443213E-2</v>
      </c>
      <c r="I58" s="116">
        <v>2.1229144921628536E-2</v>
      </c>
      <c r="J58" s="117">
        <v>9.2167451449870361E-2</v>
      </c>
      <c r="K58" s="118">
        <v>2.3316119149689327E-2</v>
      </c>
      <c r="L58" s="119">
        <v>5.0007240232910311E-2</v>
      </c>
      <c r="M58" s="116">
        <v>1.1871142667943717E-2</v>
      </c>
      <c r="N58" s="117">
        <v>3.8947578177337627E-2</v>
      </c>
      <c r="O58" s="118">
        <v>3.6172113518298181E-2</v>
      </c>
      <c r="P58" s="119">
        <v>3.237307687294716E-2</v>
      </c>
      <c r="Q58" s="116">
        <v>5.2828296685409844E-2</v>
      </c>
      <c r="R58" s="117">
        <v>3.2087949735946718E-2</v>
      </c>
      <c r="S58" s="118" t="s">
        <v>356</v>
      </c>
      <c r="T58" s="119">
        <v>4.2614946216073882E-2</v>
      </c>
      <c r="U58" s="119">
        <v>4.7835120873352524E-2</v>
      </c>
    </row>
    <row r="59" spans="2:21" ht="20.399999999999999" customHeight="1" thickBot="1">
      <c r="B59" s="313"/>
      <c r="C59" s="317"/>
      <c r="D59" s="120" t="s">
        <v>31</v>
      </c>
      <c r="E59" s="121">
        <v>2.597899050862592E-2</v>
      </c>
      <c r="F59" s="122">
        <v>5.177381593510761E-2</v>
      </c>
      <c r="G59" s="123">
        <v>3.7950187273537876E-2</v>
      </c>
      <c r="H59" s="124">
        <v>4.0508608355357301E-2</v>
      </c>
      <c r="I59" s="121">
        <v>4.2486285894133453E-3</v>
      </c>
      <c r="J59" s="122">
        <v>2.3001574392985353E-2</v>
      </c>
      <c r="K59" s="123">
        <v>3.4976862329788892E-4</v>
      </c>
      <c r="L59" s="124">
        <v>1.0554606820692746E-2</v>
      </c>
      <c r="M59" s="121">
        <v>0</v>
      </c>
      <c r="N59" s="122">
        <v>3.2030691835635387E-2</v>
      </c>
      <c r="O59" s="123">
        <v>2.2459928835995614E-2</v>
      </c>
      <c r="P59" s="124">
        <v>2.1765701871880979E-2</v>
      </c>
      <c r="Q59" s="121">
        <v>3.0712656025525528E-2</v>
      </c>
      <c r="R59" s="122">
        <v>2.9463105873649642E-2</v>
      </c>
      <c r="S59" s="123" t="s">
        <v>356</v>
      </c>
      <c r="T59" s="124">
        <v>3.0097329114108999E-2</v>
      </c>
      <c r="U59" s="124">
        <v>2.85087289382378E-2</v>
      </c>
    </row>
    <row r="60" spans="2:21" ht="6.75" customHeight="1" thickBot="1">
      <c r="B60" s="313"/>
      <c r="C60" s="125"/>
      <c r="D60" s="125"/>
      <c r="E60" s="125"/>
      <c r="F60" s="125"/>
      <c r="G60" s="125"/>
      <c r="H60" s="125"/>
      <c r="I60" s="125"/>
      <c r="J60" s="125"/>
      <c r="K60" s="125"/>
      <c r="L60" s="125"/>
      <c r="M60" s="125"/>
      <c r="N60" s="125"/>
      <c r="O60" s="125"/>
      <c r="P60" s="125"/>
      <c r="Q60" s="125"/>
      <c r="R60" s="125"/>
      <c r="S60" s="125"/>
      <c r="T60" s="125"/>
      <c r="U60" s="126"/>
    </row>
    <row r="61" spans="2:21" ht="20.399999999999999" customHeight="1">
      <c r="B61" s="313"/>
      <c r="C61" s="315" t="s">
        <v>1</v>
      </c>
      <c r="D61" s="109" t="s">
        <v>51</v>
      </c>
      <c r="E61" s="110">
        <v>5.3060786798213661E-2</v>
      </c>
      <c r="F61" s="111">
        <v>0.10190676354758663</v>
      </c>
      <c r="G61" s="112">
        <v>0.12828005265265122</v>
      </c>
      <c r="H61" s="113">
        <v>9.6543767770753089E-2</v>
      </c>
      <c r="I61" s="110">
        <v>2.0905596337109186E-2</v>
      </c>
      <c r="J61" s="111">
        <v>0.11825723128081955</v>
      </c>
      <c r="K61" s="112">
        <v>2.4371682253889013E-2</v>
      </c>
      <c r="L61" s="113">
        <v>6.0788498026207186E-2</v>
      </c>
      <c r="M61" s="110">
        <v>4.8164834947305854E-3</v>
      </c>
      <c r="N61" s="111">
        <v>7.1151059510842163E-2</v>
      </c>
      <c r="O61" s="112">
        <v>5.4636062388119834E-2</v>
      </c>
      <c r="P61" s="113">
        <v>5.0865050819630997E-2</v>
      </c>
      <c r="Q61" s="110">
        <v>8.0178714481674407E-2</v>
      </c>
      <c r="R61" s="111">
        <v>6.0817974494875734E-2</v>
      </c>
      <c r="S61" s="112" t="s">
        <v>356</v>
      </c>
      <c r="T61" s="113">
        <v>7.0688316949179181E-2</v>
      </c>
      <c r="U61" s="114">
        <v>7.5470489780541397E-2</v>
      </c>
    </row>
    <row r="62" spans="2:21" ht="20.399999999999999" customHeight="1">
      <c r="B62" s="313"/>
      <c r="C62" s="316"/>
      <c r="D62" s="115" t="s">
        <v>30</v>
      </c>
      <c r="E62" s="116">
        <v>2.9213129343243608E-2</v>
      </c>
      <c r="F62" s="117">
        <v>5.363080442346399E-2</v>
      </c>
      <c r="G62" s="118">
        <v>9.3110354693450276E-2</v>
      </c>
      <c r="H62" s="119">
        <v>5.9026419108935038E-2</v>
      </c>
      <c r="I62" s="116">
        <v>1.6509744954785202E-2</v>
      </c>
      <c r="J62" s="117">
        <v>9.7131237711688134E-2</v>
      </c>
      <c r="K62" s="118">
        <v>2.4006165840414186E-2</v>
      </c>
      <c r="L62" s="119">
        <v>5.0867925706234524E-2</v>
      </c>
      <c r="M62" s="116">
        <v>4.8164834947305854E-3</v>
      </c>
      <c r="N62" s="117">
        <v>3.6735430720904627E-2</v>
      </c>
      <c r="O62" s="118">
        <v>3.2961093276381012E-2</v>
      </c>
      <c r="P62" s="119">
        <v>2.8565253230063061E-2</v>
      </c>
      <c r="Q62" s="116">
        <v>4.9191282552299632E-2</v>
      </c>
      <c r="R62" s="117">
        <v>3.4021165416246918E-2</v>
      </c>
      <c r="S62" s="118" t="s">
        <v>356</v>
      </c>
      <c r="T62" s="119">
        <v>4.1755076997458951E-2</v>
      </c>
      <c r="U62" s="119">
        <v>4.8564657263073414E-2</v>
      </c>
    </row>
    <row r="63" spans="2:21" ht="20.399999999999999" customHeight="1" thickBot="1">
      <c r="B63" s="313"/>
      <c r="C63" s="317"/>
      <c r="D63" s="120" t="s">
        <v>31</v>
      </c>
      <c r="E63" s="121">
        <v>2.3847812474033867E-2</v>
      </c>
      <c r="F63" s="122">
        <v>4.8276516303832187E-2</v>
      </c>
      <c r="G63" s="123">
        <v>3.5170096996044467E-2</v>
      </c>
      <c r="H63" s="124">
        <v>3.751774642240667E-2</v>
      </c>
      <c r="I63" s="121">
        <v>4.3958421484801028E-3</v>
      </c>
      <c r="J63" s="122">
        <v>2.1126227669063507E-2</v>
      </c>
      <c r="K63" s="123">
        <v>3.6552144587178475E-4</v>
      </c>
      <c r="L63" s="124">
        <v>9.9206643847203572E-3</v>
      </c>
      <c r="M63" s="121">
        <v>0</v>
      </c>
      <c r="N63" s="122">
        <v>3.4415659835521542E-2</v>
      </c>
      <c r="O63" s="123">
        <v>2.1675024444239546E-2</v>
      </c>
      <c r="P63" s="124">
        <v>2.2299831349866225E-2</v>
      </c>
      <c r="Q63" s="121">
        <v>3.0987516639982986E-2</v>
      </c>
      <c r="R63" s="122">
        <v>2.6796965818179311E-2</v>
      </c>
      <c r="S63" s="123" t="s">
        <v>356</v>
      </c>
      <c r="T63" s="124">
        <v>2.8933359970033434E-2</v>
      </c>
      <c r="U63" s="124">
        <v>2.6906041799870887E-2</v>
      </c>
    </row>
    <row r="64" spans="2:21" ht="6.75" customHeight="1" thickBot="1">
      <c r="B64" s="313"/>
      <c r="C64" s="125"/>
      <c r="D64" s="125"/>
      <c r="E64" s="125"/>
      <c r="F64" s="125"/>
      <c r="G64" s="125"/>
      <c r="H64" s="125"/>
      <c r="I64" s="125"/>
      <c r="J64" s="125"/>
      <c r="K64" s="125"/>
      <c r="L64" s="125"/>
      <c r="M64" s="125"/>
      <c r="N64" s="125"/>
      <c r="O64" s="125"/>
      <c r="P64" s="125"/>
      <c r="Q64" s="125"/>
      <c r="R64" s="125"/>
      <c r="S64" s="125"/>
      <c r="T64" s="125"/>
      <c r="U64" s="126"/>
    </row>
    <row r="65" spans="2:21" ht="20.399999999999999" customHeight="1">
      <c r="B65" s="313"/>
      <c r="C65" s="315" t="s">
        <v>8</v>
      </c>
      <c r="D65" s="109" t="s">
        <v>51</v>
      </c>
      <c r="E65" s="110">
        <v>5.1816485987711644E-2</v>
      </c>
      <c r="F65" s="111">
        <v>0.11534875661875223</v>
      </c>
      <c r="G65" s="112">
        <v>9.765943136421798E-2</v>
      </c>
      <c r="H65" s="113">
        <v>9.376696209402384E-2</v>
      </c>
      <c r="I65" s="110">
        <v>4.7361956077087056E-2</v>
      </c>
      <c r="J65" s="111">
        <v>0.1006276295825986</v>
      </c>
      <c r="K65" s="112">
        <v>2.0742198690933474E-2</v>
      </c>
      <c r="L65" s="113">
        <v>5.9529388332290399E-2</v>
      </c>
      <c r="M65" s="110">
        <v>5.940124870543969E-2</v>
      </c>
      <c r="N65" s="111">
        <v>7.0021661695635604E-2</v>
      </c>
      <c r="O65" s="112">
        <v>7.5127260010831545E-2</v>
      </c>
      <c r="P65" s="113">
        <v>7.0727167343079198E-2</v>
      </c>
      <c r="Q65" s="110">
        <v>9.7331221516037195E-2</v>
      </c>
      <c r="R65" s="111">
        <v>6.4424496335427101E-2</v>
      </c>
      <c r="S65" s="112" t="s">
        <v>356</v>
      </c>
      <c r="T65" s="113">
        <v>8.0829573694087331E-2</v>
      </c>
      <c r="U65" s="114">
        <v>8.012538305593192E-2</v>
      </c>
    </row>
    <row r="66" spans="2:21" ht="20.399999999999999" customHeight="1">
      <c r="B66" s="313"/>
      <c r="C66" s="316"/>
      <c r="D66" s="115" t="s">
        <v>30</v>
      </c>
      <c r="E66" s="116">
        <v>1.6089572353506828E-2</v>
      </c>
      <c r="F66" s="117">
        <v>4.9441468021707353E-2</v>
      </c>
      <c r="G66" s="118">
        <v>4.8624393200514045E-2</v>
      </c>
      <c r="H66" s="119">
        <v>4.0824123974782557E-2</v>
      </c>
      <c r="I66" s="116">
        <v>4.3818151556624468E-2</v>
      </c>
      <c r="J66" s="117">
        <v>6.8796621280518583E-2</v>
      </c>
      <c r="K66" s="118">
        <v>2.0457684229055383E-2</v>
      </c>
      <c r="L66" s="119">
        <v>4.6088684990728108E-2</v>
      </c>
      <c r="M66" s="116">
        <v>5.940124870543969E-2</v>
      </c>
      <c r="N66" s="117">
        <v>5.1192288757894132E-2</v>
      </c>
      <c r="O66" s="118">
        <v>4.9427299020167376E-2</v>
      </c>
      <c r="P66" s="119">
        <v>5.1668039810855527E-2</v>
      </c>
      <c r="Q66" s="116">
        <v>6.7746144098385669E-2</v>
      </c>
      <c r="R66" s="117">
        <v>2.4508378603156755E-2</v>
      </c>
      <c r="S66" s="118" t="s">
        <v>356</v>
      </c>
      <c r="T66" s="119">
        <v>4.6063817008884164E-2</v>
      </c>
      <c r="U66" s="119">
        <v>4.4675397391550076E-2</v>
      </c>
    </row>
    <row r="67" spans="2:21" ht="20.399999999999999" customHeight="1" thickBot="1">
      <c r="B67" s="314"/>
      <c r="C67" s="317"/>
      <c r="D67" s="120" t="s">
        <v>31</v>
      </c>
      <c r="E67" s="121">
        <v>3.5727002266385539E-2</v>
      </c>
      <c r="F67" s="122">
        <v>6.5907740585974747E-2</v>
      </c>
      <c r="G67" s="123">
        <v>4.9035352003643173E-2</v>
      </c>
      <c r="H67" s="124">
        <v>5.2943154833914159E-2</v>
      </c>
      <c r="I67" s="121">
        <v>3.5440034070000686E-3</v>
      </c>
      <c r="J67" s="122">
        <v>3.1831207153487404E-2</v>
      </c>
      <c r="K67" s="123">
        <v>2.8451446187809033E-4</v>
      </c>
      <c r="L67" s="124">
        <v>1.3440839402415538E-2</v>
      </c>
      <c r="M67" s="121">
        <v>0</v>
      </c>
      <c r="N67" s="122">
        <v>1.8829382484628447E-2</v>
      </c>
      <c r="O67" s="123">
        <v>2.570003712872538E-2</v>
      </c>
      <c r="P67" s="124">
        <v>1.9059166735724251E-2</v>
      </c>
      <c r="Q67" s="121">
        <v>2.9585267306026636E-2</v>
      </c>
      <c r="R67" s="122">
        <v>3.9916258310973077E-2</v>
      </c>
      <c r="S67" s="123" t="s">
        <v>356</v>
      </c>
      <c r="T67" s="124">
        <v>3.4765921846388215E-2</v>
      </c>
      <c r="U67" s="124">
        <v>3.5450189647306847E-2</v>
      </c>
    </row>
    <row r="68" spans="2:21" ht="6.75" customHeight="1" thickBot="1">
      <c r="B68" s="101"/>
      <c r="C68" s="101"/>
      <c r="D68" s="101"/>
      <c r="E68" s="101"/>
      <c r="F68" s="101"/>
      <c r="G68" s="101"/>
      <c r="H68" s="101"/>
      <c r="I68" s="101"/>
      <c r="J68" s="101"/>
      <c r="K68" s="101"/>
      <c r="L68" s="101"/>
      <c r="M68" s="101"/>
      <c r="N68" s="101"/>
      <c r="O68" s="101"/>
      <c r="P68" s="101"/>
      <c r="Q68" s="101"/>
      <c r="R68" s="101"/>
      <c r="S68" s="101"/>
      <c r="T68" s="101"/>
      <c r="U68" s="101"/>
    </row>
    <row r="69" spans="2:21" ht="20.399999999999999" customHeight="1">
      <c r="B69" s="306" t="s">
        <v>9</v>
      </c>
      <c r="C69" s="309" t="s">
        <v>8</v>
      </c>
      <c r="D69" s="109" t="s">
        <v>51</v>
      </c>
      <c r="E69" s="110">
        <v>3.4645613597619647E-2</v>
      </c>
      <c r="F69" s="111">
        <v>7.9164359920233934E-2</v>
      </c>
      <c r="G69" s="112">
        <v>6.4620038044198996E-2</v>
      </c>
      <c r="H69" s="113">
        <v>6.3699476187665652E-2</v>
      </c>
      <c r="I69" s="110">
        <v>2.9170781457474829E-2</v>
      </c>
      <c r="J69" s="111">
        <v>2.922883099011523E-2</v>
      </c>
      <c r="K69" s="112">
        <v>3.2220865982673701E-2</v>
      </c>
      <c r="L69" s="113">
        <v>3.0179986861784698E-2</v>
      </c>
      <c r="M69" s="110">
        <v>1.4393758948077374E-5</v>
      </c>
      <c r="N69" s="111">
        <v>2.7246533572026912E-2</v>
      </c>
      <c r="O69" s="112">
        <v>1.4405680892986264E-2</v>
      </c>
      <c r="P69" s="113">
        <v>1.2381909780536682E-2</v>
      </c>
      <c r="Q69" s="110">
        <v>2.858136832467131E-2</v>
      </c>
      <c r="R69" s="111">
        <v>2.561229824700521E-2</v>
      </c>
      <c r="S69" s="112" t="s">
        <v>356</v>
      </c>
      <c r="T69" s="113">
        <v>2.7643044015627737E-2</v>
      </c>
      <c r="U69" s="114">
        <v>2.881189188128894E-2</v>
      </c>
    </row>
    <row r="70" spans="2:21" ht="20.399999999999999" customHeight="1">
      <c r="B70" s="307"/>
      <c r="C70" s="310"/>
      <c r="D70" s="115" t="s">
        <v>30</v>
      </c>
      <c r="E70" s="116">
        <v>3.0345407158938638E-3</v>
      </c>
      <c r="F70" s="117">
        <v>3.825321155595237E-2</v>
      </c>
      <c r="G70" s="118">
        <v>4.8343614545903066E-2</v>
      </c>
      <c r="H70" s="119">
        <v>3.7462322751756552E-2</v>
      </c>
      <c r="I70" s="116">
        <v>2.8482294445252396E-2</v>
      </c>
      <c r="J70" s="117">
        <v>2.5889423249797039E-2</v>
      </c>
      <c r="K70" s="118">
        <v>3.2220865982673701E-2</v>
      </c>
      <c r="L70" s="119">
        <v>2.8802558965861577E-2</v>
      </c>
      <c r="M70" s="116">
        <v>1.4393758948077374E-5</v>
      </c>
      <c r="N70" s="117">
        <v>2.4748045223003782E-2</v>
      </c>
      <c r="O70" s="118">
        <v>1.4398681737424923E-2</v>
      </c>
      <c r="P70" s="119">
        <v>1.1556490703845656E-2</v>
      </c>
      <c r="Q70" s="116">
        <v>2.1572618006091792E-2</v>
      </c>
      <c r="R70" s="117">
        <v>8.0148809003804979E-3</v>
      </c>
      <c r="S70" s="118" t="s">
        <v>356</v>
      </c>
      <c r="T70" s="119">
        <v>1.7287924829731655E-2</v>
      </c>
      <c r="U70" s="119">
        <v>2.3364761303496368E-2</v>
      </c>
    </row>
    <row r="71" spans="2:21" ht="20.399999999999999" customHeight="1" thickBot="1">
      <c r="B71" s="308"/>
      <c r="C71" s="311"/>
      <c r="D71" s="120" t="s">
        <v>31</v>
      </c>
      <c r="E71" s="121">
        <v>3.1611072881725794E-2</v>
      </c>
      <c r="F71" s="122">
        <v>4.0911324900998344E-2</v>
      </c>
      <c r="G71" s="123">
        <v>1.6276620638928794E-2</v>
      </c>
      <c r="H71" s="124">
        <v>2.6237310125210401E-2</v>
      </c>
      <c r="I71" s="121">
        <v>6.8848701222242446E-4</v>
      </c>
      <c r="J71" s="122">
        <v>3.3395506189813164E-3</v>
      </c>
      <c r="K71" s="123">
        <v>0</v>
      </c>
      <c r="L71" s="124">
        <v>1.3774770634368081E-3</v>
      </c>
      <c r="M71" s="121">
        <v>0</v>
      </c>
      <c r="N71" s="122">
        <v>2.498488349023126E-3</v>
      </c>
      <c r="O71" s="123">
        <v>6.9991555613398151E-6</v>
      </c>
      <c r="P71" s="124">
        <v>8.2541907669102742E-4</v>
      </c>
      <c r="Q71" s="121">
        <v>7.0087503185795328E-3</v>
      </c>
      <c r="R71" s="122">
        <v>1.7598223753798516E-2</v>
      </c>
      <c r="S71" s="123" t="s">
        <v>356</v>
      </c>
      <c r="T71" s="124">
        <v>1.0355374037224746E-2</v>
      </c>
      <c r="U71" s="124">
        <v>5.4471963518603192E-3</v>
      </c>
    </row>
    <row r="73" spans="2:21">
      <c r="B73" s="294" t="s">
        <v>40</v>
      </c>
    </row>
    <row r="74" spans="2:21">
      <c r="B74" s="1" t="s">
        <v>359</v>
      </c>
    </row>
    <row r="75" spans="2:21">
      <c r="B75" s="1" t="s">
        <v>361</v>
      </c>
    </row>
    <row r="76" spans="2:21">
      <c r="B76" s="1" t="s">
        <v>360</v>
      </c>
    </row>
    <row r="77" spans="2:21">
      <c r="B77" s="295" t="s">
        <v>363</v>
      </c>
    </row>
  </sheetData>
  <mergeCells count="22">
    <mergeCell ref="B4:B14"/>
    <mergeCell ref="C4:C6"/>
    <mergeCell ref="C8:C10"/>
    <mergeCell ref="C12:C14"/>
    <mergeCell ref="B19:B29"/>
    <mergeCell ref="C19:C21"/>
    <mergeCell ref="C23:C25"/>
    <mergeCell ref="C27:C29"/>
    <mergeCell ref="B31:B33"/>
    <mergeCell ref="C31:C33"/>
    <mergeCell ref="B38:B48"/>
    <mergeCell ref="C38:C40"/>
    <mergeCell ref="C42:C44"/>
    <mergeCell ref="C46:C48"/>
    <mergeCell ref="B69:B71"/>
    <mergeCell ref="C69:C71"/>
    <mergeCell ref="B50:B52"/>
    <mergeCell ref="C50:C52"/>
    <mergeCell ref="B57:B67"/>
    <mergeCell ref="C57:C59"/>
    <mergeCell ref="C61:C63"/>
    <mergeCell ref="C65:C6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11"/>
  <sheetViews>
    <sheetView zoomScaleNormal="100" workbookViewId="0">
      <pane xSplit="2" ySplit="3" topLeftCell="Z4" activePane="bottomRight" state="frozen"/>
      <selection pane="topRight" activeCell="C1" sqref="C1"/>
      <selection pane="bottomLeft" activeCell="A4" sqref="A4"/>
      <selection pane="bottomRight" activeCell="AO3" sqref="AO3"/>
    </sheetView>
  </sheetViews>
  <sheetFormatPr defaultColWidth="8.69921875" defaultRowHeight="14.4"/>
  <cols>
    <col min="1" max="1" width="6.19921875" style="1" customWidth="1"/>
    <col min="2" max="2" width="9" style="1" bestFit="1" customWidth="1"/>
    <col min="3" max="6" width="6.3984375" style="1" bestFit="1" customWidth="1"/>
    <col min="7" max="7" width="6.3984375" style="1" customWidth="1"/>
    <col min="8" max="11" width="6.3984375" style="1" bestFit="1" customWidth="1"/>
    <col min="12" max="12" width="6.3984375" style="1" customWidth="1"/>
    <col min="13" max="14" width="6.3984375" style="1" bestFit="1" customWidth="1"/>
    <col min="15" max="15" width="5.5" style="1" bestFit="1" customWidth="1"/>
    <col min="16" max="16" width="6.3984375" style="1" bestFit="1" customWidth="1"/>
    <col min="17" max="17" width="6.3984375" style="1" customWidth="1"/>
    <col min="18" max="18" width="6.3984375" style="1" bestFit="1" customWidth="1"/>
    <col min="19" max="27" width="6.3984375" style="1" customWidth="1"/>
    <col min="28" max="28" width="4.5" style="1" customWidth="1"/>
    <col min="29" max="30" width="5.3984375" style="1" bestFit="1" customWidth="1"/>
    <col min="31" max="31" width="5.3984375" style="1" customWidth="1"/>
    <col min="32" max="32" width="4.5" style="1" customWidth="1"/>
    <col min="33" max="33" width="5.3984375" style="1" bestFit="1" customWidth="1"/>
    <col min="34" max="34" width="4.69921875" style="1" customWidth="1"/>
    <col min="35" max="35" width="5.3984375" style="1" customWidth="1"/>
    <col min="36" max="36" width="4.69921875" style="1" customWidth="1"/>
    <col min="37" max="37" width="5.3984375" style="1" bestFit="1" customWidth="1"/>
    <col min="38" max="38" width="4.69921875" style="1" customWidth="1"/>
    <col min="39" max="40" width="5.3984375" style="1" bestFit="1" customWidth="1"/>
    <col min="41" max="42" width="4.69921875" style="1" customWidth="1"/>
    <col min="43" max="44" width="5.3984375" style="1" bestFit="1" customWidth="1"/>
    <col min="45" max="47" width="3.8984375" style="1" customWidth="1"/>
    <col min="48" max="48" width="14.3984375" style="1" bestFit="1" customWidth="1"/>
    <col min="49" max="49" width="14.3984375" style="1" customWidth="1"/>
    <col min="50" max="50" width="8.3984375" style="1" bestFit="1" customWidth="1"/>
    <col min="51" max="51" width="17.59765625" style="1" bestFit="1" customWidth="1"/>
    <col min="52" max="52" width="27.09765625" style="1" bestFit="1" customWidth="1"/>
    <col min="53" max="53" width="9.59765625" style="1" bestFit="1" customWidth="1"/>
    <col min="54" max="16384" width="8.69921875" style="1"/>
  </cols>
  <sheetData>
    <row r="1" spans="1:53" ht="37.950000000000003" customHeight="1" thickTop="1" thickBot="1">
      <c r="A1" s="324" t="s">
        <v>354</v>
      </c>
      <c r="B1" s="325"/>
      <c r="C1" s="325"/>
      <c r="D1" s="325"/>
      <c r="E1" s="325"/>
      <c r="F1" s="325"/>
      <c r="G1" s="325"/>
      <c r="H1" s="325"/>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6"/>
    </row>
    <row r="2" spans="1:53" ht="31.2" customHeight="1" thickTop="1" thickBot="1">
      <c r="A2" s="328" t="s">
        <v>47</v>
      </c>
      <c r="B2" s="329"/>
      <c r="C2" s="321">
        <v>2016</v>
      </c>
      <c r="D2" s="322"/>
      <c r="E2" s="322"/>
      <c r="F2" s="322"/>
      <c r="G2" s="323"/>
      <c r="H2" s="321">
        <v>2017</v>
      </c>
      <c r="I2" s="322"/>
      <c r="J2" s="322"/>
      <c r="K2" s="322"/>
      <c r="L2" s="323"/>
      <c r="M2" s="321">
        <v>2018</v>
      </c>
      <c r="N2" s="322"/>
      <c r="O2" s="322"/>
      <c r="P2" s="322"/>
      <c r="Q2" s="323"/>
      <c r="R2" s="321">
        <v>2019</v>
      </c>
      <c r="S2" s="322"/>
      <c r="T2" s="322"/>
      <c r="U2" s="322"/>
      <c r="V2" s="323"/>
      <c r="W2" s="321">
        <v>2020</v>
      </c>
      <c r="X2" s="322"/>
      <c r="Y2" s="322"/>
      <c r="Z2" s="322"/>
      <c r="AA2" s="323"/>
      <c r="AB2" s="327" t="s">
        <v>355</v>
      </c>
      <c r="AC2" s="322"/>
      <c r="AD2" s="322"/>
      <c r="AE2" s="322"/>
      <c r="AF2" s="322"/>
      <c r="AG2" s="322"/>
      <c r="AH2" s="322"/>
      <c r="AI2" s="322"/>
      <c r="AJ2" s="322"/>
      <c r="AK2" s="322"/>
      <c r="AL2" s="322"/>
      <c r="AM2" s="322"/>
      <c r="AN2" s="322"/>
      <c r="AO2" s="322"/>
      <c r="AP2" s="322"/>
      <c r="AQ2" s="322"/>
      <c r="AR2" s="323"/>
      <c r="AV2" s="318" t="s">
        <v>366</v>
      </c>
      <c r="AW2" s="319"/>
      <c r="AX2" s="319"/>
      <c r="AY2" s="319"/>
      <c r="AZ2" s="319"/>
      <c r="BA2" s="320"/>
    </row>
    <row r="3" spans="1:53" ht="15.6" thickTop="1" thickBot="1">
      <c r="A3" s="216"/>
      <c r="B3" s="217" t="s">
        <v>48</v>
      </c>
      <c r="C3" s="216" t="s">
        <v>16</v>
      </c>
      <c r="D3" s="218" t="s">
        <v>20</v>
      </c>
      <c r="E3" s="218" t="s">
        <v>24</v>
      </c>
      <c r="F3" s="217" t="s">
        <v>28</v>
      </c>
      <c r="G3" s="219">
        <v>2016</v>
      </c>
      <c r="H3" s="216" t="s">
        <v>16</v>
      </c>
      <c r="I3" s="218" t="s">
        <v>20</v>
      </c>
      <c r="J3" s="218" t="s">
        <v>24</v>
      </c>
      <c r="K3" s="217" t="s">
        <v>28</v>
      </c>
      <c r="L3" s="219">
        <v>2017</v>
      </c>
      <c r="M3" s="216" t="s">
        <v>16</v>
      </c>
      <c r="N3" s="218" t="s">
        <v>20</v>
      </c>
      <c r="O3" s="218" t="s">
        <v>24</v>
      </c>
      <c r="P3" s="217" t="s">
        <v>28</v>
      </c>
      <c r="Q3" s="220">
        <v>2018</v>
      </c>
      <c r="R3" s="216" t="s">
        <v>16</v>
      </c>
      <c r="S3" s="221" t="s">
        <v>20</v>
      </c>
      <c r="T3" s="221" t="s">
        <v>24</v>
      </c>
      <c r="U3" s="217" t="s">
        <v>28</v>
      </c>
      <c r="V3" s="220">
        <v>2019</v>
      </c>
      <c r="W3" s="216" t="s">
        <v>16</v>
      </c>
      <c r="X3" s="221" t="s">
        <v>20</v>
      </c>
      <c r="Y3" s="221" t="s">
        <v>24</v>
      </c>
      <c r="Z3" s="217" t="s">
        <v>28</v>
      </c>
      <c r="AA3" s="220">
        <v>2020</v>
      </c>
      <c r="AB3" s="216" t="s">
        <v>13</v>
      </c>
      <c r="AC3" s="221" t="s">
        <v>14</v>
      </c>
      <c r="AD3" s="221" t="s">
        <v>15</v>
      </c>
      <c r="AE3" s="279" t="s">
        <v>16</v>
      </c>
      <c r="AF3" s="274" t="s">
        <v>17</v>
      </c>
      <c r="AG3" s="221" t="s">
        <v>18</v>
      </c>
      <c r="AH3" s="221" t="s">
        <v>19</v>
      </c>
      <c r="AI3" s="279" t="s">
        <v>20</v>
      </c>
      <c r="AJ3" s="274" t="s">
        <v>21</v>
      </c>
      <c r="AK3" s="221" t="s">
        <v>22</v>
      </c>
      <c r="AL3" s="221" t="s">
        <v>23</v>
      </c>
      <c r="AM3" s="279" t="s">
        <v>24</v>
      </c>
      <c r="AN3" s="274" t="s">
        <v>25</v>
      </c>
      <c r="AO3" s="221" t="s">
        <v>26</v>
      </c>
      <c r="AP3" s="221" t="s">
        <v>27</v>
      </c>
      <c r="AQ3" s="287" t="s">
        <v>28</v>
      </c>
      <c r="AR3" s="222">
        <v>2021</v>
      </c>
      <c r="AV3" s="241" t="s">
        <v>365</v>
      </c>
      <c r="AW3" s="296" t="s">
        <v>67</v>
      </c>
      <c r="AX3" s="242" t="s">
        <v>68</v>
      </c>
      <c r="AY3" s="242" t="s">
        <v>69</v>
      </c>
      <c r="AZ3" s="242" t="s">
        <v>70</v>
      </c>
      <c r="BA3" s="243" t="s">
        <v>71</v>
      </c>
    </row>
    <row r="4" spans="1:53" ht="15" thickTop="1">
      <c r="A4" s="49" t="s">
        <v>2</v>
      </c>
      <c r="B4" s="50">
        <v>513.99</v>
      </c>
      <c r="C4" s="51">
        <v>1.2735833652103347E-2</v>
      </c>
      <c r="D4" s="52">
        <v>3.669641503026207E-3</v>
      </c>
      <c r="E4" s="52">
        <v>2.5632659417331029E-2</v>
      </c>
      <c r="F4" s="53">
        <v>1.7583017062464915E-2</v>
      </c>
      <c r="G4" s="54">
        <v>1.5127920251429568E-2</v>
      </c>
      <c r="H4" s="51">
        <v>2.7279511336481523E-2</v>
      </c>
      <c r="I4" s="52">
        <v>3.9566782193449446E-2</v>
      </c>
      <c r="J4" s="52">
        <v>4.1575327507873308E-2</v>
      </c>
      <c r="K4" s="53">
        <v>5.3946440974712767E-2</v>
      </c>
      <c r="L4" s="54">
        <v>4.0953053228800655E-2</v>
      </c>
      <c r="M4" s="51">
        <v>4.9090478307239067E-2</v>
      </c>
      <c r="N4" s="52">
        <v>5.3856077157631091E-2</v>
      </c>
      <c r="O4" s="52">
        <v>2.6864184473020865E-2</v>
      </c>
      <c r="P4" s="53">
        <v>5.5950436129053045E-2</v>
      </c>
      <c r="Q4" s="55">
        <v>4.8302585510862597E-2</v>
      </c>
      <c r="R4" s="51">
        <v>5.2462478410701167E-2</v>
      </c>
      <c r="S4" s="56">
        <v>4.6245247830624246E-2</v>
      </c>
      <c r="T4" s="56">
        <v>4.8725721139417567E-2</v>
      </c>
      <c r="U4" s="53">
        <v>6.7767031700489588E-2</v>
      </c>
      <c r="V4" s="55">
        <v>5.5101673332761558E-2</v>
      </c>
      <c r="W4" s="51">
        <v>0.12346711763725034</v>
      </c>
      <c r="X4" s="56">
        <v>0.12291789599906017</v>
      </c>
      <c r="Y4" s="56">
        <v>7.4031936680557991E-2</v>
      </c>
      <c r="Z4" s="53">
        <v>0.10887838999512157</v>
      </c>
      <c r="AA4" s="55">
        <v>0.1102129342516498</v>
      </c>
      <c r="AB4" s="51">
        <v>3.8791340819732428E-2</v>
      </c>
      <c r="AC4" s="56">
        <v>6.3372456267508273E-2</v>
      </c>
      <c r="AD4" s="56">
        <v>5.9935684897687191E-2</v>
      </c>
      <c r="AE4" s="280">
        <v>5.5110706745165834E-2</v>
      </c>
      <c r="AF4" s="275">
        <v>7.5778236187990095E-3</v>
      </c>
      <c r="AG4" s="56">
        <v>5.7019342795912219E-2</v>
      </c>
      <c r="AH4" s="56">
        <v>6.0171654154724391E-3</v>
      </c>
      <c r="AI4" s="280">
        <v>2.741005664769262E-2</v>
      </c>
      <c r="AJ4" s="275">
        <v>0</v>
      </c>
      <c r="AK4" s="56">
        <v>7.754976686340441E-2</v>
      </c>
      <c r="AL4" s="56">
        <v>3.7351540964155848E-2</v>
      </c>
      <c r="AM4" s="280">
        <v>4.6523417205077681E-2</v>
      </c>
      <c r="AN4" s="275">
        <v>5.6473983492818923E-2</v>
      </c>
      <c r="AO4" s="56">
        <v>3.7835600835222125E-2</v>
      </c>
      <c r="AP4" s="56"/>
      <c r="AQ4" s="288">
        <v>4.7609885841889486E-2</v>
      </c>
      <c r="AR4" s="223">
        <v>4.5850231787679718E-2</v>
      </c>
      <c r="AV4" s="229" t="s">
        <v>0</v>
      </c>
      <c r="AW4" s="297" t="s">
        <v>1</v>
      </c>
      <c r="AX4" s="230" t="s">
        <v>2</v>
      </c>
      <c r="AY4" s="230" t="s">
        <v>72</v>
      </c>
      <c r="AZ4" s="230" t="s">
        <v>73</v>
      </c>
      <c r="BA4" s="233">
        <v>52</v>
      </c>
    </row>
    <row r="5" spans="1:53">
      <c r="A5" s="57" t="s">
        <v>30</v>
      </c>
      <c r="B5" s="58"/>
      <c r="C5" s="59">
        <v>0</v>
      </c>
      <c r="D5" s="60">
        <v>0</v>
      </c>
      <c r="E5" s="60">
        <v>1.9305815463410185E-4</v>
      </c>
      <c r="F5" s="61">
        <v>1.6888884377811418E-4</v>
      </c>
      <c r="G5" s="62">
        <v>8.667674247515137E-5</v>
      </c>
      <c r="H5" s="59">
        <v>3.3389370925254855E-4</v>
      </c>
      <c r="I5" s="60">
        <v>2.765705354298115E-3</v>
      </c>
      <c r="J5" s="60">
        <v>1.0129073217522086E-2</v>
      </c>
      <c r="K5" s="61">
        <v>1.7330424508141162E-2</v>
      </c>
      <c r="L5" s="62">
        <v>8.1668133354845206E-3</v>
      </c>
      <c r="M5" s="59">
        <v>1.3198695016771808E-2</v>
      </c>
      <c r="N5" s="60">
        <v>1.1255478404711841E-3</v>
      </c>
      <c r="O5" s="60">
        <v>8.0992993119307632E-3</v>
      </c>
      <c r="P5" s="61">
        <v>1.7897110765365644E-3</v>
      </c>
      <c r="Q5" s="63">
        <v>6.4176794189778636E-3</v>
      </c>
      <c r="R5" s="59">
        <v>1.6213781735123891E-3</v>
      </c>
      <c r="S5" s="64">
        <v>8.8092713550745119E-3</v>
      </c>
      <c r="T5" s="64">
        <v>2.4448173832542469E-2</v>
      </c>
      <c r="U5" s="61">
        <v>3.4911250146833231E-2</v>
      </c>
      <c r="V5" s="63">
        <v>1.8244948341419074E-2</v>
      </c>
      <c r="W5" s="59">
        <v>2.8945060819502304E-2</v>
      </c>
      <c r="X5" s="64">
        <v>2.5570195663082766E-2</v>
      </c>
      <c r="Y5" s="64">
        <v>4.4784646548044406E-2</v>
      </c>
      <c r="Z5" s="61">
        <v>6.3332110328353799E-2</v>
      </c>
      <c r="AA5" s="63">
        <v>4.1516057480156805E-2</v>
      </c>
      <c r="AB5" s="59">
        <v>3.78952991873816E-3</v>
      </c>
      <c r="AC5" s="64">
        <v>4.5611800065475626E-3</v>
      </c>
      <c r="AD5" s="64">
        <v>1.3391561055644992E-2</v>
      </c>
      <c r="AE5" s="281">
        <v>6.997184190601787E-3</v>
      </c>
      <c r="AF5" s="62">
        <v>2.0303562950039376E-3</v>
      </c>
      <c r="AG5" s="64">
        <v>2.7097950998717982E-2</v>
      </c>
      <c r="AH5" s="64">
        <v>5.8524565506944872E-3</v>
      </c>
      <c r="AI5" s="281">
        <v>1.3383835671563106E-2</v>
      </c>
      <c r="AJ5" s="62">
        <v>0</v>
      </c>
      <c r="AK5" s="64">
        <v>2.7668432636749025E-2</v>
      </c>
      <c r="AL5" s="64">
        <v>1.522371473660843E-3</v>
      </c>
      <c r="AM5" s="281">
        <v>1.2281466068733772E-2</v>
      </c>
      <c r="AN5" s="62">
        <v>1.6600752984760173E-2</v>
      </c>
      <c r="AO5" s="64">
        <v>3.805737672909391E-3</v>
      </c>
      <c r="AP5" s="64"/>
      <c r="AQ5" s="289">
        <v>1.0515661415768509E-2</v>
      </c>
      <c r="AR5" s="224">
        <v>1.0019972057580259E-2</v>
      </c>
      <c r="AV5" s="229"/>
      <c r="AW5" s="297"/>
      <c r="AX5" s="230"/>
      <c r="AY5" s="230"/>
      <c r="AZ5" s="230" t="s">
        <v>74</v>
      </c>
      <c r="BA5" s="233">
        <v>13.2</v>
      </c>
    </row>
    <row r="6" spans="1:53">
      <c r="A6" s="57" t="s">
        <v>31</v>
      </c>
      <c r="B6" s="58"/>
      <c r="C6" s="59">
        <v>1.2735833652103347E-2</v>
      </c>
      <c r="D6" s="60">
        <v>3.669641503026207E-3</v>
      </c>
      <c r="E6" s="60">
        <v>2.5439606208847641E-2</v>
      </c>
      <c r="F6" s="61">
        <v>1.7375853317505897E-2</v>
      </c>
      <c r="G6" s="62">
        <v>1.5031290245981046E-2</v>
      </c>
      <c r="H6" s="59">
        <v>2.6945617627228972E-2</v>
      </c>
      <c r="I6" s="60">
        <v>3.6800306241622692E-2</v>
      </c>
      <c r="J6" s="60">
        <v>3.1446104596203513E-2</v>
      </c>
      <c r="K6" s="61">
        <v>3.6615854846523542E-2</v>
      </c>
      <c r="L6" s="62">
        <v>3.2786011800343184E-2</v>
      </c>
      <c r="M6" s="59">
        <v>3.5891783290467244E-2</v>
      </c>
      <c r="N6" s="60">
        <v>5.2730529317159915E-2</v>
      </c>
      <c r="O6" s="60">
        <v>1.87468795112463E-2</v>
      </c>
      <c r="P6" s="61">
        <v>5.4160725052516456E-2</v>
      </c>
      <c r="Q6" s="63">
        <v>4.1881773866083341E-2</v>
      </c>
      <c r="R6" s="59">
        <v>5.0841100237188769E-2</v>
      </c>
      <c r="S6" s="64">
        <v>3.7435671158378252E-2</v>
      </c>
      <c r="T6" s="64">
        <v>2.4277526246329263E-2</v>
      </c>
      <c r="U6" s="61">
        <v>3.2855781553656406E-2</v>
      </c>
      <c r="V6" s="63">
        <v>3.6856658652052267E-2</v>
      </c>
      <c r="W6" s="59">
        <v>9.4522056817748071E-2</v>
      </c>
      <c r="X6" s="64">
        <v>9.7347700335977352E-2</v>
      </c>
      <c r="Y6" s="64">
        <v>2.9247290132513565E-2</v>
      </c>
      <c r="Z6" s="61">
        <v>4.5546279666767671E-2</v>
      </c>
      <c r="AA6" s="63">
        <v>6.8696876771492957E-2</v>
      </c>
      <c r="AB6" s="59">
        <v>3.5001875591432217E-2</v>
      </c>
      <c r="AC6" s="64">
        <v>5.8811354607879292E-2</v>
      </c>
      <c r="AD6" s="64">
        <v>4.6544207918650556E-2</v>
      </c>
      <c r="AE6" s="281">
        <v>4.8113598615093595E-2</v>
      </c>
      <c r="AF6" s="62">
        <v>5.5474673237950745E-3</v>
      </c>
      <c r="AG6" s="64">
        <v>2.9921518918678138E-2</v>
      </c>
      <c r="AH6" s="64">
        <v>1.6468240552256567E-4</v>
      </c>
      <c r="AI6" s="281">
        <v>1.4026265651112587E-2</v>
      </c>
      <c r="AJ6" s="62">
        <v>0</v>
      </c>
      <c r="AK6" s="64">
        <v>4.9881387580569266E-2</v>
      </c>
      <c r="AL6" s="64">
        <v>3.5829231306411129E-2</v>
      </c>
      <c r="AM6" s="281">
        <v>3.4241996354417166E-2</v>
      </c>
      <c r="AN6" s="62">
        <v>3.9873304907492219E-2</v>
      </c>
      <c r="AO6" s="64">
        <v>3.4029936997367914E-2</v>
      </c>
      <c r="AP6" s="64"/>
      <c r="AQ6" s="289">
        <v>3.709429855714573E-2</v>
      </c>
      <c r="AR6" s="224">
        <v>3.5830323552428538E-2</v>
      </c>
      <c r="AV6" s="229"/>
      <c r="AW6" s="297"/>
      <c r="AX6" s="230"/>
      <c r="AY6" s="230"/>
      <c r="AZ6" s="230" t="s">
        <v>75</v>
      </c>
      <c r="BA6" s="233">
        <v>37.9</v>
      </c>
    </row>
    <row r="7" spans="1:53">
      <c r="A7" s="65" t="s">
        <v>3</v>
      </c>
      <c r="B7" s="66">
        <v>143.32</v>
      </c>
      <c r="C7" s="67">
        <v>8.989005862966068E-3</v>
      </c>
      <c r="D7" s="68">
        <v>5.1741839515904138E-3</v>
      </c>
      <c r="E7" s="68">
        <v>1.9126306974125457E-2</v>
      </c>
      <c r="F7" s="69">
        <v>2.1474536257279145E-2</v>
      </c>
      <c r="G7" s="70">
        <v>1.4459075780965905E-2</v>
      </c>
      <c r="H7" s="67">
        <v>2.7134145958069043E-2</v>
      </c>
      <c r="I7" s="68">
        <v>2.5521785865593255E-2</v>
      </c>
      <c r="J7" s="68">
        <v>2.6696104437833261E-2</v>
      </c>
      <c r="K7" s="69">
        <v>4.6923590470075341E-2</v>
      </c>
      <c r="L7" s="70">
        <v>3.2663864455691756E-2</v>
      </c>
      <c r="M7" s="67">
        <v>3.2237246278688798E-2</v>
      </c>
      <c r="N7" s="68">
        <v>5.3181265421350023E-2</v>
      </c>
      <c r="O7" s="68">
        <v>2.7059035078412251E-2</v>
      </c>
      <c r="P7" s="69">
        <v>4.9947480302097121E-2</v>
      </c>
      <c r="Q7" s="71">
        <v>4.1240416108412364E-2</v>
      </c>
      <c r="R7" s="67">
        <v>4.9775865815785192E-2</v>
      </c>
      <c r="S7" s="72">
        <v>4.0938093145644103E-2</v>
      </c>
      <c r="T7" s="72">
        <v>2.6052444356871689E-2</v>
      </c>
      <c r="U7" s="69">
        <v>4.7745971464165919E-2</v>
      </c>
      <c r="V7" s="71">
        <v>4.2902143895190835E-2</v>
      </c>
      <c r="W7" s="67">
        <v>9.2268177500946028E-2</v>
      </c>
      <c r="X7" s="72">
        <v>9.7835320747004587E-2</v>
      </c>
      <c r="Y7" s="72">
        <v>3.231217711015829E-2</v>
      </c>
      <c r="Z7" s="69">
        <v>5.5957425816307409E-2</v>
      </c>
      <c r="AA7" s="71">
        <v>7.2526563594937102E-2</v>
      </c>
      <c r="AB7" s="67">
        <v>2.9162402580340519E-2</v>
      </c>
      <c r="AC7" s="72">
        <v>6.5607932407868885E-2</v>
      </c>
      <c r="AD7" s="72">
        <v>5.3978322724165785E-2</v>
      </c>
      <c r="AE7" s="282">
        <v>5.1908003621651884E-2</v>
      </c>
      <c r="AF7" s="276">
        <v>1.2838358819189934E-2</v>
      </c>
      <c r="AG7" s="72">
        <v>4.8464858866636561E-2</v>
      </c>
      <c r="AH7" s="72">
        <v>2.1106341762972474E-4</v>
      </c>
      <c r="AI7" s="282">
        <v>2.2940144887961225E-2</v>
      </c>
      <c r="AJ7" s="276">
        <v>0</v>
      </c>
      <c r="AK7" s="72">
        <v>3.0905113271825067E-2</v>
      </c>
      <c r="AL7" s="72">
        <v>3.2531372904902149E-2</v>
      </c>
      <c r="AM7" s="282">
        <v>2.6753584885279166E-2</v>
      </c>
      <c r="AN7" s="276">
        <v>3.0394706024595895E-2</v>
      </c>
      <c r="AO7" s="72">
        <v>2.985262444827402E-2</v>
      </c>
      <c r="AP7" s="72"/>
      <c r="AQ7" s="290">
        <v>3.0122682667651973E-2</v>
      </c>
      <c r="AR7" s="225">
        <v>3.7338098885447826E-2</v>
      </c>
      <c r="AV7" s="229"/>
      <c r="AW7" s="297"/>
      <c r="AX7" s="230"/>
      <c r="AY7" s="230"/>
      <c r="AZ7" s="230" t="s">
        <v>76</v>
      </c>
      <c r="BA7" s="233">
        <v>33</v>
      </c>
    </row>
    <row r="8" spans="1:53">
      <c r="A8" s="57" t="s">
        <v>30</v>
      </c>
      <c r="B8" s="58"/>
      <c r="C8" s="59">
        <v>0</v>
      </c>
      <c r="D8" s="60">
        <v>0</v>
      </c>
      <c r="E8" s="60">
        <v>0</v>
      </c>
      <c r="F8" s="61">
        <v>0</v>
      </c>
      <c r="G8" s="62">
        <v>0</v>
      </c>
      <c r="H8" s="59">
        <v>0</v>
      </c>
      <c r="I8" s="60">
        <v>0</v>
      </c>
      <c r="J8" s="60">
        <v>0</v>
      </c>
      <c r="K8" s="61">
        <v>0</v>
      </c>
      <c r="L8" s="62">
        <v>0</v>
      </c>
      <c r="M8" s="59">
        <v>0</v>
      </c>
      <c r="N8" s="60">
        <v>1.8537513122034201E-5</v>
      </c>
      <c r="O8" s="60">
        <v>7.2004911109338303E-4</v>
      </c>
      <c r="P8" s="61">
        <v>9.8825362427215884E-4</v>
      </c>
      <c r="Q8" s="63">
        <v>4.8124512470707072E-4</v>
      </c>
      <c r="R8" s="59">
        <v>8.0166452454799933E-4</v>
      </c>
      <c r="S8" s="64">
        <v>0</v>
      </c>
      <c r="T8" s="64">
        <v>1.9316210118976822E-3</v>
      </c>
      <c r="U8" s="61">
        <v>2.2342988244043703E-3</v>
      </c>
      <c r="V8" s="63">
        <v>1.2927300742730894E-3</v>
      </c>
      <c r="W8" s="59">
        <v>2.5876889675232916E-8</v>
      </c>
      <c r="X8" s="64">
        <v>0</v>
      </c>
      <c r="Y8" s="64">
        <v>0</v>
      </c>
      <c r="Z8" s="61">
        <v>1.5203151973123821E-3</v>
      </c>
      <c r="AA8" s="63">
        <v>4.4506085980474552E-4</v>
      </c>
      <c r="AB8" s="59">
        <v>0</v>
      </c>
      <c r="AC8" s="64">
        <v>0</v>
      </c>
      <c r="AD8" s="64">
        <v>0</v>
      </c>
      <c r="AE8" s="281">
        <v>0</v>
      </c>
      <c r="AF8" s="62">
        <v>2.7080261834699919E-3</v>
      </c>
      <c r="AG8" s="64">
        <v>0</v>
      </c>
      <c r="AH8" s="64">
        <v>0</v>
      </c>
      <c r="AI8" s="281">
        <v>8.6314696003804284E-4</v>
      </c>
      <c r="AJ8" s="62">
        <v>0</v>
      </c>
      <c r="AK8" s="64">
        <v>7.4924768077856002E-4</v>
      </c>
      <c r="AL8" s="64">
        <v>0</v>
      </c>
      <c r="AM8" s="281">
        <v>2.835523258856317E-4</v>
      </c>
      <c r="AN8" s="62">
        <v>0</v>
      </c>
      <c r="AO8" s="64">
        <v>0</v>
      </c>
      <c r="AP8" s="64"/>
      <c r="AQ8" s="289">
        <v>0</v>
      </c>
      <c r="AR8" s="224">
        <v>2.0968569347779904E-4</v>
      </c>
      <c r="AV8" s="229"/>
      <c r="AW8" s="297"/>
      <c r="AX8" s="230"/>
      <c r="AY8" s="230"/>
      <c r="AZ8" s="230" t="s">
        <v>77</v>
      </c>
      <c r="BA8" s="233">
        <v>33</v>
      </c>
    </row>
    <row r="9" spans="1:53">
      <c r="A9" s="57" t="s">
        <v>31</v>
      </c>
      <c r="B9" s="58"/>
      <c r="C9" s="59">
        <v>8.989005862966068E-3</v>
      </c>
      <c r="D9" s="60">
        <v>5.1741839515904138E-3</v>
      </c>
      <c r="E9" s="60">
        <v>1.9126306974125457E-2</v>
      </c>
      <c r="F9" s="61">
        <v>2.1473997436413483E-2</v>
      </c>
      <c r="G9" s="62">
        <v>1.445890761910406E-2</v>
      </c>
      <c r="H9" s="59">
        <v>2.7126982948511222E-2</v>
      </c>
      <c r="I9" s="60">
        <v>2.5521785865593255E-2</v>
      </c>
      <c r="J9" s="60">
        <v>2.6696104437833261E-2</v>
      </c>
      <c r="K9" s="61">
        <v>4.6923590470075341E-2</v>
      </c>
      <c r="L9" s="62">
        <v>3.2661637700581385E-2</v>
      </c>
      <c r="M9" s="59">
        <v>3.2237246278688798E-2</v>
      </c>
      <c r="N9" s="60">
        <v>5.3162727908227993E-2</v>
      </c>
      <c r="O9" s="60">
        <v>2.630943118869038E-2</v>
      </c>
      <c r="P9" s="61">
        <v>4.8957970495975597E-2</v>
      </c>
      <c r="Q9" s="63">
        <v>4.075386310885392E-2</v>
      </c>
      <c r="R9" s="59">
        <v>4.8974201291237196E-2</v>
      </c>
      <c r="S9" s="64">
        <v>4.0938093145644103E-2</v>
      </c>
      <c r="T9" s="64">
        <v>2.4120823344974004E-2</v>
      </c>
      <c r="U9" s="61">
        <v>4.5511672639761545E-2</v>
      </c>
      <c r="V9" s="63">
        <v>4.1609413820917734E-2</v>
      </c>
      <c r="W9" s="59">
        <v>9.2268151624056341E-2</v>
      </c>
      <c r="X9" s="64">
        <v>9.7835320747004587E-2</v>
      </c>
      <c r="Y9" s="64">
        <v>3.231217711015829E-2</v>
      </c>
      <c r="Z9" s="61">
        <v>5.4437110618995026E-2</v>
      </c>
      <c r="AA9" s="63">
        <v>7.208150273513235E-2</v>
      </c>
      <c r="AB9" s="59">
        <v>2.9162402580340519E-2</v>
      </c>
      <c r="AC9" s="64">
        <v>6.5607932407868885E-2</v>
      </c>
      <c r="AD9" s="64">
        <v>5.3978322724165785E-2</v>
      </c>
      <c r="AE9" s="281">
        <v>5.1908003621651884E-2</v>
      </c>
      <c r="AF9" s="62">
        <v>1.0130332635719948E-2</v>
      </c>
      <c r="AG9" s="64">
        <v>4.8464858866636561E-2</v>
      </c>
      <c r="AH9" s="64">
        <v>2.1106341762972474E-4</v>
      </c>
      <c r="AI9" s="281">
        <v>2.207699792792318E-2</v>
      </c>
      <c r="AJ9" s="62">
        <v>0</v>
      </c>
      <c r="AK9" s="64">
        <v>3.0155865591046532E-2</v>
      </c>
      <c r="AL9" s="64">
        <v>3.2531372904902149E-2</v>
      </c>
      <c r="AM9" s="281">
        <v>2.6470032559393546E-2</v>
      </c>
      <c r="AN9" s="62">
        <v>3.0394706024595895E-2</v>
      </c>
      <c r="AO9" s="64">
        <v>2.985262444827402E-2</v>
      </c>
      <c r="AP9" s="64"/>
      <c r="AQ9" s="289">
        <v>3.0122682667651973E-2</v>
      </c>
      <c r="AR9" s="224">
        <v>3.7128413191970029E-2</v>
      </c>
      <c r="AV9" s="229"/>
      <c r="AW9" s="297"/>
      <c r="AX9" s="230"/>
      <c r="AY9" s="230"/>
      <c r="AZ9" s="230" t="s">
        <v>78</v>
      </c>
      <c r="BA9" s="233">
        <v>9</v>
      </c>
    </row>
    <row r="10" spans="1:53">
      <c r="A10" s="65" t="s">
        <v>4</v>
      </c>
      <c r="B10" s="66">
        <v>342.74</v>
      </c>
      <c r="C10" s="67">
        <v>2.8262648844875379E-2</v>
      </c>
      <c r="D10" s="68">
        <v>1.7724855954757618E-2</v>
      </c>
      <c r="E10" s="68">
        <v>8.2274710674241691E-2</v>
      </c>
      <c r="F10" s="69">
        <v>2.8553507099875045E-2</v>
      </c>
      <c r="G10" s="70">
        <v>3.8458803488923533E-2</v>
      </c>
      <c r="H10" s="67">
        <v>2.8960100547338705E-2</v>
      </c>
      <c r="I10" s="68">
        <v>4.9691975961937293E-2</v>
      </c>
      <c r="J10" s="68">
        <v>5.0576516945700763E-2</v>
      </c>
      <c r="K10" s="69">
        <v>6.9158362205667664E-2</v>
      </c>
      <c r="L10" s="70">
        <v>4.9299914644542739E-2</v>
      </c>
      <c r="M10" s="67">
        <v>4.9222312832907934E-2</v>
      </c>
      <c r="N10" s="68">
        <v>9.3713997421863732E-2</v>
      </c>
      <c r="O10" s="68">
        <v>0.11111429186667934</v>
      </c>
      <c r="P10" s="69">
        <v>0.12912341185531892</v>
      </c>
      <c r="Q10" s="71">
        <v>9.3922797247946777E-2</v>
      </c>
      <c r="R10" s="67">
        <v>9.9226857330114104E-2</v>
      </c>
      <c r="S10" s="72">
        <v>8.8652172286904141E-2</v>
      </c>
      <c r="T10" s="72">
        <v>0.13742374877059851</v>
      </c>
      <c r="U10" s="69">
        <v>7.514905348917307E-2</v>
      </c>
      <c r="V10" s="71">
        <v>9.7832337877582262E-2</v>
      </c>
      <c r="W10" s="67">
        <v>0.13940343065692096</v>
      </c>
      <c r="X10" s="72">
        <v>0.17968747841118854</v>
      </c>
      <c r="Y10" s="72">
        <v>0.17548645796986437</v>
      </c>
      <c r="Z10" s="69">
        <v>0.14718774231473192</v>
      </c>
      <c r="AA10" s="71">
        <v>0.1553897669395527</v>
      </c>
      <c r="AB10" s="67">
        <v>5.2658133751231032E-2</v>
      </c>
      <c r="AC10" s="72">
        <v>0.13868911164016207</v>
      </c>
      <c r="AD10" s="72">
        <v>9.7987026279140702E-2</v>
      </c>
      <c r="AE10" s="282">
        <v>0.10381901832722036</v>
      </c>
      <c r="AF10" s="276">
        <v>2.4003531740525989E-2</v>
      </c>
      <c r="AG10" s="72">
        <v>0.2159328773420508</v>
      </c>
      <c r="AH10" s="72">
        <v>1.9757870118147513E-2</v>
      </c>
      <c r="AI10" s="282">
        <v>8.9483674593676663E-2</v>
      </c>
      <c r="AJ10" s="276">
        <v>1.4352312302110504E-2</v>
      </c>
      <c r="AK10" s="72">
        <v>5.4687891783197946E-2</v>
      </c>
      <c r="AL10" s="72">
        <v>8.0582120570994092E-2</v>
      </c>
      <c r="AM10" s="282">
        <v>6.2583543031996897E-2</v>
      </c>
      <c r="AN10" s="276">
        <v>8.5148792795946185E-2</v>
      </c>
      <c r="AO10" s="72">
        <v>7.0184734893316503E-2</v>
      </c>
      <c r="AP10" s="72"/>
      <c r="AQ10" s="290">
        <v>7.7818725452237489E-2</v>
      </c>
      <c r="AR10" s="225">
        <v>8.9371534667425034E-2</v>
      </c>
      <c r="AV10" s="229"/>
      <c r="AW10" s="297"/>
      <c r="AX10" s="230"/>
      <c r="AY10" s="230" t="s">
        <v>79</v>
      </c>
      <c r="AZ10" s="230" t="s">
        <v>80</v>
      </c>
      <c r="BA10" s="233">
        <v>9.99</v>
      </c>
    </row>
    <row r="11" spans="1:53">
      <c r="A11" s="57" t="s">
        <v>30</v>
      </c>
      <c r="B11" s="58"/>
      <c r="C11" s="59">
        <v>1.2853142472440009E-2</v>
      </c>
      <c r="D11" s="60">
        <v>1.4882606829677365E-2</v>
      </c>
      <c r="E11" s="60">
        <v>5.908540387589431E-2</v>
      </c>
      <c r="F11" s="61">
        <v>1.2445031024830907E-2</v>
      </c>
      <c r="G11" s="62">
        <v>2.3450255795982741E-2</v>
      </c>
      <c r="H11" s="59">
        <v>1.0870001864118153E-2</v>
      </c>
      <c r="I11" s="60">
        <v>1.5415224065781165E-2</v>
      </c>
      <c r="J11" s="60">
        <v>2.1946385209404583E-2</v>
      </c>
      <c r="K11" s="61">
        <v>2.161808057076375E-2</v>
      </c>
      <c r="L11" s="62">
        <v>1.7113938268105013E-2</v>
      </c>
      <c r="M11" s="59">
        <v>7.4472991646841336E-3</v>
      </c>
      <c r="N11" s="60">
        <v>3.336106801010106E-2</v>
      </c>
      <c r="O11" s="60">
        <v>9.4409294775235658E-2</v>
      </c>
      <c r="P11" s="61">
        <v>8.2972226443318087E-2</v>
      </c>
      <c r="Q11" s="63">
        <v>5.1911327544642602E-2</v>
      </c>
      <c r="R11" s="59">
        <v>4.7611732317782103E-2</v>
      </c>
      <c r="S11" s="64">
        <v>4.7183399517486332E-2</v>
      </c>
      <c r="T11" s="64">
        <v>0.11706354743958568</v>
      </c>
      <c r="U11" s="61">
        <v>2.8984709536375677E-2</v>
      </c>
      <c r="V11" s="63">
        <v>5.609929118331472E-2</v>
      </c>
      <c r="W11" s="59">
        <v>4.7994127044616523E-2</v>
      </c>
      <c r="X11" s="64">
        <v>9.6018603968979571E-2</v>
      </c>
      <c r="Y11" s="64">
        <v>0.1603741031348917</v>
      </c>
      <c r="Z11" s="61">
        <v>9.1531653620393214E-2</v>
      </c>
      <c r="AA11" s="63">
        <v>8.9078432234235477E-2</v>
      </c>
      <c r="AB11" s="59">
        <v>3.108409798302585E-2</v>
      </c>
      <c r="AC11" s="64">
        <v>7.3029311895035948E-2</v>
      </c>
      <c r="AD11" s="64">
        <v>5.1058232833581546E-2</v>
      </c>
      <c r="AE11" s="281">
        <v>5.5353340968621302E-2</v>
      </c>
      <c r="AF11" s="62">
        <v>1.8196277602218945E-2</v>
      </c>
      <c r="AG11" s="64">
        <v>0.1855610133826745</v>
      </c>
      <c r="AH11" s="64">
        <v>1.9604494755457835E-2</v>
      </c>
      <c r="AI11" s="281">
        <v>7.7077026094499179E-2</v>
      </c>
      <c r="AJ11" s="62">
        <v>1.4352312302110504E-2</v>
      </c>
      <c r="AK11" s="64">
        <v>1.5512302257094627E-2</v>
      </c>
      <c r="AL11" s="64">
        <v>6.9501437613757641E-2</v>
      </c>
      <c r="AM11" s="281">
        <v>4.4133410089723303E-2</v>
      </c>
      <c r="AN11" s="62">
        <v>3.752911635935359E-2</v>
      </c>
      <c r="AO11" s="64">
        <v>4.7848021821239373E-2</v>
      </c>
      <c r="AP11" s="64"/>
      <c r="AQ11" s="289">
        <v>4.2583779502276459E-2</v>
      </c>
      <c r="AR11" s="224">
        <v>5.619980799185998E-2</v>
      </c>
      <c r="AV11" s="229"/>
      <c r="AW11" s="297"/>
      <c r="AX11" s="230"/>
      <c r="AY11" s="230" t="s">
        <v>81</v>
      </c>
      <c r="AZ11" s="230" t="s">
        <v>82</v>
      </c>
      <c r="BA11" s="233">
        <v>40.799999999999997</v>
      </c>
    </row>
    <row r="12" spans="1:53">
      <c r="A12" s="57" t="s">
        <v>31</v>
      </c>
      <c r="B12" s="58"/>
      <c r="C12" s="59">
        <v>1.5381800813345999E-2</v>
      </c>
      <c r="D12" s="60">
        <v>2.8422788716923595E-3</v>
      </c>
      <c r="E12" s="60">
        <v>2.3188918829703996E-2</v>
      </c>
      <c r="F12" s="61">
        <v>1.6107593253069419E-2</v>
      </c>
      <c r="G12" s="62">
        <v>1.4999736075923396E-2</v>
      </c>
      <c r="H12" s="59">
        <v>1.8090094456866095E-2</v>
      </c>
      <c r="I12" s="60">
        <v>3.4252986403210089E-2</v>
      </c>
      <c r="J12" s="60">
        <v>2.8630131736296218E-2</v>
      </c>
      <c r="K12" s="61">
        <v>4.7540281634903918E-2</v>
      </c>
      <c r="L12" s="62">
        <v>3.2180793089763564E-2</v>
      </c>
      <c r="M12" s="59">
        <v>4.1775013668223802E-2</v>
      </c>
      <c r="N12" s="60">
        <v>6.0352929411762686E-2</v>
      </c>
      <c r="O12" s="60">
        <v>1.6673826530576735E-2</v>
      </c>
      <c r="P12" s="61">
        <v>4.6125777557985664E-2</v>
      </c>
      <c r="Q12" s="63">
        <v>4.1997801185400606E-2</v>
      </c>
      <c r="R12" s="59">
        <v>5.161512501233198E-2</v>
      </c>
      <c r="S12" s="64">
        <v>4.1468772769417732E-2</v>
      </c>
      <c r="T12" s="64">
        <v>2.0360201331012878E-2</v>
      </c>
      <c r="U12" s="61">
        <v>4.6164343952797296E-2</v>
      </c>
      <c r="V12" s="63">
        <v>4.1733046694267494E-2</v>
      </c>
      <c r="W12" s="59">
        <v>9.1409303612304454E-2</v>
      </c>
      <c r="X12" s="64">
        <v>8.3668874442208871E-2</v>
      </c>
      <c r="Y12" s="64">
        <v>1.5112354834972655E-2</v>
      </c>
      <c r="Z12" s="61">
        <v>5.5656088694338773E-2</v>
      </c>
      <c r="AA12" s="63">
        <v>6.6311334705317235E-2</v>
      </c>
      <c r="AB12" s="59">
        <v>2.1574152695499074E-2</v>
      </c>
      <c r="AC12" s="64">
        <v>6.5660506484539263E-2</v>
      </c>
      <c r="AD12" s="64">
        <v>4.6928981522969926E-2</v>
      </c>
      <c r="AE12" s="281">
        <v>4.8466069002364984E-2</v>
      </c>
      <c r="AF12" s="62">
        <v>5.8072541383070346E-3</v>
      </c>
      <c r="AG12" s="64">
        <v>3.0371996022852208E-2</v>
      </c>
      <c r="AH12" s="64">
        <v>1.5333759480918335E-4</v>
      </c>
      <c r="AI12" s="281">
        <v>1.2406681409229016E-2</v>
      </c>
      <c r="AJ12" s="62">
        <v>0</v>
      </c>
      <c r="AK12" s="64">
        <v>3.9175589526103276E-2</v>
      </c>
      <c r="AL12" s="64">
        <v>1.1080816752016208E-2</v>
      </c>
      <c r="AM12" s="281">
        <v>1.8450204291944241E-2</v>
      </c>
      <c r="AN12" s="62">
        <v>4.7619925329819575E-2</v>
      </c>
      <c r="AO12" s="64">
        <v>2.2337418707391588E-2</v>
      </c>
      <c r="AP12" s="64"/>
      <c r="AQ12" s="289">
        <v>3.5235418575967029E-2</v>
      </c>
      <c r="AR12" s="224">
        <v>3.3172010008142773E-2</v>
      </c>
      <c r="AV12" s="229"/>
      <c r="AW12" s="297"/>
      <c r="AX12" s="230"/>
      <c r="AY12" s="230" t="s">
        <v>83</v>
      </c>
      <c r="AZ12" s="230" t="s">
        <v>84</v>
      </c>
      <c r="BA12" s="233">
        <v>36</v>
      </c>
    </row>
    <row r="13" spans="1:53">
      <c r="A13" s="65" t="s">
        <v>5</v>
      </c>
      <c r="B13" s="66">
        <v>319.89999999999998</v>
      </c>
      <c r="C13" s="67">
        <v>2.4388622110265521E-2</v>
      </c>
      <c r="D13" s="68">
        <v>6.0451665363451621E-3</v>
      </c>
      <c r="E13" s="68">
        <v>2.5537446135620905E-2</v>
      </c>
      <c r="F13" s="69">
        <v>1.8110839822472004E-2</v>
      </c>
      <c r="G13" s="70">
        <v>1.9495012921591913E-2</v>
      </c>
      <c r="H13" s="67">
        <v>2.4805722325227986E-2</v>
      </c>
      <c r="I13" s="68">
        <v>3.2431633829054403E-2</v>
      </c>
      <c r="J13" s="68">
        <v>3.0907697927605688E-2</v>
      </c>
      <c r="K13" s="69">
        <v>4.6502095075729444E-2</v>
      </c>
      <c r="L13" s="70">
        <v>3.4012595548001186E-2</v>
      </c>
      <c r="M13" s="67">
        <v>3.9844253583270935E-2</v>
      </c>
      <c r="N13" s="68">
        <v>5.8682593775175255E-2</v>
      </c>
      <c r="O13" s="68">
        <v>2.6397557212695381E-2</v>
      </c>
      <c r="P13" s="69">
        <v>5.0996293789721127E-2</v>
      </c>
      <c r="Q13" s="71">
        <v>4.4366163180421025E-2</v>
      </c>
      <c r="R13" s="67">
        <v>4.5695031470076385E-2</v>
      </c>
      <c r="S13" s="72">
        <v>3.5296626602131405E-2</v>
      </c>
      <c r="T13" s="72">
        <v>2.9103765613899473E-2</v>
      </c>
      <c r="U13" s="69">
        <v>4.0182442786744973E-2</v>
      </c>
      <c r="V13" s="71">
        <v>3.8523201571644773E-2</v>
      </c>
      <c r="W13" s="67">
        <v>9.8793363677918036E-2</v>
      </c>
      <c r="X13" s="72">
        <v>0.15464444332087876</v>
      </c>
      <c r="Y13" s="72">
        <v>0.1121265792425943</v>
      </c>
      <c r="Z13" s="69">
        <v>6.9019715989191377E-2</v>
      </c>
      <c r="AA13" s="71">
        <v>0.10219247976514781</v>
      </c>
      <c r="AB13" s="67">
        <v>3.151904324704765E-2</v>
      </c>
      <c r="AC13" s="72">
        <v>5.6712345952666852E-2</v>
      </c>
      <c r="AD13" s="72">
        <v>5.5414586224486972E-2</v>
      </c>
      <c r="AE13" s="282">
        <v>4.8719399136953771E-2</v>
      </c>
      <c r="AF13" s="276">
        <v>5.8025930416641018E-3</v>
      </c>
      <c r="AG13" s="72">
        <v>7.1479720677330522E-2</v>
      </c>
      <c r="AH13" s="72">
        <v>6.1855135273190451E-4</v>
      </c>
      <c r="AI13" s="282">
        <v>3.1302430158627249E-2</v>
      </c>
      <c r="AJ13" s="276">
        <v>1.6937904225053834E-6</v>
      </c>
      <c r="AK13" s="72">
        <v>3.8749000839013975E-2</v>
      </c>
      <c r="AL13" s="72">
        <v>3.4256310430317558E-2</v>
      </c>
      <c r="AM13" s="282">
        <v>2.8563659404282286E-2</v>
      </c>
      <c r="AN13" s="276">
        <v>3.100618809480498E-2</v>
      </c>
      <c r="AO13" s="72">
        <v>3.5509499842486469E-2</v>
      </c>
      <c r="AP13" s="72"/>
      <c r="AQ13" s="290">
        <v>3.3151023490523145E-2</v>
      </c>
      <c r="AR13" s="225">
        <v>3.8222561854638626E-2</v>
      </c>
      <c r="AV13" s="229"/>
      <c r="AW13" s="297"/>
      <c r="AX13" s="230"/>
      <c r="AY13" s="230" t="s">
        <v>85</v>
      </c>
      <c r="AZ13" s="230" t="s">
        <v>85</v>
      </c>
      <c r="BA13" s="233">
        <v>36</v>
      </c>
    </row>
    <row r="14" spans="1:53">
      <c r="A14" s="57" t="s">
        <v>30</v>
      </c>
      <c r="B14" s="58"/>
      <c r="C14" s="59">
        <v>0</v>
      </c>
      <c r="D14" s="60">
        <v>0</v>
      </c>
      <c r="E14" s="60">
        <v>0</v>
      </c>
      <c r="F14" s="61">
        <v>4.7576406555095165E-4</v>
      </c>
      <c r="G14" s="62">
        <v>1.3744538083255626E-4</v>
      </c>
      <c r="H14" s="59">
        <v>1.2016772220860048E-5</v>
      </c>
      <c r="I14" s="60">
        <v>0</v>
      </c>
      <c r="J14" s="60">
        <v>9.4726517743699129E-4</v>
      </c>
      <c r="K14" s="61">
        <v>5.9004594253705511E-4</v>
      </c>
      <c r="L14" s="62">
        <v>3.6327165378022112E-4</v>
      </c>
      <c r="M14" s="59">
        <v>0</v>
      </c>
      <c r="N14" s="60">
        <v>3.1039769454946442E-7</v>
      </c>
      <c r="O14" s="60">
        <v>4.1671015490976678E-3</v>
      </c>
      <c r="P14" s="61">
        <v>2.8938600986453788E-6</v>
      </c>
      <c r="Q14" s="63">
        <v>7.2228520559503224E-4</v>
      </c>
      <c r="R14" s="59">
        <v>6.1886469213418807E-4</v>
      </c>
      <c r="S14" s="64">
        <v>0</v>
      </c>
      <c r="T14" s="64">
        <v>2.010042184197276E-3</v>
      </c>
      <c r="U14" s="61">
        <v>6.0686520245670688E-3</v>
      </c>
      <c r="V14" s="63">
        <v>2.462429377072172E-3</v>
      </c>
      <c r="W14" s="59">
        <v>8.5628264333653774E-3</v>
      </c>
      <c r="X14" s="64">
        <v>5.048776306409275E-2</v>
      </c>
      <c r="Y14" s="64">
        <v>8.815482011401328E-2</v>
      </c>
      <c r="Z14" s="61">
        <v>1.5074884895252463E-2</v>
      </c>
      <c r="AA14" s="63">
        <v>3.2689879124058428E-2</v>
      </c>
      <c r="AB14" s="59">
        <v>0</v>
      </c>
      <c r="AC14" s="64">
        <v>0</v>
      </c>
      <c r="AD14" s="64">
        <v>1.0545161108086338E-2</v>
      </c>
      <c r="AE14" s="281">
        <v>3.1460010692785922E-3</v>
      </c>
      <c r="AF14" s="62">
        <v>0</v>
      </c>
      <c r="AG14" s="64">
        <v>3.6705654952307452E-2</v>
      </c>
      <c r="AH14" s="64">
        <v>0</v>
      </c>
      <c r="AI14" s="281">
        <v>1.5085260942757812E-2</v>
      </c>
      <c r="AJ14" s="62">
        <v>1.6937904225053834E-6</v>
      </c>
      <c r="AK14" s="64">
        <v>1.6546822691348511E-3</v>
      </c>
      <c r="AL14" s="64">
        <v>8.9983101634963177E-6</v>
      </c>
      <c r="AM14" s="281">
        <v>7.2169762278425785E-4</v>
      </c>
      <c r="AN14" s="62">
        <v>0</v>
      </c>
      <c r="AO14" s="64">
        <v>0</v>
      </c>
      <c r="AP14" s="64"/>
      <c r="AQ14" s="289">
        <v>0</v>
      </c>
      <c r="AR14" s="224">
        <v>4.5748691129601339E-3</v>
      </c>
      <c r="AV14" s="229"/>
      <c r="AW14" s="297"/>
      <c r="AX14" s="230"/>
      <c r="AY14" s="230" t="s">
        <v>86</v>
      </c>
      <c r="AZ14" s="230" t="s">
        <v>87</v>
      </c>
      <c r="BA14" s="233">
        <v>39.6</v>
      </c>
    </row>
    <row r="15" spans="1:53">
      <c r="A15" s="57" t="s">
        <v>31</v>
      </c>
      <c r="B15" s="58"/>
      <c r="C15" s="59">
        <v>2.4388622110265521E-2</v>
      </c>
      <c r="D15" s="60">
        <v>6.036992384350179E-3</v>
      </c>
      <c r="E15" s="60">
        <v>2.5461816955494924E-2</v>
      </c>
      <c r="F15" s="61">
        <v>1.7631133115184341E-2</v>
      </c>
      <c r="G15" s="62">
        <v>1.9339136494026465E-2</v>
      </c>
      <c r="H15" s="59">
        <v>2.4793705553007125E-2</v>
      </c>
      <c r="I15" s="60">
        <v>3.2431633829054403E-2</v>
      </c>
      <c r="J15" s="60">
        <v>2.9960432750168693E-2</v>
      </c>
      <c r="K15" s="61">
        <v>4.5912049133192391E-2</v>
      </c>
      <c r="L15" s="62">
        <v>3.364932389422097E-2</v>
      </c>
      <c r="M15" s="59">
        <v>3.9844253583270935E-2</v>
      </c>
      <c r="N15" s="60">
        <v>5.8682283377480701E-2</v>
      </c>
      <c r="O15" s="60">
        <v>2.2178205617659732E-2</v>
      </c>
      <c r="P15" s="61">
        <v>5.0993399929622478E-2</v>
      </c>
      <c r="Q15" s="63">
        <v>4.3634833245232506E-2</v>
      </c>
      <c r="R15" s="59">
        <v>4.5075578686207103E-2</v>
      </c>
      <c r="S15" s="64">
        <v>3.5296626602131405E-2</v>
      </c>
      <c r="T15" s="64">
        <v>2.7093723429702194E-2</v>
      </c>
      <c r="U15" s="61">
        <v>3.4113790762177888E-2</v>
      </c>
      <c r="V15" s="63">
        <v>3.6060599517410433E-2</v>
      </c>
      <c r="W15" s="59">
        <v>9.0230537244552683E-2</v>
      </c>
      <c r="X15" s="64">
        <v>0.10415668025678622</v>
      </c>
      <c r="Y15" s="64">
        <v>2.3971759128580922E-2</v>
      </c>
      <c r="Z15" s="61">
        <v>5.3944831093939043E-2</v>
      </c>
      <c r="AA15" s="63">
        <v>6.9502600641089443E-2</v>
      </c>
      <c r="AB15" s="59">
        <v>3.151904324704765E-2</v>
      </c>
      <c r="AC15" s="64">
        <v>5.6712345952666852E-2</v>
      </c>
      <c r="AD15" s="64">
        <v>4.4869365461431748E-2</v>
      </c>
      <c r="AE15" s="281">
        <v>4.557338027045104E-2</v>
      </c>
      <c r="AF15" s="62">
        <v>5.8025930416641018E-3</v>
      </c>
      <c r="AG15" s="64">
        <v>3.4774276960858629E-2</v>
      </c>
      <c r="AH15" s="64">
        <v>6.1855135273190451E-4</v>
      </c>
      <c r="AI15" s="281">
        <v>1.6217256029405495E-2</v>
      </c>
      <c r="AJ15" s="62">
        <v>0</v>
      </c>
      <c r="AK15" s="64">
        <v>3.7094318569879117E-2</v>
      </c>
      <c r="AL15" s="64">
        <v>3.4247312120154055E-2</v>
      </c>
      <c r="AM15" s="281">
        <v>2.7841961781498028E-2</v>
      </c>
      <c r="AN15" s="62">
        <v>3.100618809480498E-2</v>
      </c>
      <c r="AO15" s="64">
        <v>3.5509499842486469E-2</v>
      </c>
      <c r="AP15" s="64"/>
      <c r="AQ15" s="289">
        <v>3.3151023490523145E-2</v>
      </c>
      <c r="AR15" s="224">
        <v>3.3647704090458447E-2</v>
      </c>
      <c r="AV15" s="229"/>
      <c r="AW15" s="297"/>
      <c r="AX15" s="230"/>
      <c r="AY15" s="230"/>
      <c r="AZ15" s="230" t="s">
        <v>88</v>
      </c>
      <c r="BA15" s="233">
        <v>36</v>
      </c>
    </row>
    <row r="16" spans="1:53">
      <c r="A16" s="65" t="s">
        <v>6</v>
      </c>
      <c r="B16" s="66">
        <v>1519.0149999999999</v>
      </c>
      <c r="C16" s="67">
        <v>6.2175164449463464E-2</v>
      </c>
      <c r="D16" s="68">
        <v>2.0582866551905936E-2</v>
      </c>
      <c r="E16" s="68">
        <v>6.8127398053307073E-2</v>
      </c>
      <c r="F16" s="69">
        <v>2.8636183945408938E-2</v>
      </c>
      <c r="G16" s="70">
        <v>4.7524733508562338E-2</v>
      </c>
      <c r="H16" s="67">
        <v>2.9682832764243151E-2</v>
      </c>
      <c r="I16" s="68">
        <v>5.2865257818527779E-2</v>
      </c>
      <c r="J16" s="68">
        <v>3.7522469535181811E-2</v>
      </c>
      <c r="K16" s="69">
        <v>5.0725224709162527E-2</v>
      </c>
      <c r="L16" s="70">
        <v>4.1751707225585986E-2</v>
      </c>
      <c r="M16" s="67">
        <v>3.0792684614678306E-2</v>
      </c>
      <c r="N16" s="68">
        <v>8.678331614632058E-2</v>
      </c>
      <c r="O16" s="68">
        <v>3.0661223005558399E-2</v>
      </c>
      <c r="P16" s="69">
        <v>7.3252830117550655E-2</v>
      </c>
      <c r="Q16" s="71">
        <v>5.578193050166759E-2</v>
      </c>
      <c r="R16" s="67">
        <v>9.3660602348965089E-2</v>
      </c>
      <c r="S16" s="72">
        <v>8.6208933875191851E-2</v>
      </c>
      <c r="T16" s="72">
        <v>8.1876893708984308E-2</v>
      </c>
      <c r="U16" s="69">
        <v>8.4897566240969127E-2</v>
      </c>
      <c r="V16" s="71">
        <v>8.7124901785383291E-2</v>
      </c>
      <c r="W16" s="67">
        <v>0.12258658958839586</v>
      </c>
      <c r="X16" s="72">
        <v>0.13522421318962322</v>
      </c>
      <c r="Y16" s="72">
        <v>9.7376254581464566E-2</v>
      </c>
      <c r="Z16" s="69">
        <v>0.1474954595405476</v>
      </c>
      <c r="AA16" s="71">
        <v>0.12818109900096197</v>
      </c>
      <c r="AB16" s="67">
        <v>7.0100862428977104E-2</v>
      </c>
      <c r="AC16" s="72">
        <v>0.12943032003480601</v>
      </c>
      <c r="AD16" s="72">
        <v>0.19430952806742249</v>
      </c>
      <c r="AE16" s="282">
        <v>0.1321293245276037</v>
      </c>
      <c r="AF16" s="276">
        <v>3.0611244391185E-2</v>
      </c>
      <c r="AG16" s="72">
        <v>0.12896606906896196</v>
      </c>
      <c r="AH16" s="72">
        <v>1.4854823967600581E-2</v>
      </c>
      <c r="AI16" s="282">
        <v>6.7854398202886176E-2</v>
      </c>
      <c r="AJ16" s="276">
        <v>7.7343565835634627E-3</v>
      </c>
      <c r="AK16" s="72">
        <v>5.8334753409727415E-2</v>
      </c>
      <c r="AL16" s="72">
        <v>6.6699696965522748E-2</v>
      </c>
      <c r="AM16" s="282">
        <v>4.8389005574622342E-2</v>
      </c>
      <c r="AN16" s="276">
        <v>0.10211213007376917</v>
      </c>
      <c r="AO16" s="72">
        <v>8.0509040634720877E-2</v>
      </c>
      <c r="AP16" s="72"/>
      <c r="AQ16" s="290">
        <v>9.1538767178989899E-2</v>
      </c>
      <c r="AR16" s="225">
        <v>9.4503198655239623E-2</v>
      </c>
      <c r="AV16" s="229"/>
      <c r="AW16" s="297"/>
      <c r="AX16" s="230"/>
      <c r="AY16" s="230"/>
      <c r="AZ16" s="230" t="s">
        <v>89</v>
      </c>
      <c r="BA16" s="233">
        <v>23</v>
      </c>
    </row>
    <row r="17" spans="1:53">
      <c r="A17" s="57" t="s">
        <v>30</v>
      </c>
      <c r="B17" s="58"/>
      <c r="C17" s="59">
        <v>4.7455083158969617E-2</v>
      </c>
      <c r="D17" s="60">
        <v>1.6620320473373158E-2</v>
      </c>
      <c r="E17" s="60">
        <v>4.6497084705168244E-2</v>
      </c>
      <c r="F17" s="61">
        <v>1.2591715627675942E-2</v>
      </c>
      <c r="G17" s="62">
        <v>3.2674674924973682E-2</v>
      </c>
      <c r="H17" s="59">
        <v>6.5519968867037391E-3</v>
      </c>
      <c r="I17" s="60">
        <v>2.6428466136981601E-2</v>
      </c>
      <c r="J17" s="60">
        <v>1.1954906087766351E-2</v>
      </c>
      <c r="K17" s="61">
        <v>1.3098647130213505E-2</v>
      </c>
      <c r="L17" s="62">
        <v>1.3363675359219071E-2</v>
      </c>
      <c r="M17" s="59">
        <v>2.7997220178904219E-3</v>
      </c>
      <c r="N17" s="60">
        <v>5.2744263356589501E-2</v>
      </c>
      <c r="O17" s="60">
        <v>1.8267765089644346E-2</v>
      </c>
      <c r="P17" s="61">
        <v>2.8175771354167909E-2</v>
      </c>
      <c r="Q17" s="63">
        <v>2.3387124549500985E-2</v>
      </c>
      <c r="R17" s="59">
        <v>5.5944336016320657E-2</v>
      </c>
      <c r="S17" s="64">
        <v>5.645713249210535E-2</v>
      </c>
      <c r="T17" s="64">
        <v>6.0648192057218463E-2</v>
      </c>
      <c r="U17" s="61">
        <v>5.5547109165784543E-2</v>
      </c>
      <c r="V17" s="63">
        <v>5.691395675330127E-2</v>
      </c>
      <c r="W17" s="59">
        <v>3.7932195766181065E-2</v>
      </c>
      <c r="X17" s="64">
        <v>7.1799414064004821E-2</v>
      </c>
      <c r="Y17" s="64">
        <v>7.2785034999853476E-2</v>
      </c>
      <c r="Z17" s="61">
        <v>0.11012126579408558</v>
      </c>
      <c r="AA17" s="63">
        <v>7.303514198811234E-2</v>
      </c>
      <c r="AB17" s="59">
        <v>4.6541559043055264E-2</v>
      </c>
      <c r="AC17" s="64">
        <v>8.3169745558555039E-2</v>
      </c>
      <c r="AD17" s="64">
        <v>0.16136254534272881</v>
      </c>
      <c r="AE17" s="281">
        <v>9.6179152796918702E-2</v>
      </c>
      <c r="AF17" s="62">
        <v>2.691357425825083E-2</v>
      </c>
      <c r="AG17" s="64">
        <v>0.1103912362476242</v>
      </c>
      <c r="AH17" s="64">
        <v>1.4508426185548056E-2</v>
      </c>
      <c r="AI17" s="281">
        <v>5.8769403316134915E-2</v>
      </c>
      <c r="AJ17" s="62">
        <v>7.7343565835634627E-3</v>
      </c>
      <c r="AK17" s="64">
        <v>2.7535817670750376E-2</v>
      </c>
      <c r="AL17" s="64">
        <v>4.417656272037123E-2</v>
      </c>
      <c r="AM17" s="281">
        <v>2.8214333979030008E-2</v>
      </c>
      <c r="AN17" s="62">
        <v>6.9003537480610985E-2</v>
      </c>
      <c r="AO17" s="64">
        <v>4.7788859517118566E-2</v>
      </c>
      <c r="AP17" s="64"/>
      <c r="AQ17" s="289">
        <v>5.8620277741916686E-2</v>
      </c>
      <c r="AR17" s="224">
        <v>6.8152066400774258E-2</v>
      </c>
      <c r="AV17" s="229"/>
      <c r="AW17" s="297"/>
      <c r="AX17" s="230"/>
      <c r="AY17" s="230" t="s">
        <v>90</v>
      </c>
      <c r="AZ17" s="230" t="s">
        <v>90</v>
      </c>
      <c r="BA17" s="233">
        <v>80</v>
      </c>
    </row>
    <row r="18" spans="1:53">
      <c r="A18" s="57" t="s">
        <v>31</v>
      </c>
      <c r="B18" s="58"/>
      <c r="C18" s="59">
        <v>1.4717002113576563E-2</v>
      </c>
      <c r="D18" s="60">
        <v>3.9525170033918164E-3</v>
      </c>
      <c r="E18" s="60">
        <v>2.163032248483716E-2</v>
      </c>
      <c r="F18" s="61">
        <v>1.6041521498188136E-2</v>
      </c>
      <c r="G18" s="62">
        <v>1.4846539452534885E-2</v>
      </c>
      <c r="H18" s="59">
        <v>2.313084858080609E-2</v>
      </c>
      <c r="I18" s="60">
        <v>2.643679594886774E-2</v>
      </c>
      <c r="J18" s="60">
        <v>2.5567563447415495E-2</v>
      </c>
      <c r="K18" s="61">
        <v>3.7626464685636317E-2</v>
      </c>
      <c r="L18" s="62">
        <v>2.8388004546796158E-2</v>
      </c>
      <c r="M18" s="59">
        <v>2.7992962596787921E-2</v>
      </c>
      <c r="N18" s="60">
        <v>3.4039052789731114E-2</v>
      </c>
      <c r="O18" s="60">
        <v>1.2379142190687916E-2</v>
      </c>
      <c r="P18" s="61">
        <v>4.5070548333362402E-2</v>
      </c>
      <c r="Q18" s="63">
        <v>3.2390007035081984E-2</v>
      </c>
      <c r="R18" s="59">
        <v>3.7716196732846284E-2</v>
      </c>
      <c r="S18" s="64">
        <v>2.9745560697281685E-2</v>
      </c>
      <c r="T18" s="64">
        <v>2.1228701651765842E-2</v>
      </c>
      <c r="U18" s="61">
        <v>2.9350457075184612E-2</v>
      </c>
      <c r="V18" s="63">
        <v>3.0209657999903394E-2</v>
      </c>
      <c r="W18" s="59">
        <v>8.4643489986665391E-2</v>
      </c>
      <c r="X18" s="64">
        <v>6.336311682470927E-2</v>
      </c>
      <c r="Y18" s="64">
        <v>2.4574315173523924E-2</v>
      </c>
      <c r="Z18" s="61">
        <v>3.7374193746462121E-2</v>
      </c>
      <c r="AA18" s="63">
        <v>5.5128201650515962E-2</v>
      </c>
      <c r="AB18" s="59">
        <v>2.3559505905862099E-2</v>
      </c>
      <c r="AC18" s="64">
        <v>4.6261289691240583E-2</v>
      </c>
      <c r="AD18" s="64">
        <v>3.2947713784992609E-2</v>
      </c>
      <c r="AE18" s="281">
        <v>3.5950748232183208E-2</v>
      </c>
      <c r="AF18" s="62">
        <v>3.6976469121730547E-3</v>
      </c>
      <c r="AG18" s="64">
        <v>1.8575134011186212E-2</v>
      </c>
      <c r="AH18" s="64">
        <v>3.4640275067972145E-4</v>
      </c>
      <c r="AI18" s="281">
        <v>9.0851148864274107E-3</v>
      </c>
      <c r="AJ18" s="62">
        <v>0</v>
      </c>
      <c r="AK18" s="64">
        <v>3.0798931354220783E-2</v>
      </c>
      <c r="AL18" s="64">
        <v>2.2523196568430454E-2</v>
      </c>
      <c r="AM18" s="281">
        <v>2.0174691129555441E-2</v>
      </c>
      <c r="AN18" s="62">
        <v>3.310867073104222E-2</v>
      </c>
      <c r="AO18" s="64">
        <v>3.2720198584125559E-2</v>
      </c>
      <c r="AP18" s="64"/>
      <c r="AQ18" s="289">
        <v>3.2918537880115846E-2</v>
      </c>
      <c r="AR18" s="224">
        <v>2.6351397806964889E-2</v>
      </c>
      <c r="AV18" s="229"/>
      <c r="AW18" s="297"/>
      <c r="AX18" s="230"/>
      <c r="AY18" s="230" t="s">
        <v>91</v>
      </c>
      <c r="AZ18" s="230" t="s">
        <v>92</v>
      </c>
      <c r="BA18" s="233">
        <v>11.5</v>
      </c>
    </row>
    <row r="19" spans="1:53">
      <c r="A19" s="65" t="s">
        <v>7</v>
      </c>
      <c r="B19" s="66">
        <v>867.42499999999984</v>
      </c>
      <c r="C19" s="67">
        <v>1.9913112383761162E-2</v>
      </c>
      <c r="D19" s="68">
        <v>1.3788834160351928E-2</v>
      </c>
      <c r="E19" s="68">
        <v>4.0130119607762978E-2</v>
      </c>
      <c r="F19" s="69">
        <v>2.5394844779015546E-2</v>
      </c>
      <c r="G19" s="70">
        <v>2.5033951899269252E-2</v>
      </c>
      <c r="H19" s="67">
        <v>2.0824744505288002E-2</v>
      </c>
      <c r="I19" s="68">
        <v>3.0800653632396448E-2</v>
      </c>
      <c r="J19" s="68">
        <v>6.7262264494435467E-2</v>
      </c>
      <c r="K19" s="69">
        <v>6.4346453762164801E-2</v>
      </c>
      <c r="L19" s="70">
        <v>4.7796596852844306E-2</v>
      </c>
      <c r="M19" s="67">
        <v>3.3487779381116432E-2</v>
      </c>
      <c r="N19" s="68">
        <v>7.1609591856048288E-2</v>
      </c>
      <c r="O19" s="68">
        <v>4.0465626570669606E-2</v>
      </c>
      <c r="P19" s="69">
        <v>6.6077141072371628E-2</v>
      </c>
      <c r="Q19" s="71">
        <v>5.2558245982040175E-2</v>
      </c>
      <c r="R19" s="67">
        <v>6.2723759611945581E-2</v>
      </c>
      <c r="S19" s="72">
        <v>7.568157547878035E-2</v>
      </c>
      <c r="T19" s="72">
        <v>0.10926139887525507</v>
      </c>
      <c r="U19" s="69">
        <v>7.3696556552002843E-2</v>
      </c>
      <c r="V19" s="71">
        <v>7.8301003932384372E-2</v>
      </c>
      <c r="W19" s="67">
        <v>0.1074247349021874</v>
      </c>
      <c r="X19" s="72">
        <v>0.1440969637675103</v>
      </c>
      <c r="Y19" s="72">
        <v>0.11611180135157451</v>
      </c>
      <c r="Z19" s="69">
        <v>0.15936541371723068</v>
      </c>
      <c r="AA19" s="71">
        <v>0.13117738525681666</v>
      </c>
      <c r="AB19" s="67">
        <v>6.4820029355345657E-2</v>
      </c>
      <c r="AC19" s="72">
        <v>0.12761870565943334</v>
      </c>
      <c r="AD19" s="72">
        <v>0.16056437190238493</v>
      </c>
      <c r="AE19" s="282">
        <v>0.12147097447690355</v>
      </c>
      <c r="AF19" s="276">
        <v>2.4379424308163037E-2</v>
      </c>
      <c r="AG19" s="72">
        <v>0.18136689327260389</v>
      </c>
      <c r="AH19" s="72">
        <v>6.6832725404679882E-2</v>
      </c>
      <c r="AI19" s="282">
        <v>9.71766778397785E-2</v>
      </c>
      <c r="AJ19" s="276">
        <v>3.3408342904603064E-3</v>
      </c>
      <c r="AK19" s="72">
        <v>0.13572662557104279</v>
      </c>
      <c r="AL19" s="72">
        <v>6.7881125858996264E-2</v>
      </c>
      <c r="AM19" s="282">
        <v>8.6852532324736512E-2</v>
      </c>
      <c r="AN19" s="276">
        <v>0.1148061077938151</v>
      </c>
      <c r="AO19" s="72">
        <v>7.6785371556017751E-2</v>
      </c>
      <c r="AP19" s="72"/>
      <c r="AQ19" s="290">
        <v>9.5718202369998187E-2</v>
      </c>
      <c r="AR19" s="225">
        <v>0.10469406158565085</v>
      </c>
      <c r="AV19" s="229"/>
      <c r="AW19" s="297"/>
      <c r="AX19" s="230"/>
      <c r="AY19" s="230"/>
      <c r="AZ19" s="230" t="s">
        <v>93</v>
      </c>
      <c r="BA19" s="233">
        <v>13.8</v>
      </c>
    </row>
    <row r="20" spans="1:53">
      <c r="A20" s="57" t="s">
        <v>30</v>
      </c>
      <c r="B20" s="58"/>
      <c r="C20" s="59">
        <v>1.8691933414474394E-3</v>
      </c>
      <c r="D20" s="60">
        <v>4.8926721225495216E-3</v>
      </c>
      <c r="E20" s="60">
        <v>2.5050040689367337E-5</v>
      </c>
      <c r="F20" s="61">
        <v>4.7456951765471695E-3</v>
      </c>
      <c r="G20" s="62">
        <v>2.7876950277588306E-3</v>
      </c>
      <c r="H20" s="59">
        <v>2.0462930343608425E-3</v>
      </c>
      <c r="I20" s="60">
        <v>2.6724550644401878E-3</v>
      </c>
      <c r="J20" s="60">
        <v>4.3831994172384349E-2</v>
      </c>
      <c r="K20" s="61">
        <v>2.5225212073543647E-2</v>
      </c>
      <c r="L20" s="62">
        <v>1.9510395972364914E-2</v>
      </c>
      <c r="M20" s="59">
        <v>1.9287068248333415E-3</v>
      </c>
      <c r="N20" s="60">
        <v>2.4244266984794229E-2</v>
      </c>
      <c r="O20" s="60">
        <v>2.1403461180551944E-2</v>
      </c>
      <c r="P20" s="61">
        <v>2.0276251330949145E-2</v>
      </c>
      <c r="Q20" s="63">
        <v>1.5759783258300072E-2</v>
      </c>
      <c r="R20" s="59">
        <v>2.1733791859465921E-2</v>
      </c>
      <c r="S20" s="64">
        <v>3.7259336125347819E-2</v>
      </c>
      <c r="T20" s="64">
        <v>9.2693956279562895E-2</v>
      </c>
      <c r="U20" s="61">
        <v>4.3262422882034163E-2</v>
      </c>
      <c r="V20" s="63">
        <v>4.6289827594644076E-2</v>
      </c>
      <c r="W20" s="59">
        <v>4.5407662171585456E-2</v>
      </c>
      <c r="X20" s="64">
        <v>8.5246519912344471E-2</v>
      </c>
      <c r="Y20" s="64">
        <v>9.9234585636879521E-2</v>
      </c>
      <c r="Z20" s="61">
        <v>0.11787073116166559</v>
      </c>
      <c r="AA20" s="63">
        <v>8.4429528613116769E-2</v>
      </c>
      <c r="AB20" s="59">
        <v>4.2171433490190154E-2</v>
      </c>
      <c r="AC20" s="64">
        <v>7.3770328911388031E-2</v>
      </c>
      <c r="AD20" s="64">
        <v>0.12433653877047755</v>
      </c>
      <c r="AE20" s="281">
        <v>8.1570083043786337E-2</v>
      </c>
      <c r="AF20" s="62">
        <v>1.9188820766537204E-2</v>
      </c>
      <c r="AG20" s="64">
        <v>0.16285366903101814</v>
      </c>
      <c r="AH20" s="64">
        <v>6.6181179854318872E-2</v>
      </c>
      <c r="AI20" s="281">
        <v>8.8412226966537735E-2</v>
      </c>
      <c r="AJ20" s="62">
        <v>3.3408342904603064E-3</v>
      </c>
      <c r="AK20" s="64">
        <v>9.2205849734477111E-2</v>
      </c>
      <c r="AL20" s="64">
        <v>4.7220256167707357E-2</v>
      </c>
      <c r="AM20" s="281">
        <v>5.962910185826837E-2</v>
      </c>
      <c r="AN20" s="62">
        <v>8.4853376401102784E-2</v>
      </c>
      <c r="AO20" s="64">
        <v>5.4011986281182631E-2</v>
      </c>
      <c r="AP20" s="64"/>
      <c r="AQ20" s="289">
        <v>6.9369785182192112E-2</v>
      </c>
      <c r="AR20" s="224">
        <v>7.6942401860967596E-2</v>
      </c>
      <c r="AV20" s="229"/>
      <c r="AW20" s="297"/>
      <c r="AX20" s="230"/>
      <c r="AY20" s="230"/>
      <c r="AZ20" s="230" t="s">
        <v>94</v>
      </c>
      <c r="BA20" s="233">
        <v>9.1999999999999993</v>
      </c>
    </row>
    <row r="21" spans="1:53" ht="15" thickBot="1">
      <c r="A21" s="73" t="s">
        <v>31</v>
      </c>
      <c r="B21" s="74"/>
      <c r="C21" s="75">
        <v>1.8043932023544203E-2</v>
      </c>
      <c r="D21" s="76">
        <v>8.8961620378024062E-3</v>
      </c>
      <c r="E21" s="76">
        <v>4.0104892957735117E-2</v>
      </c>
      <c r="F21" s="77">
        <v>2.0648809375602022E-2</v>
      </c>
      <c r="G21" s="78">
        <v>2.2246125294963212E-2</v>
      </c>
      <c r="H21" s="75">
        <v>1.8778464277828106E-2</v>
      </c>
      <c r="I21" s="76">
        <v>2.8128099315230817E-2</v>
      </c>
      <c r="J21" s="76">
        <v>2.3429444792461694E-2</v>
      </c>
      <c r="K21" s="77">
        <v>3.9119505287029205E-2</v>
      </c>
      <c r="L21" s="78">
        <v>2.8285429039813743E-2</v>
      </c>
      <c r="M21" s="75">
        <v>3.1559072556283103E-2</v>
      </c>
      <c r="N21" s="76">
        <v>4.7365324871254035E-2</v>
      </c>
      <c r="O21" s="76">
        <v>1.9028272380100613E-2</v>
      </c>
      <c r="P21" s="77">
        <v>4.5800889741422497E-2</v>
      </c>
      <c r="Q21" s="79">
        <v>3.679207489973213E-2</v>
      </c>
      <c r="R21" s="75">
        <v>4.0989967752479622E-2</v>
      </c>
      <c r="S21" s="80">
        <v>3.8422239353432482E-2</v>
      </c>
      <c r="T21" s="80">
        <v>1.6567442595692164E-2</v>
      </c>
      <c r="U21" s="77">
        <v>3.036476669480483E-2</v>
      </c>
      <c r="V21" s="79">
        <v>3.1988144087477528E-2</v>
      </c>
      <c r="W21" s="75">
        <v>6.2017072730601946E-2</v>
      </c>
      <c r="X21" s="80">
        <v>5.8850443855165892E-2</v>
      </c>
      <c r="Y21" s="80">
        <v>1.6759465007317526E-2</v>
      </c>
      <c r="Z21" s="77">
        <v>4.1494682555565238E-2</v>
      </c>
      <c r="AA21" s="79">
        <v>4.6725268504302246E-2</v>
      </c>
      <c r="AB21" s="75">
        <v>2.2648882198310859E-2</v>
      </c>
      <c r="AC21" s="80">
        <v>5.384939152987122E-2</v>
      </c>
      <c r="AD21" s="80">
        <v>3.6228335763642899E-2</v>
      </c>
      <c r="AE21" s="283">
        <v>3.9901548281738981E-2</v>
      </c>
      <c r="AF21" s="78">
        <v>5.1906035416257774E-3</v>
      </c>
      <c r="AG21" s="80">
        <v>1.8513563961095811E-2</v>
      </c>
      <c r="AH21" s="80">
        <v>6.5158561793817035E-4</v>
      </c>
      <c r="AI21" s="283">
        <v>8.7645918381210556E-3</v>
      </c>
      <c r="AJ21" s="78">
        <v>0</v>
      </c>
      <c r="AK21" s="80">
        <v>4.3520887065615958E-2</v>
      </c>
      <c r="AL21" s="80">
        <v>2.0660931124493166E-2</v>
      </c>
      <c r="AM21" s="283">
        <v>2.7223503617039759E-2</v>
      </c>
      <c r="AN21" s="78">
        <v>2.9952856990847893E-2</v>
      </c>
      <c r="AO21" s="80">
        <v>2.2773754855485183E-2</v>
      </c>
      <c r="AP21" s="80"/>
      <c r="AQ21" s="291">
        <v>2.6348665274762803E-2</v>
      </c>
      <c r="AR21" s="226">
        <v>2.7752015502465473E-2</v>
      </c>
      <c r="AV21" s="229"/>
      <c r="AW21" s="297"/>
      <c r="AX21" s="230" t="s">
        <v>3</v>
      </c>
      <c r="AY21" s="230" t="s">
        <v>95</v>
      </c>
      <c r="AZ21" s="230" t="s">
        <v>96</v>
      </c>
      <c r="BA21" s="233">
        <v>16.100000000000001</v>
      </c>
    </row>
    <row r="22" spans="1:53" ht="15.6" thickTop="1" thickBot="1">
      <c r="A22" s="81" t="s">
        <v>49</v>
      </c>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284"/>
      <c r="AF22" s="82"/>
      <c r="AG22" s="82"/>
      <c r="AH22" s="82"/>
      <c r="AI22" s="284"/>
      <c r="AJ22" s="82"/>
      <c r="AK22" s="82"/>
      <c r="AL22" s="82"/>
      <c r="AM22" s="284"/>
      <c r="AN22" s="82"/>
      <c r="AO22" s="82"/>
      <c r="AP22" s="82"/>
      <c r="AQ22" s="284"/>
      <c r="AR22" s="82"/>
      <c r="AV22" s="229"/>
      <c r="AW22" s="297"/>
      <c r="AX22" s="230"/>
      <c r="AY22" s="230" t="s">
        <v>97</v>
      </c>
      <c r="AZ22" s="230" t="s">
        <v>98</v>
      </c>
      <c r="BA22" s="233">
        <v>7.5</v>
      </c>
    </row>
    <row r="23" spans="1:53" ht="15" thickTop="1">
      <c r="A23" s="83" t="s">
        <v>12</v>
      </c>
      <c r="B23" s="84">
        <v>4723.3899999999994</v>
      </c>
      <c r="C23" s="85">
        <v>3.545633654812138E-2</v>
      </c>
      <c r="D23" s="86">
        <v>1.2902667926851867E-2</v>
      </c>
      <c r="E23" s="86">
        <v>5.5724711199816743E-2</v>
      </c>
      <c r="F23" s="87">
        <v>2.6488798736628225E-2</v>
      </c>
      <c r="G23" s="88">
        <v>3.3629697324652805E-2</v>
      </c>
      <c r="H23" s="85">
        <v>2.6788057666799828E-2</v>
      </c>
      <c r="I23" s="86">
        <v>4.3103082263403085E-2</v>
      </c>
      <c r="J23" s="86">
        <v>4.4737992567656135E-2</v>
      </c>
      <c r="K23" s="87">
        <v>6.3423828631136311E-2</v>
      </c>
      <c r="L23" s="88">
        <v>4.490663530610383E-2</v>
      </c>
      <c r="M23" s="85">
        <v>4.0960833434833741E-2</v>
      </c>
      <c r="N23" s="86">
        <v>8.8872955895667113E-2</v>
      </c>
      <c r="O23" s="86">
        <v>5.2877045439544607E-2</v>
      </c>
      <c r="P23" s="87">
        <v>8.4894716058988476E-2</v>
      </c>
      <c r="Q23" s="89">
        <v>6.6561487545587772E-2</v>
      </c>
      <c r="R23" s="85">
        <v>8.4866160054619763E-2</v>
      </c>
      <c r="S23" s="90">
        <v>7.7715953064114343E-2</v>
      </c>
      <c r="T23" s="90">
        <v>8.7477092699996026E-2</v>
      </c>
      <c r="U23" s="87">
        <v>8.2193395713786671E-2</v>
      </c>
      <c r="V23" s="89">
        <v>8.3213820967379143E-2</v>
      </c>
      <c r="W23" s="85">
        <v>0.12597463599748554</v>
      </c>
      <c r="X23" s="90">
        <v>0.1595413178312852</v>
      </c>
      <c r="Y23" s="90">
        <v>0.10794666713657607</v>
      </c>
      <c r="Z23" s="87">
        <v>0.13204426639520034</v>
      </c>
      <c r="AA23" s="89">
        <v>0.13060383884097249</v>
      </c>
      <c r="AB23" s="85">
        <v>5.6966777368355224E-2</v>
      </c>
      <c r="AC23" s="90">
        <v>0.11378887391468692</v>
      </c>
      <c r="AD23" s="90">
        <v>0.13297610779320315</v>
      </c>
      <c r="AE23" s="285">
        <v>0.10422234664039946</v>
      </c>
      <c r="AF23" s="277">
        <v>2.7724829741896669E-2</v>
      </c>
      <c r="AG23" s="90">
        <v>0.1253522623074248</v>
      </c>
      <c r="AH23" s="90">
        <v>2.5890511736224205E-2</v>
      </c>
      <c r="AI23" s="285">
        <v>6.6010983271272444E-2</v>
      </c>
      <c r="AJ23" s="277">
        <v>1.2955655180744024E-2</v>
      </c>
      <c r="AK23" s="90">
        <v>7.7277004943289734E-2</v>
      </c>
      <c r="AL23" s="90">
        <v>6.4197024201946035E-2</v>
      </c>
      <c r="AM23" s="285">
        <v>5.910359980905025E-2</v>
      </c>
      <c r="AN23" s="277">
        <v>9.0991186108573457E-2</v>
      </c>
      <c r="AO23" s="90">
        <v>6.7044494937152421E-2</v>
      </c>
      <c r="AP23" s="90"/>
      <c r="AQ23" s="292">
        <v>7.9199296847083323E-2</v>
      </c>
      <c r="AR23" s="227">
        <v>8.3086873203564823E-2</v>
      </c>
      <c r="AV23" s="229"/>
      <c r="AW23" s="297"/>
      <c r="AX23" s="230"/>
      <c r="AY23" s="230"/>
      <c r="AZ23" s="230" t="s">
        <v>99</v>
      </c>
      <c r="BA23" s="233">
        <v>11.5</v>
      </c>
    </row>
    <row r="24" spans="1:53">
      <c r="A24" s="57" t="s">
        <v>30</v>
      </c>
      <c r="B24" s="58"/>
      <c r="C24" s="59">
        <v>1.7182964488907122E-2</v>
      </c>
      <c r="D24" s="60">
        <v>7.8128529929874062E-3</v>
      </c>
      <c r="E24" s="60">
        <v>2.8845841213652634E-2</v>
      </c>
      <c r="F24" s="61">
        <v>9.251059530615037E-3</v>
      </c>
      <c r="G24" s="62">
        <v>1.6012683637597395E-2</v>
      </c>
      <c r="H24" s="59">
        <v>3.7999024936499638E-3</v>
      </c>
      <c r="I24" s="60">
        <v>1.2668754532316992E-2</v>
      </c>
      <c r="J24" s="60">
        <v>1.8831521014506709E-2</v>
      </c>
      <c r="K24" s="61">
        <v>2.1014925447112327E-2</v>
      </c>
      <c r="L24" s="62">
        <v>1.3881738462355915E-2</v>
      </c>
      <c r="M24" s="59">
        <v>5.7606596700713331E-3</v>
      </c>
      <c r="N24" s="60">
        <v>2.8045765800863855E-2</v>
      </c>
      <c r="O24" s="60">
        <v>3.4315703431742971E-2</v>
      </c>
      <c r="P24" s="61">
        <v>3.4293026412689991E-2</v>
      </c>
      <c r="Q24" s="63">
        <v>2.4557375052373966E-2</v>
      </c>
      <c r="R24" s="59">
        <v>3.4012108382234056E-2</v>
      </c>
      <c r="S24" s="64">
        <v>3.6318967135067416E-2</v>
      </c>
      <c r="T24" s="64">
        <v>5.9677251279841415E-2</v>
      </c>
      <c r="U24" s="61">
        <v>4.5110404029901033E-2</v>
      </c>
      <c r="V24" s="63">
        <v>4.3124374459102416E-2</v>
      </c>
      <c r="W24" s="59">
        <v>3.702975403944319E-2</v>
      </c>
      <c r="X24" s="64">
        <v>7.9372628371790724E-2</v>
      </c>
      <c r="Y24" s="64">
        <v>8.2733582825087526E-2</v>
      </c>
      <c r="Z24" s="61">
        <v>8.3996318683636217E-2</v>
      </c>
      <c r="AA24" s="63">
        <v>6.6964024777706327E-2</v>
      </c>
      <c r="AB24" s="59">
        <v>2.8957698441373348E-2</v>
      </c>
      <c r="AC24" s="64">
        <v>5.7452937598796168E-2</v>
      </c>
      <c r="AD24" s="64">
        <v>9.1659572694686983E-2</v>
      </c>
      <c r="AE24" s="281">
        <v>6.0247072035149458E-2</v>
      </c>
      <c r="AF24" s="62">
        <v>2.3101510257203976E-2</v>
      </c>
      <c r="AG24" s="64">
        <v>0.10031708899649246</v>
      </c>
      <c r="AH24" s="64">
        <v>2.5507868780678955E-2</v>
      </c>
      <c r="AI24" s="281">
        <v>5.4506801048484779E-2</v>
      </c>
      <c r="AJ24" s="62">
        <v>1.2955655180744024E-2</v>
      </c>
      <c r="AK24" s="64">
        <v>4.2403870476800928E-2</v>
      </c>
      <c r="AL24" s="64">
        <v>3.9605381390101724E-2</v>
      </c>
      <c r="AM24" s="281">
        <v>3.5341887078101923E-2</v>
      </c>
      <c r="AN24" s="62">
        <v>5.7539629127839498E-2</v>
      </c>
      <c r="AO24" s="64">
        <v>3.4951890359336074E-2</v>
      </c>
      <c r="AP24" s="64"/>
      <c r="AQ24" s="289">
        <v>4.6416918590546759E-2</v>
      </c>
      <c r="AR24" s="224">
        <v>5.2060270421749898E-2</v>
      </c>
      <c r="AV24" s="229"/>
      <c r="AW24" s="297"/>
      <c r="AX24" s="230"/>
      <c r="AY24" s="230"/>
      <c r="AZ24" s="230" t="s">
        <v>100</v>
      </c>
      <c r="BA24" s="233">
        <v>9</v>
      </c>
    </row>
    <row r="25" spans="1:53">
      <c r="A25" s="57" t="s">
        <v>31</v>
      </c>
      <c r="B25" s="58"/>
      <c r="C25" s="59">
        <v>1.8134292284396236E-2</v>
      </c>
      <c r="D25" s="60">
        <v>5.0856925631452719E-3</v>
      </c>
      <c r="E25" s="60">
        <v>2.6871924399310937E-2</v>
      </c>
      <c r="F25" s="61">
        <v>1.7231311519745624E-2</v>
      </c>
      <c r="G25" s="62">
        <v>1.7569119529647251E-2</v>
      </c>
      <c r="H25" s="59">
        <v>2.2983315854772937E-2</v>
      </c>
      <c r="I25" s="60">
        <v>3.0420357202389461E-2</v>
      </c>
      <c r="J25" s="60">
        <v>2.5906301863665181E-2</v>
      </c>
      <c r="K25" s="61">
        <v>4.2405393577774723E-2</v>
      </c>
      <c r="L25" s="62">
        <v>3.1019563521838021E-2</v>
      </c>
      <c r="M25" s="59">
        <v>3.5199432669910692E-2</v>
      </c>
      <c r="N25" s="60">
        <v>6.08271900948033E-2</v>
      </c>
      <c r="O25" s="60">
        <v>1.8539536589855861E-2</v>
      </c>
      <c r="P25" s="61">
        <v>5.0597645138485844E-2</v>
      </c>
      <c r="Q25" s="63">
        <v>4.1998582155158816E-2</v>
      </c>
      <c r="R25" s="59">
        <v>5.0853809604122273E-2</v>
      </c>
      <c r="S25" s="64">
        <v>4.1394679001439581E-2</v>
      </c>
      <c r="T25" s="64">
        <v>2.7798247330687861E-2</v>
      </c>
      <c r="U25" s="61">
        <v>3.7070297423663363E-2</v>
      </c>
      <c r="V25" s="63">
        <v>4.0084785755203613E-2</v>
      </c>
      <c r="W25" s="59">
        <v>8.8941616300463808E-2</v>
      </c>
      <c r="X25" s="64">
        <v>8.0149327351464517E-2</v>
      </c>
      <c r="Y25" s="64">
        <v>2.5183200341421488E-2</v>
      </c>
      <c r="Z25" s="61">
        <v>4.8047925449717012E-2</v>
      </c>
      <c r="AA25" s="63">
        <v>6.3629788223519501E-2</v>
      </c>
      <c r="AB25" s="59">
        <v>2.8009233219833524E-2</v>
      </c>
      <c r="AC25" s="64">
        <v>5.6336519894243625E-2</v>
      </c>
      <c r="AD25" s="64">
        <v>4.1316950937921683E-2</v>
      </c>
      <c r="AE25" s="281">
        <v>4.3975689350567573E-2</v>
      </c>
      <c r="AF25" s="62">
        <v>4.6233485757302554E-3</v>
      </c>
      <c r="AG25" s="64">
        <v>2.5035421389464914E-2</v>
      </c>
      <c r="AH25" s="64">
        <v>3.8264739039130171E-4</v>
      </c>
      <c r="AI25" s="281">
        <v>1.15042912074534E-2</v>
      </c>
      <c r="AJ25" s="62">
        <v>0</v>
      </c>
      <c r="AK25" s="64">
        <v>3.4873164685523803E-2</v>
      </c>
      <c r="AL25" s="64">
        <v>2.4591707838530531E-2</v>
      </c>
      <c r="AM25" s="281">
        <v>2.3761750566702298E-2</v>
      </c>
      <c r="AN25" s="62">
        <v>3.3451671700929726E-2</v>
      </c>
      <c r="AO25" s="64">
        <v>3.2092771729434713E-2</v>
      </c>
      <c r="AP25" s="64"/>
      <c r="AQ25" s="289">
        <v>3.278251879514394E-2</v>
      </c>
      <c r="AR25" s="224">
        <v>3.1026829467714661E-2</v>
      </c>
      <c r="AV25" s="229"/>
      <c r="AW25" s="297"/>
      <c r="AX25" s="230"/>
      <c r="AY25" s="230" t="s">
        <v>101</v>
      </c>
      <c r="AZ25" s="230" t="s">
        <v>102</v>
      </c>
      <c r="BA25" s="233">
        <v>48</v>
      </c>
    </row>
    <row r="26" spans="1:53">
      <c r="A26" s="91" t="s">
        <v>1</v>
      </c>
      <c r="B26" s="92">
        <v>3706.3899999999994</v>
      </c>
      <c r="C26" s="93">
        <v>3.7436425458427382E-2</v>
      </c>
      <c r="D26" s="94">
        <v>1.3897334537332997E-2</v>
      </c>
      <c r="E26" s="94">
        <v>5.1880348923677946E-2</v>
      </c>
      <c r="F26" s="95">
        <v>2.4598693600469793E-2</v>
      </c>
      <c r="G26" s="96">
        <v>3.3044029314422123E-2</v>
      </c>
      <c r="H26" s="93">
        <v>2.7086971097744283E-2</v>
      </c>
      <c r="I26" s="94">
        <v>4.2556421452902227E-2</v>
      </c>
      <c r="J26" s="94">
        <v>4.5447720837153899E-2</v>
      </c>
      <c r="K26" s="95">
        <v>5.5569170318089924E-2</v>
      </c>
      <c r="L26" s="96">
        <v>4.2374677535808473E-2</v>
      </c>
      <c r="M26" s="93">
        <v>3.7472090410092911E-2</v>
      </c>
      <c r="N26" s="94">
        <v>7.4950152988670207E-2</v>
      </c>
      <c r="O26" s="94">
        <v>4.0457678715451299E-2</v>
      </c>
      <c r="P26" s="95">
        <v>7.1668383719888026E-2</v>
      </c>
      <c r="Q26" s="97">
        <v>5.6243901222927835E-2</v>
      </c>
      <c r="R26" s="93">
        <v>7.5328197517942383E-2</v>
      </c>
      <c r="S26" s="98">
        <v>7.1544467369624692E-2</v>
      </c>
      <c r="T26" s="98">
        <v>7.9753961123201128E-2</v>
      </c>
      <c r="U26" s="95">
        <v>7.3220045594860936E-2</v>
      </c>
      <c r="V26" s="97">
        <v>7.4865950282532415E-2</v>
      </c>
      <c r="W26" s="93">
        <v>0.11736872695362478</v>
      </c>
      <c r="X26" s="98">
        <v>0.13973917747556763</v>
      </c>
      <c r="Y26" s="98">
        <v>0.1045074945678966</v>
      </c>
      <c r="Z26" s="95">
        <v>0.13450338689149496</v>
      </c>
      <c r="AA26" s="97">
        <v>0.1242773545034674</v>
      </c>
      <c r="AB26" s="93">
        <v>5.7634755935699389E-2</v>
      </c>
      <c r="AC26" s="98">
        <v>0.11209651339562818</v>
      </c>
      <c r="AD26" s="98">
        <v>0.14121113782455508</v>
      </c>
      <c r="AE26" s="286">
        <v>0.10585090784540031</v>
      </c>
      <c r="AF26" s="278">
        <v>2.296237925553362E-2</v>
      </c>
      <c r="AG26" s="98">
        <v>0.12989428819885765</v>
      </c>
      <c r="AH26" s="98">
        <v>2.6971389478411874E-2</v>
      </c>
      <c r="AI26" s="286">
        <v>6.6913568908171406E-2</v>
      </c>
      <c r="AJ26" s="278">
        <v>5.2925237440153341E-3</v>
      </c>
      <c r="AK26" s="98">
        <v>7.8040792340473605E-2</v>
      </c>
      <c r="AL26" s="98">
        <v>6.058404069850129E-2</v>
      </c>
      <c r="AM26" s="286">
        <v>5.6043898415752164E-2</v>
      </c>
      <c r="AN26" s="278">
        <v>8.8294370979140877E-2</v>
      </c>
      <c r="AO26" s="98">
        <v>6.6984756727308109E-2</v>
      </c>
      <c r="AP26" s="98"/>
      <c r="AQ26" s="293">
        <v>7.7849518781793844E-2</v>
      </c>
      <c r="AR26" s="228">
        <v>8.2966802623756719E-2</v>
      </c>
      <c r="AV26" s="229"/>
      <c r="AW26" s="297"/>
      <c r="AX26" s="230"/>
      <c r="AY26" s="230"/>
      <c r="AZ26" s="230" t="s">
        <v>103</v>
      </c>
      <c r="BA26" s="233">
        <v>30.62</v>
      </c>
    </row>
    <row r="27" spans="1:53">
      <c r="A27" s="57" t="s">
        <v>30</v>
      </c>
      <c r="B27" s="58"/>
      <c r="C27" s="59">
        <v>2.1528109861592669E-2</v>
      </c>
      <c r="D27" s="60">
        <v>9.09614093921037E-3</v>
      </c>
      <c r="E27" s="60">
        <v>2.6480378682871793E-2</v>
      </c>
      <c r="F27" s="61">
        <v>7.2003640601868944E-3</v>
      </c>
      <c r="G27" s="62">
        <v>1.65445867903516E-2</v>
      </c>
      <c r="H27" s="59">
        <v>4.2948402804592195E-3</v>
      </c>
      <c r="I27" s="60">
        <v>1.2491477539569971E-2</v>
      </c>
      <c r="J27" s="60">
        <v>1.8457851389858882E-2</v>
      </c>
      <c r="K27" s="61">
        <v>1.5210442604175626E-2</v>
      </c>
      <c r="L27" s="62">
        <v>1.2014569803400741E-2</v>
      </c>
      <c r="M27" s="59">
        <v>4.4696621951491079E-3</v>
      </c>
      <c r="N27" s="60">
        <v>2.9042755852157889E-2</v>
      </c>
      <c r="O27" s="60">
        <v>2.3695142285619523E-2</v>
      </c>
      <c r="P27" s="61">
        <v>2.4231470346159023E-2</v>
      </c>
      <c r="Q27" s="63">
        <v>1.8964151216310083E-2</v>
      </c>
      <c r="R27" s="59">
        <v>3.2483145265392512E-2</v>
      </c>
      <c r="S27" s="64">
        <v>3.688964458747046E-2</v>
      </c>
      <c r="T27" s="64">
        <v>5.839278075784067E-2</v>
      </c>
      <c r="U27" s="61">
        <v>4.0612922433458029E-2</v>
      </c>
      <c r="V27" s="63">
        <v>4.1224982070792483E-2</v>
      </c>
      <c r="W27" s="59">
        <v>3.5277038471131096E-2</v>
      </c>
      <c r="X27" s="64">
        <v>6.6023865607419963E-2</v>
      </c>
      <c r="Y27" s="64">
        <v>8.1831042057103356E-2</v>
      </c>
      <c r="Z27" s="61">
        <v>9.1454054931403045E-2</v>
      </c>
      <c r="AA27" s="63">
        <v>6.6349433559056356E-2</v>
      </c>
      <c r="AB27" s="59">
        <v>3.1731372288519223E-2</v>
      </c>
      <c r="AC27" s="64">
        <v>5.8993397270102194E-2</v>
      </c>
      <c r="AD27" s="64">
        <v>0.10249620932969174</v>
      </c>
      <c r="AE27" s="281">
        <v>6.4716762084321963E-2</v>
      </c>
      <c r="AF27" s="62">
        <v>1.8134045016021425E-2</v>
      </c>
      <c r="AG27" s="64">
        <v>0.10668939943700612</v>
      </c>
      <c r="AH27" s="64">
        <v>2.6566883730885615E-2</v>
      </c>
      <c r="AI27" s="281">
        <v>5.599339616011631E-2</v>
      </c>
      <c r="AJ27" s="62">
        <v>5.2925237440153341E-3</v>
      </c>
      <c r="AK27" s="64">
        <v>4.0292613211066995E-2</v>
      </c>
      <c r="AL27" s="64">
        <v>3.6549416799801761E-2</v>
      </c>
      <c r="AM27" s="281">
        <v>3.1473637093625627E-2</v>
      </c>
      <c r="AN27" s="62">
        <v>5.4170403936885117E-2</v>
      </c>
      <c r="AO27" s="64">
        <v>3.7470821873208195E-2</v>
      </c>
      <c r="AP27" s="64"/>
      <c r="AQ27" s="289">
        <v>4.5985147068728929E-2</v>
      </c>
      <c r="AR27" s="224">
        <v>5.3388474691927472E-2</v>
      </c>
      <c r="AV27" s="229"/>
      <c r="AW27" s="297"/>
      <c r="AX27" s="230"/>
      <c r="AY27" s="230" t="s">
        <v>104</v>
      </c>
      <c r="AZ27" s="230" t="s">
        <v>105</v>
      </c>
      <c r="BA27" s="233">
        <v>20.6</v>
      </c>
    </row>
    <row r="28" spans="1:53">
      <c r="A28" s="57" t="s">
        <v>31</v>
      </c>
      <c r="B28" s="58"/>
      <c r="C28" s="59">
        <v>1.5904313924779673E-2</v>
      </c>
      <c r="D28" s="60">
        <v>4.7960218150811286E-3</v>
      </c>
      <c r="E28" s="60">
        <v>2.5391173592822582E-2</v>
      </c>
      <c r="F28" s="61">
        <v>1.7390161309155779E-2</v>
      </c>
      <c r="G28" s="62">
        <v>1.6492994118347253E-2</v>
      </c>
      <c r="H28" s="59">
        <v>2.2791842826959945E-2</v>
      </c>
      <c r="I28" s="60">
        <v>3.0061661356025039E-2</v>
      </c>
      <c r="J28" s="60">
        <v>2.6989651836208033E-2</v>
      </c>
      <c r="K28" s="61">
        <v>4.035829801759732E-2</v>
      </c>
      <c r="L28" s="62">
        <v>3.0359194314563864E-2</v>
      </c>
      <c r="M28" s="59">
        <v>3.300242821494382E-2</v>
      </c>
      <c r="N28" s="60">
        <v>4.5907397136512325E-2</v>
      </c>
      <c r="O28" s="60">
        <v>1.6737315836257937E-2</v>
      </c>
      <c r="P28" s="61">
        <v>4.7431648072689611E-2</v>
      </c>
      <c r="Q28" s="63">
        <v>3.727351751183295E-2</v>
      </c>
      <c r="R28" s="59">
        <v>4.2844967805261522E-2</v>
      </c>
      <c r="S28" s="64">
        <v>3.4652130007190307E-2</v>
      </c>
      <c r="T28" s="64">
        <v>2.136117682731644E-2</v>
      </c>
      <c r="U28" s="61">
        <v>3.2591175152181406E-2</v>
      </c>
      <c r="V28" s="63">
        <v>3.3635557167748457E-2</v>
      </c>
      <c r="W28" s="59">
        <v>8.2087509455467167E-2</v>
      </c>
      <c r="X28" s="64">
        <v>7.3691149773468842E-2</v>
      </c>
      <c r="Y28" s="64">
        <v>2.263928207276034E-2</v>
      </c>
      <c r="Z28" s="61">
        <v>4.3049331960092023E-2</v>
      </c>
      <c r="AA28" s="63">
        <v>5.7915352632349919E-2</v>
      </c>
      <c r="AB28" s="59">
        <v>2.5903552029265083E-2</v>
      </c>
      <c r="AC28" s="64">
        <v>5.3103729018140776E-2</v>
      </c>
      <c r="AD28" s="64">
        <v>3.8715367756038753E-2</v>
      </c>
      <c r="AE28" s="281">
        <v>4.1134581867109658E-2</v>
      </c>
      <c r="AF28" s="62">
        <v>4.8283240972028466E-3</v>
      </c>
      <c r="AG28" s="64">
        <v>2.3205145898296548E-2</v>
      </c>
      <c r="AH28" s="64">
        <v>4.045113167248437E-4</v>
      </c>
      <c r="AI28" s="281">
        <v>1.0920274089279815E-2</v>
      </c>
      <c r="AJ28" s="62">
        <v>0</v>
      </c>
      <c r="AK28" s="64">
        <v>3.7748213181211202E-2</v>
      </c>
      <c r="AL28" s="64">
        <v>2.4034685254996614E-2</v>
      </c>
      <c r="AM28" s="281">
        <v>2.4570298519744502E-2</v>
      </c>
      <c r="AN28" s="62">
        <v>3.4124060327236874E-2</v>
      </c>
      <c r="AO28" s="64">
        <v>2.95141074866275E-2</v>
      </c>
      <c r="AP28" s="64"/>
      <c r="AQ28" s="289">
        <v>3.186450389004028E-2</v>
      </c>
      <c r="AR28" s="224">
        <v>2.95785580017793E-2</v>
      </c>
      <c r="AV28" s="229"/>
      <c r="AW28" s="297"/>
      <c r="AX28" s="230" t="s">
        <v>4</v>
      </c>
      <c r="AY28" s="230" t="s">
        <v>106</v>
      </c>
      <c r="AZ28" s="230" t="s">
        <v>107</v>
      </c>
      <c r="BA28" s="233">
        <v>9.1999999999999993</v>
      </c>
    </row>
    <row r="29" spans="1:53">
      <c r="A29" s="91" t="s">
        <v>8</v>
      </c>
      <c r="B29" s="92">
        <v>1017</v>
      </c>
      <c r="C29" s="93">
        <v>2.7626035254970795E-2</v>
      </c>
      <c r="D29" s="94">
        <v>8.9953529246911204E-3</v>
      </c>
      <c r="E29" s="94">
        <v>7.0193983087564513E-2</v>
      </c>
      <c r="F29" s="95">
        <v>3.3086848757567143E-2</v>
      </c>
      <c r="G29" s="96">
        <v>3.5837737987557503E-2</v>
      </c>
      <c r="H29" s="93">
        <v>2.5675116669658087E-2</v>
      </c>
      <c r="I29" s="94">
        <v>4.4758391332548039E-2</v>
      </c>
      <c r="J29" s="94">
        <v>4.263305050926576E-2</v>
      </c>
      <c r="K29" s="95">
        <v>8.6616918890541114E-2</v>
      </c>
      <c r="L29" s="96">
        <v>5.2931122817512513E-2</v>
      </c>
      <c r="M29" s="93">
        <v>5.311045711007055E-2</v>
      </c>
      <c r="N29" s="94">
        <v>0.1375522372128406</v>
      </c>
      <c r="O29" s="94">
        <v>9.0491854019147624E-2</v>
      </c>
      <c r="P29" s="95">
        <v>0.1256832018014595</v>
      </c>
      <c r="Q29" s="97">
        <v>0.10017836548309583</v>
      </c>
      <c r="R29" s="93">
        <v>0.11607729964064106</v>
      </c>
      <c r="S29" s="98">
        <v>0.10084446906718661</v>
      </c>
      <c r="T29" s="98">
        <v>0.11582987443957858</v>
      </c>
      <c r="U29" s="95">
        <v>0.11709834748486492</v>
      </c>
      <c r="V29" s="97">
        <v>0.11342800870816536</v>
      </c>
      <c r="W29" s="93">
        <v>0.15674416978875938</v>
      </c>
      <c r="X29" s="98">
        <v>0.23941886934046819</v>
      </c>
      <c r="Y29" s="98">
        <v>0.12205173568006529</v>
      </c>
      <c r="Z29" s="95">
        <v>0.12166339212666868</v>
      </c>
      <c r="AA29" s="97">
        <v>0.15546990107617611</v>
      </c>
      <c r="AB29" s="93">
        <v>5.403356355658949E-2</v>
      </c>
      <c r="AC29" s="98">
        <v>0.12027201367431195</v>
      </c>
      <c r="AD29" s="98">
        <v>0.10186313749892939</v>
      </c>
      <c r="AE29" s="286">
        <v>9.7782456980330543E-2</v>
      </c>
      <c r="AF29" s="278">
        <v>4.9348625103768466E-2</v>
      </c>
      <c r="AG29" s="98">
        <v>0.10503108229541017</v>
      </c>
      <c r="AH29" s="98">
        <v>2.1664729827418114E-2</v>
      </c>
      <c r="AI29" s="286">
        <v>6.2115632011269593E-2</v>
      </c>
      <c r="AJ29" s="278">
        <v>6.1985660771128347E-2</v>
      </c>
      <c r="AK29" s="98">
        <v>7.324507782376162E-2</v>
      </c>
      <c r="AL29" s="98">
        <v>7.8196809914355098E-2</v>
      </c>
      <c r="AM29" s="286">
        <v>7.3782959781530252E-2</v>
      </c>
      <c r="AN29" s="278">
        <v>0.10146224799328546</v>
      </c>
      <c r="AO29" s="98">
        <v>6.7266529449532222E-2</v>
      </c>
      <c r="AP29" s="98"/>
      <c r="AQ29" s="293">
        <v>8.4327906279360598E-2</v>
      </c>
      <c r="AR29" s="228">
        <v>8.3580325849374582E-2</v>
      </c>
      <c r="AV29" s="229"/>
      <c r="AW29" s="297"/>
      <c r="AX29" s="230"/>
      <c r="AY29" s="230"/>
      <c r="AZ29" s="230" t="s">
        <v>108</v>
      </c>
      <c r="BA29" s="233">
        <v>10</v>
      </c>
    </row>
    <row r="30" spans="1:53">
      <c r="A30" s="57" t="s">
        <v>30</v>
      </c>
      <c r="B30" s="58"/>
      <c r="C30" s="59">
        <v>0</v>
      </c>
      <c r="D30" s="60">
        <v>2.7717566180486468E-3</v>
      </c>
      <c r="E30" s="60">
        <v>3.7748883653379306E-2</v>
      </c>
      <c r="F30" s="61">
        <v>1.6409704323834404E-2</v>
      </c>
      <c r="G30" s="62">
        <v>1.4007343121310864E-2</v>
      </c>
      <c r="H30" s="59">
        <v>1.95710622907874E-3</v>
      </c>
      <c r="I30" s="60">
        <v>1.3205555795930579E-2</v>
      </c>
      <c r="J30" s="60">
        <v>1.9939766159399644E-2</v>
      </c>
      <c r="K30" s="61">
        <v>3.8154295375119336E-2</v>
      </c>
      <c r="L30" s="62">
        <v>1.9799321986559686E-2</v>
      </c>
      <c r="M30" s="59">
        <v>1.0256586533916876E-2</v>
      </c>
      <c r="N30" s="60">
        <v>2.4559918913454746E-2</v>
      </c>
      <c r="O30" s="60">
        <v>6.6482430076862484E-2</v>
      </c>
      <c r="P30" s="61">
        <v>6.5321706597410253E-2</v>
      </c>
      <c r="Q30" s="63">
        <v>4.2781281021657479E-2</v>
      </c>
      <c r="R30" s="59">
        <v>3.901534477345641E-2</v>
      </c>
      <c r="S30" s="64">
        <v>3.4180272622288864E-2</v>
      </c>
      <c r="T30" s="64">
        <v>6.4392736442704379E-2</v>
      </c>
      <c r="U30" s="61">
        <v>6.2604915682138759E-2</v>
      </c>
      <c r="V30" s="63">
        <v>4.9999013559345037E-2</v>
      </c>
      <c r="W30" s="59">
        <v>4.329640647915764E-2</v>
      </c>
      <c r="X30" s="64">
        <v>0.13321865037450933</v>
      </c>
      <c r="Y30" s="64">
        <v>8.6435170675504186E-2</v>
      </c>
      <c r="Z30" s="61">
        <v>5.251440373372189E-2</v>
      </c>
      <c r="AA30" s="63">
        <v>6.9379657643745554E-2</v>
      </c>
      <c r="AB30" s="59">
        <v>1.6777998619353123E-2</v>
      </c>
      <c r="AC30" s="64">
        <v>5.1551703653285277E-2</v>
      </c>
      <c r="AD30" s="64">
        <v>5.0717408254342351E-2</v>
      </c>
      <c r="AE30" s="281">
        <v>4.2572384315075033E-2</v>
      </c>
      <c r="AF30" s="62">
        <v>4.5656170331910911E-2</v>
      </c>
      <c r="AG30" s="64">
        <v>7.1807152979084563E-2</v>
      </c>
      <c r="AH30" s="64">
        <v>2.1367561285142198E-2</v>
      </c>
      <c r="AI30" s="281">
        <v>4.8090999705678372E-2</v>
      </c>
      <c r="AJ30" s="62">
        <v>6.1985660771128347E-2</v>
      </c>
      <c r="AK30" s="64">
        <v>5.3548903057268372E-2</v>
      </c>
      <c r="AL30" s="64">
        <v>5.1446799810119126E-2</v>
      </c>
      <c r="AM30" s="281">
        <v>5.390037586070371E-2</v>
      </c>
      <c r="AN30" s="62">
        <v>7.062149191219888E-2</v>
      </c>
      <c r="AO30" s="64">
        <v>2.5589545356879503E-2</v>
      </c>
      <c r="AP30" s="64"/>
      <c r="AQ30" s="289">
        <v>4.8057475328228141E-2</v>
      </c>
      <c r="AR30" s="224">
        <v>4.6601764996611984E-2</v>
      </c>
      <c r="AV30" s="229"/>
      <c r="AW30" s="297"/>
      <c r="AX30" s="230"/>
      <c r="AY30" s="230"/>
      <c r="AZ30" s="230" t="s">
        <v>109</v>
      </c>
      <c r="BA30" s="233">
        <v>6</v>
      </c>
    </row>
    <row r="31" spans="1:53" ht="15" thickBot="1">
      <c r="A31" s="73" t="s">
        <v>31</v>
      </c>
      <c r="B31" s="74"/>
      <c r="C31" s="75">
        <v>2.6952786414695094E-2</v>
      </c>
      <c r="D31" s="76">
        <v>6.2235963066424732E-3</v>
      </c>
      <c r="E31" s="76">
        <v>3.2445120804359677E-2</v>
      </c>
      <c r="F31" s="77">
        <v>1.6676792706853533E-2</v>
      </c>
      <c r="G31" s="78">
        <v>2.1626245111082951E-2</v>
      </c>
      <c r="H31" s="75">
        <v>2.3696225213936301E-2</v>
      </c>
      <c r="I31" s="76">
        <v>3.1506501436887706E-2</v>
      </c>
      <c r="J31" s="76">
        <v>2.2693256788294005E-2</v>
      </c>
      <c r="K31" s="77">
        <v>4.8450019607905272E-2</v>
      </c>
      <c r="L31" s="78">
        <v>3.3112459587822662E-2</v>
      </c>
      <c r="M31" s="75">
        <v>4.2850548602317094E-2</v>
      </c>
      <c r="N31" s="76">
        <v>0.11299231829938602</v>
      </c>
      <c r="O31" s="76">
        <v>2.3997962141720938E-2</v>
      </c>
      <c r="P31" s="77">
        <v>6.0361215481957019E-2</v>
      </c>
      <c r="Q31" s="79">
        <v>5.7393841898483185E-2</v>
      </c>
      <c r="R31" s="75">
        <v>7.7061197014733976E-2</v>
      </c>
      <c r="S31" s="80">
        <v>6.6663335534862658E-2</v>
      </c>
      <c r="T31" s="80">
        <v>5.142970475305849E-2</v>
      </c>
      <c r="U31" s="77">
        <v>5.4493394125651538E-2</v>
      </c>
      <c r="V31" s="79">
        <v>6.342704999012129E-2</v>
      </c>
      <c r="W31" s="75">
        <v>0.11344776330960214</v>
      </c>
      <c r="X31" s="80">
        <v>0.10620021896595876</v>
      </c>
      <c r="Y31" s="80">
        <v>3.5616565004561312E-2</v>
      </c>
      <c r="Z31" s="77">
        <v>6.9148872155453803E-2</v>
      </c>
      <c r="AA31" s="79">
        <v>8.6090210705988227E-2</v>
      </c>
      <c r="AB31" s="75">
        <v>3.7255657361731753E-2</v>
      </c>
      <c r="AC31" s="80">
        <v>6.8720781301518513E-2</v>
      </c>
      <c r="AD31" s="80">
        <v>5.1146056593624777E-2</v>
      </c>
      <c r="AE31" s="283">
        <v>5.5210402942980026E-2</v>
      </c>
      <c r="AF31" s="78">
        <v>3.6926620009922763E-3</v>
      </c>
      <c r="AG31" s="80">
        <v>3.3224136869446148E-2</v>
      </c>
      <c r="AH31" s="80">
        <v>2.9716854227591427E-4</v>
      </c>
      <c r="AI31" s="283">
        <v>1.4024774277584013E-2</v>
      </c>
      <c r="AJ31" s="78">
        <v>0</v>
      </c>
      <c r="AK31" s="80">
        <v>1.9696184752866937E-2</v>
      </c>
      <c r="AL31" s="80">
        <v>2.6750089353146413E-2</v>
      </c>
      <c r="AM31" s="283">
        <v>1.9882624818128327E-2</v>
      </c>
      <c r="AN31" s="78">
        <v>3.0840954028888999E-2</v>
      </c>
      <c r="AO31" s="80">
        <v>4.167713087286809E-2</v>
      </c>
      <c r="AP31" s="80"/>
      <c r="AQ31" s="291">
        <v>3.6270603260552106E-2</v>
      </c>
      <c r="AR31" s="226">
        <v>3.6978773631269113E-2</v>
      </c>
      <c r="AV31" s="229"/>
      <c r="AW31" s="297"/>
      <c r="AX31" s="230"/>
      <c r="AY31" s="230"/>
      <c r="AZ31" s="230" t="s">
        <v>110</v>
      </c>
      <c r="BA31" s="233">
        <v>7.65</v>
      </c>
    </row>
    <row r="32" spans="1:53" ht="15.6" thickTop="1" thickBot="1">
      <c r="A32" s="81" t="s">
        <v>50</v>
      </c>
      <c r="B32" s="99"/>
      <c r="C32" s="99"/>
      <c r="D32" s="99"/>
      <c r="E32" s="99"/>
      <c r="F32" s="99"/>
      <c r="G32" s="100"/>
      <c r="H32" s="99"/>
      <c r="I32" s="99"/>
      <c r="J32" s="99"/>
      <c r="K32" s="99"/>
      <c r="L32" s="100"/>
      <c r="M32" s="99"/>
      <c r="N32" s="99"/>
      <c r="O32" s="99"/>
      <c r="P32" s="99"/>
      <c r="Q32" s="100"/>
      <c r="R32" s="99"/>
      <c r="S32" s="99"/>
      <c r="T32" s="99"/>
      <c r="U32" s="99"/>
      <c r="V32" s="100"/>
      <c r="W32" s="82"/>
      <c r="X32" s="82"/>
      <c r="Y32" s="82"/>
      <c r="Z32" s="82"/>
      <c r="AA32" s="82"/>
      <c r="AB32" s="82"/>
      <c r="AC32" s="82"/>
      <c r="AD32" s="82"/>
      <c r="AE32" s="284"/>
      <c r="AF32" s="82"/>
      <c r="AG32" s="82"/>
      <c r="AH32" s="82"/>
      <c r="AI32" s="284"/>
      <c r="AJ32" s="82"/>
      <c r="AK32" s="82"/>
      <c r="AL32" s="82"/>
      <c r="AM32" s="284"/>
      <c r="AN32" s="82"/>
      <c r="AO32" s="82"/>
      <c r="AP32" s="82"/>
      <c r="AQ32" s="284"/>
      <c r="AR32" s="82"/>
      <c r="AV32" s="229"/>
      <c r="AW32" s="297"/>
      <c r="AX32" s="230"/>
      <c r="AY32" s="230"/>
      <c r="AZ32" s="230" t="s">
        <v>111</v>
      </c>
      <c r="BA32" s="233">
        <v>11.9</v>
      </c>
    </row>
    <row r="33" spans="1:53" ht="15" thickTop="1">
      <c r="A33" s="83" t="s">
        <v>12</v>
      </c>
      <c r="B33" s="84"/>
      <c r="C33" s="85">
        <v>3.211640223325174E-2</v>
      </c>
      <c r="D33" s="86">
        <v>1.1514367686692712E-2</v>
      </c>
      <c r="E33" s="86">
        <v>4.7797889232370015E-2</v>
      </c>
      <c r="F33" s="87">
        <v>2.3108318127453634E-2</v>
      </c>
      <c r="G33" s="88">
        <v>2.9684901571117535E-2</v>
      </c>
      <c r="H33" s="85">
        <v>2.3560808183221971E-2</v>
      </c>
      <c r="I33" s="86">
        <v>3.7991929970593849E-2</v>
      </c>
      <c r="J33" s="86">
        <v>3.9056129879050897E-2</v>
      </c>
      <c r="K33" s="87">
        <v>5.7295082324579007E-2</v>
      </c>
      <c r="L33" s="88">
        <v>3.9775632422488383E-2</v>
      </c>
      <c r="M33" s="85">
        <v>3.6425508293646394E-2</v>
      </c>
      <c r="N33" s="86">
        <v>7.9991906268608512E-2</v>
      </c>
      <c r="O33" s="86">
        <v>4.7678936544235627E-2</v>
      </c>
      <c r="P33" s="87">
        <v>7.6517585107545957E-2</v>
      </c>
      <c r="Q33" s="89">
        <v>5.9738611738426262E-2</v>
      </c>
      <c r="R33" s="85">
        <v>7.724349822431506E-2</v>
      </c>
      <c r="S33" s="90">
        <v>7.1977655784758121E-2</v>
      </c>
      <c r="T33" s="90">
        <v>8.0401774126143868E-2</v>
      </c>
      <c r="U33" s="87">
        <v>7.7935109128641711E-2</v>
      </c>
      <c r="V33" s="89">
        <v>7.7081483122221905E-2</v>
      </c>
      <c r="W33" s="85">
        <v>0.11727426475879099</v>
      </c>
      <c r="X33" s="90">
        <v>0.14602455033871481</v>
      </c>
      <c r="Y33" s="90">
        <v>0.10161285799824593</v>
      </c>
      <c r="Z33" s="87">
        <v>0.12152029053462621</v>
      </c>
      <c r="AA33" s="89">
        <v>0.12103322072362721</v>
      </c>
      <c r="AB33" s="85">
        <v>5.2837553850333584E-2</v>
      </c>
      <c r="AC33" s="90">
        <v>0.10457309440805787</v>
      </c>
      <c r="AD33" s="90">
        <v>0.12214038255728234</v>
      </c>
      <c r="AE33" s="285">
        <v>9.6005367608358844E-2</v>
      </c>
      <c r="AF33" s="277">
        <v>2.5477746777817712E-2</v>
      </c>
      <c r="AG33" s="90">
        <v>0.11516879791791955</v>
      </c>
      <c r="AH33" s="90">
        <v>2.366588371920288E-2</v>
      </c>
      <c r="AI33" s="285">
        <v>6.0561747065670246E-2</v>
      </c>
      <c r="AJ33" s="277">
        <v>1.1871142667943717E-2</v>
      </c>
      <c r="AK33" s="90">
        <v>7.0978242257057941E-2</v>
      </c>
      <c r="AL33" s="90">
        <v>5.8631982964569646E-2</v>
      </c>
      <c r="AM33" s="285">
        <v>5.4138744087375658E-2</v>
      </c>
      <c r="AN33" s="277">
        <v>8.3540847384004524E-2</v>
      </c>
      <c r="AO33" s="90">
        <v>6.1550902154298995E-2</v>
      </c>
      <c r="AP33" s="90"/>
      <c r="AQ33" s="292">
        <v>7.2712146302979522E-2</v>
      </c>
      <c r="AR33" s="227">
        <v>7.6343641523248254E-2</v>
      </c>
      <c r="AV33" s="229"/>
      <c r="AW33" s="297"/>
      <c r="AX33" s="230"/>
      <c r="AY33" s="230" t="s">
        <v>112</v>
      </c>
      <c r="AZ33" s="230" t="s">
        <v>113</v>
      </c>
      <c r="BA33" s="233">
        <v>17.5</v>
      </c>
    </row>
    <row r="34" spans="1:53">
      <c r="A34" s="57" t="s">
        <v>30</v>
      </c>
      <c r="B34" s="58"/>
      <c r="C34" s="59">
        <v>1.5564354719400968E-2</v>
      </c>
      <c r="D34" s="60">
        <v>6.972206256360196E-3</v>
      </c>
      <c r="E34" s="60">
        <v>2.4742529722598841E-2</v>
      </c>
      <c r="F34" s="61">
        <v>8.0704462582464366E-3</v>
      </c>
      <c r="G34" s="62">
        <v>1.4134380487661148E-2</v>
      </c>
      <c r="H34" s="59">
        <v>3.3421151649524945E-3</v>
      </c>
      <c r="I34" s="60">
        <v>1.1166496912335429E-2</v>
      </c>
      <c r="J34" s="60">
        <v>1.6439859912140514E-2</v>
      </c>
      <c r="K34" s="61">
        <v>1.8984219488542394E-2</v>
      </c>
      <c r="L34" s="62">
        <v>1.2295620072625161E-2</v>
      </c>
      <c r="M34" s="59">
        <v>5.1228195081257965E-3</v>
      </c>
      <c r="N34" s="60">
        <v>2.5243160268099325E-2</v>
      </c>
      <c r="O34" s="60">
        <v>3.094227812451264E-2</v>
      </c>
      <c r="P34" s="61">
        <v>3.0909103521885237E-2</v>
      </c>
      <c r="Q34" s="63">
        <v>2.2040124817882464E-2</v>
      </c>
      <c r="R34" s="59">
        <v>3.0957147486553368E-2</v>
      </c>
      <c r="S34" s="64">
        <v>3.3637290824307234E-2</v>
      </c>
      <c r="T34" s="64">
        <v>5.4850438323622498E-2</v>
      </c>
      <c r="U34" s="61">
        <v>4.2773318103923451E-2</v>
      </c>
      <c r="V34" s="63">
        <v>3.9946377937972163E-2</v>
      </c>
      <c r="W34" s="59">
        <v>3.4472313770061214E-2</v>
      </c>
      <c r="X34" s="64">
        <v>7.2647966838593162E-2</v>
      </c>
      <c r="Y34" s="64">
        <v>7.787916038811378E-2</v>
      </c>
      <c r="Z34" s="61">
        <v>7.7301781659529487E-2</v>
      </c>
      <c r="AA34" s="63">
        <v>6.2056917035427483E-2</v>
      </c>
      <c r="AB34" s="59">
        <v>2.6858706450678092E-2</v>
      </c>
      <c r="AC34" s="64">
        <v>5.2799814787196891E-2</v>
      </c>
      <c r="AD34" s="64">
        <v>8.4190577237953479E-2</v>
      </c>
      <c r="AE34" s="281">
        <v>5.5497141299443213E-2</v>
      </c>
      <c r="AF34" s="62">
        <v>2.1229144921628536E-2</v>
      </c>
      <c r="AG34" s="64">
        <v>9.2167451449870361E-2</v>
      </c>
      <c r="AH34" s="64">
        <v>2.3316119149689327E-2</v>
      </c>
      <c r="AI34" s="281">
        <v>5.0007240232910311E-2</v>
      </c>
      <c r="AJ34" s="62">
        <v>1.1871142667943717E-2</v>
      </c>
      <c r="AK34" s="64">
        <v>3.8947578177337627E-2</v>
      </c>
      <c r="AL34" s="64">
        <v>3.6172113518298181E-2</v>
      </c>
      <c r="AM34" s="281">
        <v>3.237307687294716E-2</v>
      </c>
      <c r="AN34" s="62">
        <v>5.2828296685409844E-2</v>
      </c>
      <c r="AO34" s="64">
        <v>3.2087949735946718E-2</v>
      </c>
      <c r="AP34" s="64"/>
      <c r="AQ34" s="289">
        <v>4.2614946216073882E-2</v>
      </c>
      <c r="AR34" s="224">
        <v>4.7835120873352524E-2</v>
      </c>
      <c r="AV34" s="229"/>
      <c r="AW34" s="297"/>
      <c r="AX34" s="230"/>
      <c r="AY34" s="230" t="s">
        <v>114</v>
      </c>
      <c r="AZ34" s="230" t="s">
        <v>115</v>
      </c>
      <c r="BA34" s="233">
        <v>18</v>
      </c>
    </row>
    <row r="35" spans="1:53">
      <c r="A35" s="57" t="s">
        <v>31</v>
      </c>
      <c r="B35" s="58"/>
      <c r="C35" s="59">
        <v>1.6426068847540918E-2</v>
      </c>
      <c r="D35" s="60">
        <v>4.5384826181309847E-3</v>
      </c>
      <c r="E35" s="60">
        <v>2.3049401930379302E-2</v>
      </c>
      <c r="F35" s="61">
        <v>1.5032264479435729E-2</v>
      </c>
      <c r="G35" s="62">
        <v>1.5508244956651922E-2</v>
      </c>
      <c r="H35" s="59">
        <v>2.0214436709229289E-2</v>
      </c>
      <c r="I35" s="60">
        <v>2.6813119151223856E-2</v>
      </c>
      <c r="J35" s="60">
        <v>2.2616121828512671E-2</v>
      </c>
      <c r="K35" s="61">
        <v>3.8307692368669405E-2</v>
      </c>
      <c r="L35" s="62">
        <v>2.7475288409838934E-2</v>
      </c>
      <c r="M35" s="59">
        <v>3.1302029747253948E-2</v>
      </c>
      <c r="N35" s="60">
        <v>5.4748746000509226E-2</v>
      </c>
      <c r="O35" s="60">
        <v>1.6716996596148795E-2</v>
      </c>
      <c r="P35" s="61">
        <v>4.5604836176557091E-2</v>
      </c>
      <c r="Q35" s="63">
        <v>3.7693523469003995E-2</v>
      </c>
      <c r="R35" s="59">
        <v>4.6286130412022154E-2</v>
      </c>
      <c r="S35" s="64">
        <v>3.833822836899578E-2</v>
      </c>
      <c r="T35" s="64">
        <v>2.5549870646132584E-2</v>
      </c>
      <c r="U35" s="61">
        <v>3.5149754430450084E-2</v>
      </c>
      <c r="V35" s="63">
        <v>3.7130787899510666E-2</v>
      </c>
      <c r="W35" s="59">
        <v>8.2798910872055126E-2</v>
      </c>
      <c r="X35" s="64">
        <v>7.3358861801710751E-2</v>
      </c>
      <c r="Y35" s="64">
        <v>2.3705567092651664E-2</v>
      </c>
      <c r="Z35" s="61">
        <v>4.4218488387526879E-2</v>
      </c>
      <c r="AA35" s="63">
        <v>5.8967012539595173E-2</v>
      </c>
      <c r="AB35" s="59">
        <v>2.597899050862592E-2</v>
      </c>
      <c r="AC35" s="64">
        <v>5.177381593510761E-2</v>
      </c>
      <c r="AD35" s="64">
        <v>3.7950187273537876E-2</v>
      </c>
      <c r="AE35" s="281">
        <v>4.0508608355357301E-2</v>
      </c>
      <c r="AF35" s="62">
        <v>4.2486285894133453E-3</v>
      </c>
      <c r="AG35" s="64">
        <v>2.3001574392985353E-2</v>
      </c>
      <c r="AH35" s="64">
        <v>3.4976862329788892E-4</v>
      </c>
      <c r="AI35" s="281">
        <v>1.0554606820692746E-2</v>
      </c>
      <c r="AJ35" s="62">
        <v>0</v>
      </c>
      <c r="AK35" s="64">
        <v>3.2030691835635387E-2</v>
      </c>
      <c r="AL35" s="64">
        <v>2.2459928835995614E-2</v>
      </c>
      <c r="AM35" s="281">
        <v>2.1765701871880979E-2</v>
      </c>
      <c r="AN35" s="62">
        <v>3.0712656025525528E-2</v>
      </c>
      <c r="AO35" s="64">
        <v>2.9463105873649642E-2</v>
      </c>
      <c r="AP35" s="64"/>
      <c r="AQ35" s="289">
        <v>3.0097329114108999E-2</v>
      </c>
      <c r="AR35" s="224">
        <v>2.85087289382378E-2</v>
      </c>
      <c r="AV35" s="229"/>
      <c r="AW35" s="297"/>
      <c r="AX35" s="230"/>
      <c r="AY35" s="230" t="s">
        <v>116</v>
      </c>
      <c r="AZ35" s="230" t="s">
        <v>116</v>
      </c>
      <c r="BA35" s="233">
        <v>88.5</v>
      </c>
    </row>
    <row r="36" spans="1:53">
      <c r="A36" s="91" t="s">
        <v>1</v>
      </c>
      <c r="B36" s="92"/>
      <c r="C36" s="93">
        <v>3.3170733506376657E-2</v>
      </c>
      <c r="D36" s="94">
        <v>1.2093062142841936E-2</v>
      </c>
      <c r="E36" s="94">
        <v>4.3984787995278642E-2</v>
      </c>
      <c r="F36" s="95">
        <v>2.1146286231537994E-2</v>
      </c>
      <c r="G36" s="96">
        <v>2.8647886848060227E-2</v>
      </c>
      <c r="H36" s="93">
        <v>2.3421233893271883E-2</v>
      </c>
      <c r="I36" s="94">
        <v>3.665401481747485E-2</v>
      </c>
      <c r="J36" s="94">
        <v>3.8988581951881943E-2</v>
      </c>
      <c r="K36" s="95">
        <v>4.8889870170482311E-2</v>
      </c>
      <c r="L36" s="96">
        <v>3.6744231198926093E-2</v>
      </c>
      <c r="M36" s="93">
        <v>3.290069201014495E-2</v>
      </c>
      <c r="N36" s="94">
        <v>6.6490408944698834E-2</v>
      </c>
      <c r="O36" s="94">
        <v>3.5805980160037228E-2</v>
      </c>
      <c r="P36" s="95">
        <v>6.3874437593182176E-2</v>
      </c>
      <c r="Q36" s="97">
        <v>4.9792446401352199E-2</v>
      </c>
      <c r="R36" s="93">
        <v>6.8054396842963091E-2</v>
      </c>
      <c r="S36" s="98">
        <v>6.6086970467600453E-2</v>
      </c>
      <c r="T36" s="98">
        <v>7.2650190117559313E-2</v>
      </c>
      <c r="U36" s="95">
        <v>6.9390059804423782E-2</v>
      </c>
      <c r="V36" s="97">
        <v>6.9034430295878926E-2</v>
      </c>
      <c r="W36" s="93">
        <v>0.10865151411069465</v>
      </c>
      <c r="X36" s="98">
        <v>0.12679586580636459</v>
      </c>
      <c r="Y36" s="98">
        <v>9.8055933198262349E-2</v>
      </c>
      <c r="Z36" s="95">
        <v>0.12269959778308005</v>
      </c>
      <c r="AA36" s="97">
        <v>0.11439318541738505</v>
      </c>
      <c r="AB36" s="93">
        <v>5.3060786798213661E-2</v>
      </c>
      <c r="AC36" s="98">
        <v>0.10190676354758663</v>
      </c>
      <c r="AD36" s="98">
        <v>0.12828005265265122</v>
      </c>
      <c r="AE36" s="286">
        <v>9.6543767770753089E-2</v>
      </c>
      <c r="AF36" s="278">
        <v>2.0905596337109186E-2</v>
      </c>
      <c r="AG36" s="98">
        <v>0.11825723128081955</v>
      </c>
      <c r="AH36" s="98">
        <v>2.4371682253889013E-2</v>
      </c>
      <c r="AI36" s="286">
        <v>6.0788498026207186E-2</v>
      </c>
      <c r="AJ36" s="278">
        <v>4.8164834947305854E-3</v>
      </c>
      <c r="AK36" s="98">
        <v>7.1151059510842163E-2</v>
      </c>
      <c r="AL36" s="98">
        <v>5.4636062388119834E-2</v>
      </c>
      <c r="AM36" s="286">
        <v>5.0865050819630997E-2</v>
      </c>
      <c r="AN36" s="278">
        <v>8.0178714481674407E-2</v>
      </c>
      <c r="AO36" s="98">
        <v>6.0817974494875734E-2</v>
      </c>
      <c r="AP36" s="98"/>
      <c r="AQ36" s="293">
        <v>7.0688316949179181E-2</v>
      </c>
      <c r="AR36" s="228">
        <v>7.5470489780541383E-2</v>
      </c>
      <c r="AV36" s="229"/>
      <c r="AW36" s="297"/>
      <c r="AX36" s="230"/>
      <c r="AY36" s="230" t="s">
        <v>117</v>
      </c>
      <c r="AZ36" s="230" t="s">
        <v>118</v>
      </c>
      <c r="BA36" s="233">
        <v>90</v>
      </c>
    </row>
    <row r="37" spans="1:53">
      <c r="A37" s="57" t="s">
        <v>30</v>
      </c>
      <c r="B37" s="58"/>
      <c r="C37" s="59">
        <v>1.907509027291858E-2</v>
      </c>
      <c r="D37" s="60">
        <v>7.9152011015077364E-3</v>
      </c>
      <c r="E37" s="60">
        <v>2.245038567713319E-2</v>
      </c>
      <c r="F37" s="61">
        <v>6.1897986072351092E-3</v>
      </c>
      <c r="G37" s="62">
        <v>1.4343512584618147E-2</v>
      </c>
      <c r="H37" s="59">
        <v>3.7136104431867486E-3</v>
      </c>
      <c r="I37" s="60">
        <v>1.0758959216866367E-2</v>
      </c>
      <c r="J37" s="60">
        <v>1.5834577363027073E-2</v>
      </c>
      <c r="K37" s="61">
        <v>1.3382178641447822E-2</v>
      </c>
      <c r="L37" s="62">
        <v>1.0418159058289812E-2</v>
      </c>
      <c r="M37" s="59">
        <v>3.9243868613313519E-3</v>
      </c>
      <c r="N37" s="60">
        <v>2.5764653392808035E-2</v>
      </c>
      <c r="O37" s="60">
        <v>2.0970748236332364E-2</v>
      </c>
      <c r="P37" s="61">
        <v>2.1596294768780604E-2</v>
      </c>
      <c r="Q37" s="63">
        <v>1.6788868880957451E-2</v>
      </c>
      <c r="R37" s="59">
        <v>2.9346525357547462E-2</v>
      </c>
      <c r="S37" s="64">
        <v>3.407565870631523E-2</v>
      </c>
      <c r="T37" s="64">
        <v>5.3191673037992562E-2</v>
      </c>
      <c r="U37" s="61">
        <v>3.8488546320816164E-2</v>
      </c>
      <c r="V37" s="63">
        <v>3.801385196440888E-2</v>
      </c>
      <c r="W37" s="59">
        <v>3.2656941441855214E-2</v>
      </c>
      <c r="X37" s="64">
        <v>5.9908419061931117E-2</v>
      </c>
      <c r="Y37" s="64">
        <v>7.6779366175336497E-2</v>
      </c>
      <c r="Z37" s="61">
        <v>8.3428202181758004E-2</v>
      </c>
      <c r="AA37" s="63">
        <v>6.1072454316267587E-2</v>
      </c>
      <c r="AB37" s="59">
        <v>2.9213129343243608E-2</v>
      </c>
      <c r="AC37" s="64">
        <v>5.363080442346399E-2</v>
      </c>
      <c r="AD37" s="64">
        <v>9.3110354693450276E-2</v>
      </c>
      <c r="AE37" s="281">
        <v>5.9026419108935038E-2</v>
      </c>
      <c r="AF37" s="62">
        <v>1.6509744954785202E-2</v>
      </c>
      <c r="AG37" s="64">
        <v>9.7131237711688134E-2</v>
      </c>
      <c r="AH37" s="64">
        <v>2.4006165840414186E-2</v>
      </c>
      <c r="AI37" s="281">
        <v>5.0867925706234524E-2</v>
      </c>
      <c r="AJ37" s="62">
        <v>4.8164834947305854E-3</v>
      </c>
      <c r="AK37" s="64">
        <v>3.6735430720904627E-2</v>
      </c>
      <c r="AL37" s="64">
        <v>3.2961093276381012E-2</v>
      </c>
      <c r="AM37" s="281">
        <v>2.8565253230063061E-2</v>
      </c>
      <c r="AN37" s="62">
        <v>4.9191282552299632E-2</v>
      </c>
      <c r="AO37" s="64">
        <v>3.4021165416246918E-2</v>
      </c>
      <c r="AP37" s="64"/>
      <c r="AQ37" s="289">
        <v>4.1755076997458951E-2</v>
      </c>
      <c r="AR37" s="224">
        <v>4.8564657263073414E-2</v>
      </c>
      <c r="AV37" s="229"/>
      <c r="AW37" s="297"/>
      <c r="AX37" s="230"/>
      <c r="AY37" s="230"/>
      <c r="AZ37" s="230" t="s">
        <v>119</v>
      </c>
      <c r="BA37" s="233">
        <v>5</v>
      </c>
    </row>
    <row r="38" spans="1:53">
      <c r="A38" s="57" t="s">
        <v>31</v>
      </c>
      <c r="B38" s="58"/>
      <c r="C38" s="59">
        <v>1.4092097531760004E-2</v>
      </c>
      <c r="D38" s="60">
        <v>4.1733607039823074E-3</v>
      </c>
      <c r="E38" s="60">
        <v>2.1526944413473383E-2</v>
      </c>
      <c r="F38" s="61">
        <v>1.4949465798013047E-2</v>
      </c>
      <c r="G38" s="62">
        <v>1.4298783746748348E-2</v>
      </c>
      <c r="H38" s="59">
        <v>1.9707374434101057E-2</v>
      </c>
      <c r="I38" s="60">
        <v>2.5892228320962541E-2</v>
      </c>
      <c r="J38" s="60">
        <v>2.3153817905176514E-2</v>
      </c>
      <c r="K38" s="61">
        <v>3.5507313481332327E-2</v>
      </c>
      <c r="L38" s="62">
        <v>2.6325280091271233E-2</v>
      </c>
      <c r="M38" s="59">
        <v>2.8976305148813612E-2</v>
      </c>
      <c r="N38" s="60">
        <v>4.0725755551890799E-2</v>
      </c>
      <c r="O38" s="60">
        <v>1.481291111584338E-2</v>
      </c>
      <c r="P38" s="61">
        <v>4.2273450125540589E-2</v>
      </c>
      <c r="Q38" s="63">
        <v>3.2998059923717217E-2</v>
      </c>
      <c r="R38" s="59">
        <v>3.870779519248068E-2</v>
      </c>
      <c r="S38" s="64">
        <v>3.200882439439217E-2</v>
      </c>
      <c r="T38" s="64">
        <v>1.9458513856660125E-2</v>
      </c>
      <c r="U38" s="61">
        <v>3.0886399681032774E-2</v>
      </c>
      <c r="V38" s="63">
        <v>3.1015588768954008E-2</v>
      </c>
      <c r="W38" s="59">
        <v>7.5990704026606307E-2</v>
      </c>
      <c r="X38" s="64">
        <v>6.6865522658648494E-2</v>
      </c>
      <c r="Y38" s="64">
        <v>2.124169122761782E-2</v>
      </c>
      <c r="Z38" s="61">
        <v>3.9271395601322132E-2</v>
      </c>
      <c r="AA38" s="63">
        <v>5.330916238646518E-2</v>
      </c>
      <c r="AB38" s="59">
        <v>2.3847812474033867E-2</v>
      </c>
      <c r="AC38" s="64">
        <v>4.8276516303832187E-2</v>
      </c>
      <c r="AD38" s="64">
        <v>3.5170096996044467E-2</v>
      </c>
      <c r="AE38" s="281">
        <v>3.751774642240667E-2</v>
      </c>
      <c r="AF38" s="62">
        <v>4.3958421484801028E-3</v>
      </c>
      <c r="AG38" s="64">
        <v>2.1126227669063507E-2</v>
      </c>
      <c r="AH38" s="64">
        <v>3.6552144587178475E-4</v>
      </c>
      <c r="AI38" s="281">
        <v>9.9206643847203572E-3</v>
      </c>
      <c r="AJ38" s="62">
        <v>0</v>
      </c>
      <c r="AK38" s="64">
        <v>3.4415659835521542E-2</v>
      </c>
      <c r="AL38" s="64">
        <v>2.1675024444239546E-2</v>
      </c>
      <c r="AM38" s="281">
        <v>2.2299831349866225E-2</v>
      </c>
      <c r="AN38" s="62">
        <v>3.0987516639982986E-2</v>
      </c>
      <c r="AO38" s="64">
        <v>2.6796965818179311E-2</v>
      </c>
      <c r="AP38" s="64"/>
      <c r="AQ38" s="289">
        <v>2.8933359970033434E-2</v>
      </c>
      <c r="AR38" s="224">
        <v>2.6906041799870883E-2</v>
      </c>
      <c r="AV38" s="229"/>
      <c r="AW38" s="297"/>
      <c r="AX38" s="230"/>
      <c r="AY38" s="230" t="s">
        <v>120</v>
      </c>
      <c r="AZ38" s="230" t="s">
        <v>121</v>
      </c>
      <c r="BA38" s="233">
        <v>9.1999999999999993</v>
      </c>
    </row>
    <row r="39" spans="1:53">
      <c r="A39" s="91" t="s">
        <v>8</v>
      </c>
      <c r="B39" s="92"/>
      <c r="C39" s="93">
        <v>2.7442172096427065E-2</v>
      </c>
      <c r="D39" s="94">
        <v>8.9229580076326791E-3</v>
      </c>
      <c r="E39" s="94">
        <v>6.2987911636226787E-2</v>
      </c>
      <c r="F39" s="95">
        <v>3.0437760408140578E-2</v>
      </c>
      <c r="G39" s="96">
        <v>3.3957994481524374E-2</v>
      </c>
      <c r="H39" s="93">
        <v>2.4125546887137445E-2</v>
      </c>
      <c r="I39" s="94">
        <v>4.2453323146122809E-2</v>
      </c>
      <c r="J39" s="94">
        <v>3.9271241044959562E-2</v>
      </c>
      <c r="K39" s="95">
        <v>8.4967314234894162E-2</v>
      </c>
      <c r="L39" s="96">
        <v>5.0305590891362245E-2</v>
      </c>
      <c r="M39" s="93">
        <v>4.9440180246687823E-2</v>
      </c>
      <c r="N39" s="94">
        <v>0.13046109010807028</v>
      </c>
      <c r="O39" s="94">
        <v>8.6532918947550233E-2</v>
      </c>
      <c r="P39" s="95">
        <v>0.11737231048926336</v>
      </c>
      <c r="Q39" s="97">
        <v>9.4136404781507227E-2</v>
      </c>
      <c r="R39" s="93">
        <v>0.10829569599338175</v>
      </c>
      <c r="S39" s="98">
        <v>9.4333963179633093E-2</v>
      </c>
      <c r="T39" s="98">
        <v>0.11009479725202409</v>
      </c>
      <c r="U39" s="95">
        <v>0.11125992217865605</v>
      </c>
      <c r="V39" s="97">
        <v>0.10682983491223574</v>
      </c>
      <c r="W39" s="93">
        <v>0.148913805340216</v>
      </c>
      <c r="X39" s="98">
        <v>0.22711296932159467</v>
      </c>
      <c r="Y39" s="98">
        <v>0.11644666289430003</v>
      </c>
      <c r="Z39" s="95">
        <v>0.11630349270241683</v>
      </c>
      <c r="AA39" s="97">
        <v>0.14802986885361874</v>
      </c>
      <c r="AB39" s="93">
        <v>5.1816485987711644E-2</v>
      </c>
      <c r="AC39" s="98">
        <v>0.11534875661875223</v>
      </c>
      <c r="AD39" s="98">
        <v>9.765943136421798E-2</v>
      </c>
      <c r="AE39" s="286">
        <v>9.376696209402384E-2</v>
      </c>
      <c r="AF39" s="278">
        <v>4.7361956077087056E-2</v>
      </c>
      <c r="AG39" s="98">
        <v>0.1006276295825986</v>
      </c>
      <c r="AH39" s="98">
        <v>2.0742198690933474E-2</v>
      </c>
      <c r="AI39" s="286">
        <v>5.9529388332290399E-2</v>
      </c>
      <c r="AJ39" s="278">
        <v>5.940124870543969E-2</v>
      </c>
      <c r="AK39" s="98">
        <v>7.0021661695635604E-2</v>
      </c>
      <c r="AL39" s="98">
        <v>7.5127260010831545E-2</v>
      </c>
      <c r="AM39" s="286">
        <v>7.0727167343079198E-2</v>
      </c>
      <c r="AN39" s="278">
        <v>9.7331221516037195E-2</v>
      </c>
      <c r="AO39" s="98">
        <v>6.4424496335427101E-2</v>
      </c>
      <c r="AP39" s="98"/>
      <c r="AQ39" s="293">
        <v>8.0829573694087331E-2</v>
      </c>
      <c r="AR39" s="228">
        <v>8.0125383055931906E-2</v>
      </c>
      <c r="AV39" s="229"/>
      <c r="AW39" s="297"/>
      <c r="AX39" s="230"/>
      <c r="AY39" s="230"/>
      <c r="AZ39" s="230" t="s">
        <v>120</v>
      </c>
      <c r="BA39" s="233">
        <v>38.9</v>
      </c>
    </row>
    <row r="40" spans="1:53">
      <c r="A40" s="57" t="s">
        <v>30</v>
      </c>
      <c r="B40" s="58"/>
      <c r="C40" s="59">
        <v>0</v>
      </c>
      <c r="D40" s="60">
        <v>2.749449423194843E-3</v>
      </c>
      <c r="E40" s="60">
        <v>3.3873606302681755E-2</v>
      </c>
      <c r="F40" s="61">
        <v>1.5095866404112222E-2</v>
      </c>
      <c r="G40" s="62">
        <v>1.3272636810376747E-2</v>
      </c>
      <c r="H40" s="59">
        <v>1.8389890375277765E-3</v>
      </c>
      <c r="I40" s="60">
        <v>1.252546641731327E-2</v>
      </c>
      <c r="J40" s="60">
        <v>1.8367425128439328E-2</v>
      </c>
      <c r="K40" s="61">
        <v>3.7427653235339892E-2</v>
      </c>
      <c r="L40" s="62">
        <v>1.8817220167728774E-2</v>
      </c>
      <c r="M40" s="59">
        <v>9.5477899183144099E-3</v>
      </c>
      <c r="N40" s="60">
        <v>2.3293796301235389E-2</v>
      </c>
      <c r="O40" s="60">
        <v>6.3573885137329908E-2</v>
      </c>
      <c r="P40" s="61">
        <v>6.1002262184179708E-2</v>
      </c>
      <c r="Q40" s="63">
        <v>4.0201055067181413E-2</v>
      </c>
      <c r="R40" s="59">
        <v>3.6399829507955603E-2</v>
      </c>
      <c r="S40" s="64">
        <v>3.197359864002676E-2</v>
      </c>
      <c r="T40" s="64">
        <v>6.1204462989041933E-2</v>
      </c>
      <c r="U40" s="61">
        <v>5.9483487140553966E-2</v>
      </c>
      <c r="V40" s="63">
        <v>4.7090541614480057E-2</v>
      </c>
      <c r="W40" s="59">
        <v>4.1133476639400417E-2</v>
      </c>
      <c r="X40" s="64">
        <v>0.12637133964802399</v>
      </c>
      <c r="Y40" s="64">
        <v>8.2465743938663655E-2</v>
      </c>
      <c r="Z40" s="61">
        <v>5.020087361248169E-2</v>
      </c>
      <c r="AA40" s="63">
        <v>6.6059485154496028E-2</v>
      </c>
      <c r="AB40" s="59">
        <v>1.6089572353506828E-2</v>
      </c>
      <c r="AC40" s="64">
        <v>4.9441468021707353E-2</v>
      </c>
      <c r="AD40" s="64">
        <v>4.8624393200514045E-2</v>
      </c>
      <c r="AE40" s="281">
        <v>4.0824123974782557E-2</v>
      </c>
      <c r="AF40" s="62">
        <v>4.3818151556624468E-2</v>
      </c>
      <c r="AG40" s="64">
        <v>6.8796621280518583E-2</v>
      </c>
      <c r="AH40" s="64">
        <v>2.0457684229055383E-2</v>
      </c>
      <c r="AI40" s="281">
        <v>4.6088684990728108E-2</v>
      </c>
      <c r="AJ40" s="62">
        <v>5.940124870543969E-2</v>
      </c>
      <c r="AK40" s="64">
        <v>5.1192288757894132E-2</v>
      </c>
      <c r="AL40" s="64">
        <v>4.9427299020167376E-2</v>
      </c>
      <c r="AM40" s="281">
        <v>5.1668039810855527E-2</v>
      </c>
      <c r="AN40" s="62">
        <v>6.7746144098385669E-2</v>
      </c>
      <c r="AO40" s="64">
        <v>2.4508378603156755E-2</v>
      </c>
      <c r="AP40" s="64"/>
      <c r="AQ40" s="289">
        <v>4.6063817008884164E-2</v>
      </c>
      <c r="AR40" s="224">
        <v>4.4675397391550076E-2</v>
      </c>
      <c r="AV40" s="229"/>
      <c r="AW40" s="297"/>
      <c r="AX40" s="230"/>
      <c r="AY40" s="230" t="s">
        <v>122</v>
      </c>
      <c r="AZ40" s="230" t="s">
        <v>123</v>
      </c>
      <c r="BA40" s="233">
        <v>14</v>
      </c>
    </row>
    <row r="41" spans="1:53" ht="15" thickBot="1">
      <c r="A41" s="73" t="s">
        <v>31</v>
      </c>
      <c r="B41" s="74"/>
      <c r="C41" s="75">
        <v>2.6773404017039291E-2</v>
      </c>
      <c r="D41" s="76">
        <v>6.1735085844378352E-3</v>
      </c>
      <c r="E41" s="76">
        <v>2.9114324509870445E-2</v>
      </c>
      <c r="F41" s="77">
        <v>1.5341570438053342E-2</v>
      </c>
      <c r="G41" s="78">
        <v>2.049191587909982E-2</v>
      </c>
      <c r="H41" s="75">
        <v>2.2266087426297248E-2</v>
      </c>
      <c r="I41" s="76">
        <v>2.988390884663707E-2</v>
      </c>
      <c r="J41" s="76">
        <v>2.0903790528303136E-2</v>
      </c>
      <c r="K41" s="77">
        <v>4.7527297131337076E-2</v>
      </c>
      <c r="L41" s="78">
        <v>3.1469988860328001E-2</v>
      </c>
      <c r="M41" s="75">
        <v>3.988929792446292E-2</v>
      </c>
      <c r="N41" s="76">
        <v>0.10716729380683507</v>
      </c>
      <c r="O41" s="76">
        <v>2.294807345284931E-2</v>
      </c>
      <c r="P41" s="77">
        <v>5.6369787079814181E-2</v>
      </c>
      <c r="Q41" s="79">
        <v>5.3932302716928664E-2</v>
      </c>
      <c r="R41" s="75">
        <v>7.1895159437977071E-2</v>
      </c>
      <c r="S41" s="80">
        <v>6.235955920981183E-2</v>
      </c>
      <c r="T41" s="80">
        <v>4.8883269060893533E-2</v>
      </c>
      <c r="U41" s="77">
        <v>5.1776399239574777E-2</v>
      </c>
      <c r="V41" s="79">
        <v>5.9737461290079084E-2</v>
      </c>
      <c r="W41" s="75">
        <v>0.10778032870081596</v>
      </c>
      <c r="X41" s="80">
        <v>0.10074162967357057</v>
      </c>
      <c r="Y41" s="80">
        <v>3.3980918955636569E-2</v>
      </c>
      <c r="Z41" s="77">
        <v>6.6102507973302749E-2</v>
      </c>
      <c r="AA41" s="79">
        <v>8.1970352538808536E-2</v>
      </c>
      <c r="AB41" s="75">
        <v>3.5727002266385539E-2</v>
      </c>
      <c r="AC41" s="80">
        <v>6.5907740585974747E-2</v>
      </c>
      <c r="AD41" s="80">
        <v>4.9035352003643173E-2</v>
      </c>
      <c r="AE41" s="283">
        <v>5.2943154833914159E-2</v>
      </c>
      <c r="AF41" s="78">
        <v>3.5440034070000686E-3</v>
      </c>
      <c r="AG41" s="80">
        <v>3.1831207153487404E-2</v>
      </c>
      <c r="AH41" s="80">
        <v>2.8451446187809033E-4</v>
      </c>
      <c r="AI41" s="283">
        <v>1.3440839402415538E-2</v>
      </c>
      <c r="AJ41" s="78">
        <v>0</v>
      </c>
      <c r="AK41" s="80">
        <v>1.8829382484628447E-2</v>
      </c>
      <c r="AL41" s="80">
        <v>2.570003712872538E-2</v>
      </c>
      <c r="AM41" s="283">
        <v>1.9059166735724251E-2</v>
      </c>
      <c r="AN41" s="78">
        <v>2.9585267306026636E-2</v>
      </c>
      <c r="AO41" s="80">
        <v>3.9916258310973077E-2</v>
      </c>
      <c r="AP41" s="80"/>
      <c r="AQ41" s="291">
        <v>3.4765921846388215E-2</v>
      </c>
      <c r="AR41" s="226">
        <v>3.5450189647306847E-2</v>
      </c>
      <c r="AV41" s="229"/>
      <c r="AW41" s="297"/>
      <c r="AX41" s="230"/>
      <c r="AY41" s="230"/>
      <c r="AZ41" s="230" t="s">
        <v>124</v>
      </c>
      <c r="BA41" s="233">
        <v>9.99</v>
      </c>
    </row>
    <row r="42" spans="1:53" ht="15" thickTop="1">
      <c r="AV42" s="229"/>
      <c r="AW42" s="297"/>
      <c r="AX42" s="230"/>
      <c r="AY42" s="230"/>
      <c r="AZ42" s="230" t="s">
        <v>125</v>
      </c>
      <c r="BA42" s="233">
        <v>6.9</v>
      </c>
    </row>
    <row r="43" spans="1:53">
      <c r="AV43" s="229"/>
      <c r="AW43" s="297"/>
      <c r="AX43" s="230" t="s">
        <v>5</v>
      </c>
      <c r="AY43" s="230" t="s">
        <v>126</v>
      </c>
      <c r="AZ43" s="230" t="s">
        <v>127</v>
      </c>
      <c r="BA43" s="233">
        <v>18</v>
      </c>
    </row>
    <row r="44" spans="1:53">
      <c r="AV44" s="229"/>
      <c r="AW44" s="297"/>
      <c r="AX44" s="230"/>
      <c r="AY44" s="230"/>
      <c r="AZ44" s="230" t="s">
        <v>128</v>
      </c>
      <c r="BA44" s="233">
        <v>36.5</v>
      </c>
    </row>
    <row r="45" spans="1:53">
      <c r="AV45" s="229"/>
      <c r="AW45" s="297"/>
      <c r="AX45" s="230"/>
      <c r="AY45" s="230" t="s">
        <v>129</v>
      </c>
      <c r="AZ45" s="230" t="s">
        <v>129</v>
      </c>
      <c r="BA45" s="233">
        <v>42</v>
      </c>
    </row>
    <row r="46" spans="1:53">
      <c r="AV46" s="229"/>
      <c r="AW46" s="297"/>
      <c r="AX46" s="230"/>
      <c r="AY46" s="230" t="s">
        <v>130</v>
      </c>
      <c r="AZ46" s="230" t="s">
        <v>131</v>
      </c>
      <c r="BA46" s="233">
        <v>32.4</v>
      </c>
    </row>
    <row r="47" spans="1:53">
      <c r="AV47" s="229"/>
      <c r="AW47" s="297"/>
      <c r="AX47" s="230"/>
      <c r="AY47" s="230" t="s">
        <v>132</v>
      </c>
      <c r="AZ47" s="230" t="s">
        <v>133</v>
      </c>
      <c r="BA47" s="233">
        <v>4.5999999999999996</v>
      </c>
    </row>
    <row r="48" spans="1:53">
      <c r="AV48" s="229"/>
      <c r="AW48" s="297"/>
      <c r="AX48" s="230"/>
      <c r="AY48" s="230"/>
      <c r="AZ48" s="230" t="s">
        <v>134</v>
      </c>
      <c r="BA48" s="233">
        <v>4.5999999999999996</v>
      </c>
    </row>
    <row r="49" spans="48:53">
      <c r="AV49" s="229"/>
      <c r="AW49" s="297"/>
      <c r="AX49" s="230"/>
      <c r="AY49" s="230"/>
      <c r="AZ49" s="230" t="s">
        <v>135</v>
      </c>
      <c r="BA49" s="233">
        <v>20</v>
      </c>
    </row>
    <row r="50" spans="48:53">
      <c r="AV50" s="229"/>
      <c r="AW50" s="297"/>
      <c r="AX50" s="230"/>
      <c r="AY50" s="230" t="s">
        <v>136</v>
      </c>
      <c r="AZ50" s="230" t="s">
        <v>136</v>
      </c>
      <c r="BA50" s="233">
        <v>41.4</v>
      </c>
    </row>
    <row r="51" spans="48:53">
      <c r="AV51" s="229"/>
      <c r="AW51" s="297"/>
      <c r="AX51" s="230"/>
      <c r="AY51" s="230" t="s">
        <v>137</v>
      </c>
      <c r="AZ51" s="230" t="s">
        <v>138</v>
      </c>
      <c r="BA51" s="233">
        <v>2.5</v>
      </c>
    </row>
    <row r="52" spans="48:53">
      <c r="AV52" s="229"/>
      <c r="AW52" s="297"/>
      <c r="AX52" s="230"/>
      <c r="AY52" s="230" t="s">
        <v>139</v>
      </c>
      <c r="AZ52" s="230" t="s">
        <v>140</v>
      </c>
      <c r="BA52" s="233">
        <v>14.45</v>
      </c>
    </row>
    <row r="53" spans="48:53">
      <c r="AV53" s="229"/>
      <c r="AW53" s="297"/>
      <c r="AX53" s="230"/>
      <c r="AY53" s="230"/>
      <c r="AZ53" s="230" t="s">
        <v>141</v>
      </c>
      <c r="BA53" s="233">
        <v>9.1999999999999993</v>
      </c>
    </row>
    <row r="54" spans="48:53">
      <c r="AV54" s="229"/>
      <c r="AW54" s="297"/>
      <c r="AX54" s="230"/>
      <c r="AY54" s="230"/>
      <c r="AZ54" s="230" t="s">
        <v>142</v>
      </c>
      <c r="BA54" s="233">
        <v>14.8</v>
      </c>
    </row>
    <row r="55" spans="48:53">
      <c r="AV55" s="229"/>
      <c r="AW55" s="297"/>
      <c r="AX55" s="230"/>
      <c r="AY55" s="230"/>
      <c r="AZ55" s="230" t="s">
        <v>143</v>
      </c>
      <c r="BA55" s="233">
        <v>8.9499999999999993</v>
      </c>
    </row>
    <row r="56" spans="48:53">
      <c r="AV56" s="229"/>
      <c r="AW56" s="297"/>
      <c r="AX56" s="230"/>
      <c r="AY56" s="230" t="s">
        <v>144</v>
      </c>
      <c r="AZ56" s="230" t="s">
        <v>145</v>
      </c>
      <c r="BA56" s="233">
        <v>9.5</v>
      </c>
    </row>
    <row r="57" spans="48:53">
      <c r="AV57" s="229"/>
      <c r="AW57" s="297"/>
      <c r="AX57" s="230"/>
      <c r="AY57" s="230" t="s">
        <v>146</v>
      </c>
      <c r="AZ57" s="230" t="s">
        <v>147</v>
      </c>
      <c r="BA57" s="233">
        <v>6</v>
      </c>
    </row>
    <row r="58" spans="48:53">
      <c r="AV58" s="229"/>
      <c r="AW58" s="297"/>
      <c r="AX58" s="230"/>
      <c r="AY58" s="230"/>
      <c r="AZ58" s="230" t="s">
        <v>148</v>
      </c>
      <c r="BA58" s="233">
        <v>8</v>
      </c>
    </row>
    <row r="59" spans="48:53">
      <c r="AV59" s="229"/>
      <c r="AW59" s="297"/>
      <c r="AX59" s="230"/>
      <c r="AY59" s="230" t="s">
        <v>149</v>
      </c>
      <c r="AZ59" s="230" t="s">
        <v>150</v>
      </c>
      <c r="BA59" s="233">
        <v>27</v>
      </c>
    </row>
    <row r="60" spans="48:53">
      <c r="AV60" s="229"/>
      <c r="AW60" s="297"/>
      <c r="AX60" s="230"/>
      <c r="AY60" s="230" t="s">
        <v>151</v>
      </c>
      <c r="AZ60" s="230" t="s">
        <v>151</v>
      </c>
      <c r="BA60" s="233">
        <v>20</v>
      </c>
    </row>
    <row r="61" spans="48:53">
      <c r="AV61" s="229"/>
      <c r="AW61" s="297"/>
      <c r="AX61" s="230" t="s">
        <v>6</v>
      </c>
      <c r="AY61" s="230" t="s">
        <v>152</v>
      </c>
      <c r="AZ61" s="230" t="s">
        <v>152</v>
      </c>
      <c r="BA61" s="233">
        <v>34.35</v>
      </c>
    </row>
    <row r="62" spans="48:53">
      <c r="AV62" s="229"/>
      <c r="AW62" s="297"/>
      <c r="AX62" s="230"/>
      <c r="AY62" s="230"/>
      <c r="AZ62" s="230" t="s">
        <v>153</v>
      </c>
      <c r="BA62" s="233">
        <v>24</v>
      </c>
    </row>
    <row r="63" spans="48:53">
      <c r="AV63" s="229"/>
      <c r="AW63" s="297"/>
      <c r="AX63" s="230"/>
      <c r="AY63" s="230" t="s">
        <v>154</v>
      </c>
      <c r="AZ63" s="230" t="s">
        <v>155</v>
      </c>
      <c r="BA63" s="233">
        <v>27.95</v>
      </c>
    </row>
    <row r="64" spans="48:53">
      <c r="AV64" s="229"/>
      <c r="AW64" s="297"/>
      <c r="AX64" s="230"/>
      <c r="AY64" s="230"/>
      <c r="AZ64" s="230" t="s">
        <v>156</v>
      </c>
      <c r="BA64" s="233">
        <v>13.05</v>
      </c>
    </row>
    <row r="65" spans="48:53">
      <c r="AV65" s="229"/>
      <c r="AW65" s="297"/>
      <c r="AX65" s="230"/>
      <c r="AY65" s="230"/>
      <c r="AZ65" s="230" t="s">
        <v>157</v>
      </c>
      <c r="BA65" s="233">
        <v>4.45</v>
      </c>
    </row>
    <row r="66" spans="48:53">
      <c r="AV66" s="229"/>
      <c r="AW66" s="297"/>
      <c r="AX66" s="230"/>
      <c r="AY66" s="230" t="s">
        <v>158</v>
      </c>
      <c r="AZ66" s="230" t="s">
        <v>159</v>
      </c>
      <c r="BA66" s="233">
        <v>8.75</v>
      </c>
    </row>
    <row r="67" spans="48:53">
      <c r="AV67" s="229"/>
      <c r="AW67" s="297"/>
      <c r="AX67" s="230"/>
      <c r="AY67" s="230" t="s">
        <v>160</v>
      </c>
      <c r="AZ67" s="230" t="s">
        <v>161</v>
      </c>
      <c r="BA67" s="233">
        <v>57</v>
      </c>
    </row>
    <row r="68" spans="48:53">
      <c r="AV68" s="229"/>
      <c r="AW68" s="297"/>
      <c r="AX68" s="230"/>
      <c r="AY68" s="230"/>
      <c r="AZ68" s="230" t="s">
        <v>162</v>
      </c>
      <c r="BA68" s="233">
        <v>65.7</v>
      </c>
    </row>
    <row r="69" spans="48:53">
      <c r="AV69" s="229"/>
      <c r="AW69" s="297"/>
      <c r="AX69" s="230"/>
      <c r="AY69" s="230"/>
      <c r="AZ69" s="230" t="s">
        <v>163</v>
      </c>
      <c r="BA69" s="233">
        <v>20</v>
      </c>
    </row>
    <row r="70" spans="48:53">
      <c r="AV70" s="229"/>
      <c r="AW70" s="297"/>
      <c r="AX70" s="230"/>
      <c r="AY70" s="230"/>
      <c r="AZ70" s="230" t="s">
        <v>164</v>
      </c>
      <c r="BA70" s="233">
        <v>23.2</v>
      </c>
    </row>
    <row r="71" spans="48:53">
      <c r="AV71" s="229"/>
      <c r="AW71" s="297"/>
      <c r="AX71" s="230"/>
      <c r="AY71" s="230" t="s">
        <v>165</v>
      </c>
      <c r="AZ71" s="230" t="s">
        <v>166</v>
      </c>
      <c r="BA71" s="233">
        <v>33.1</v>
      </c>
    </row>
    <row r="72" spans="48:53">
      <c r="AV72" s="229"/>
      <c r="AW72" s="297"/>
      <c r="AX72" s="230"/>
      <c r="AY72" s="230"/>
      <c r="AZ72" s="230" t="s">
        <v>167</v>
      </c>
      <c r="BA72" s="233">
        <v>18.3</v>
      </c>
    </row>
    <row r="73" spans="48:53">
      <c r="AV73" s="229"/>
      <c r="AW73" s="297"/>
      <c r="AX73" s="230"/>
      <c r="AY73" s="230" t="s">
        <v>168</v>
      </c>
      <c r="AZ73" s="230" t="s">
        <v>169</v>
      </c>
      <c r="BA73" s="233">
        <v>11.5</v>
      </c>
    </row>
    <row r="74" spans="48:53">
      <c r="AV74" s="229"/>
      <c r="AW74" s="297"/>
      <c r="AX74" s="230"/>
      <c r="AY74" s="230"/>
      <c r="AZ74" s="230" t="s">
        <v>168</v>
      </c>
      <c r="BA74" s="233">
        <v>46</v>
      </c>
    </row>
    <row r="75" spans="48:53">
      <c r="AV75" s="229"/>
      <c r="AW75" s="297"/>
      <c r="AX75" s="230"/>
      <c r="AY75" s="230"/>
      <c r="AZ75" s="230" t="s">
        <v>170</v>
      </c>
      <c r="BA75" s="233">
        <v>20</v>
      </c>
    </row>
    <row r="76" spans="48:53">
      <c r="AV76" s="229"/>
      <c r="AW76" s="297"/>
      <c r="AX76" s="230"/>
      <c r="AY76" s="230"/>
      <c r="AZ76" s="230" t="s">
        <v>171</v>
      </c>
      <c r="BA76" s="233">
        <v>12</v>
      </c>
    </row>
    <row r="77" spans="48:53">
      <c r="AV77" s="229"/>
      <c r="AW77" s="297"/>
      <c r="AX77" s="230"/>
      <c r="AY77" s="230"/>
      <c r="AZ77" s="230" t="s">
        <v>172</v>
      </c>
      <c r="BA77" s="233">
        <v>10</v>
      </c>
    </row>
    <row r="78" spans="48:53">
      <c r="AV78" s="229"/>
      <c r="AW78" s="297"/>
      <c r="AX78" s="230"/>
      <c r="AY78" s="230" t="s">
        <v>173</v>
      </c>
      <c r="AZ78" s="230" t="s">
        <v>174</v>
      </c>
      <c r="BA78" s="233">
        <v>42.5</v>
      </c>
    </row>
    <row r="79" spans="48:53">
      <c r="AV79" s="229"/>
      <c r="AW79" s="297"/>
      <c r="AX79" s="230"/>
      <c r="AY79" s="230"/>
      <c r="AZ79" s="230" t="s">
        <v>175</v>
      </c>
      <c r="BA79" s="233">
        <v>8.5</v>
      </c>
    </row>
    <row r="80" spans="48:53">
      <c r="AV80" s="229"/>
      <c r="AW80" s="297"/>
      <c r="AX80" s="230"/>
      <c r="AY80" s="230"/>
      <c r="AZ80" s="230" t="s">
        <v>176</v>
      </c>
      <c r="BA80" s="233">
        <v>30</v>
      </c>
    </row>
    <row r="81" spans="48:53">
      <c r="AV81" s="229"/>
      <c r="AW81" s="297"/>
      <c r="AX81" s="230"/>
      <c r="AY81" s="230" t="s">
        <v>177</v>
      </c>
      <c r="AZ81" s="230" t="s">
        <v>178</v>
      </c>
      <c r="BA81" s="233">
        <v>42.64</v>
      </c>
    </row>
    <row r="82" spans="48:53">
      <c r="AV82" s="229"/>
      <c r="AW82" s="297"/>
      <c r="AX82" s="230"/>
      <c r="AY82" s="230"/>
      <c r="AZ82" s="230" t="s">
        <v>179</v>
      </c>
      <c r="BA82" s="233">
        <v>114.2</v>
      </c>
    </row>
    <row r="83" spans="48:53">
      <c r="AV83" s="229"/>
      <c r="AW83" s="297"/>
      <c r="AX83" s="230"/>
      <c r="AY83" s="230" t="s">
        <v>180</v>
      </c>
      <c r="AZ83" s="230" t="s">
        <v>181</v>
      </c>
      <c r="BA83" s="233">
        <v>18.5</v>
      </c>
    </row>
    <row r="84" spans="48:53">
      <c r="AV84" s="229"/>
      <c r="AW84" s="297"/>
      <c r="AX84" s="230"/>
      <c r="AY84" s="230"/>
      <c r="AZ84" s="230" t="s">
        <v>182</v>
      </c>
      <c r="BA84" s="233">
        <v>35.85</v>
      </c>
    </row>
    <row r="85" spans="48:53">
      <c r="AV85" s="229"/>
      <c r="AW85" s="297"/>
      <c r="AX85" s="230"/>
      <c r="AY85" s="230"/>
      <c r="AZ85" s="230" t="s">
        <v>183</v>
      </c>
      <c r="BA85" s="233">
        <v>54</v>
      </c>
    </row>
    <row r="86" spans="48:53">
      <c r="AV86" s="229"/>
      <c r="AW86" s="297"/>
      <c r="AX86" s="230"/>
      <c r="AY86" s="230"/>
      <c r="AZ86" s="230" t="s">
        <v>184</v>
      </c>
      <c r="BA86" s="233">
        <v>34.450000000000003</v>
      </c>
    </row>
    <row r="87" spans="48:53">
      <c r="AV87" s="229"/>
      <c r="AW87" s="297"/>
      <c r="AX87" s="230"/>
      <c r="AY87" s="230"/>
      <c r="AZ87" s="230" t="s">
        <v>185</v>
      </c>
      <c r="BA87" s="233">
        <v>5.0060000000000002</v>
      </c>
    </row>
    <row r="88" spans="48:53">
      <c r="AV88" s="229"/>
      <c r="AW88" s="297"/>
      <c r="AX88" s="230"/>
      <c r="AY88" s="230" t="s">
        <v>186</v>
      </c>
      <c r="AZ88" s="230" t="s">
        <v>186</v>
      </c>
      <c r="BA88" s="233">
        <v>28.5</v>
      </c>
    </row>
    <row r="89" spans="48:53">
      <c r="AV89" s="229"/>
      <c r="AW89" s="297"/>
      <c r="AX89" s="230"/>
      <c r="AY89" s="230" t="s">
        <v>187</v>
      </c>
      <c r="AZ89" s="230" t="s">
        <v>188</v>
      </c>
      <c r="BA89" s="233">
        <v>55</v>
      </c>
    </row>
    <row r="90" spans="48:53">
      <c r="AV90" s="229"/>
      <c r="AW90" s="297"/>
      <c r="AX90" s="230"/>
      <c r="AY90" s="230"/>
      <c r="AZ90" s="230" t="s">
        <v>189</v>
      </c>
      <c r="BA90" s="233">
        <v>6</v>
      </c>
    </row>
    <row r="91" spans="48:53">
      <c r="AV91" s="229"/>
      <c r="AW91" s="297"/>
      <c r="AX91" s="230"/>
      <c r="AY91" s="230"/>
      <c r="AZ91" s="230" t="s">
        <v>190</v>
      </c>
      <c r="BA91" s="233">
        <v>24.8</v>
      </c>
    </row>
    <row r="92" spans="48:53">
      <c r="AV92" s="229"/>
      <c r="AW92" s="297"/>
      <c r="AX92" s="230"/>
      <c r="AY92" s="230" t="s">
        <v>191</v>
      </c>
      <c r="AZ92" s="230" t="s">
        <v>192</v>
      </c>
      <c r="BA92" s="233">
        <v>9.1999999999999993</v>
      </c>
    </row>
    <row r="93" spans="48:53">
      <c r="AV93" s="229"/>
      <c r="AW93" s="297"/>
      <c r="AX93" s="230"/>
      <c r="AY93" s="230"/>
      <c r="AZ93" s="230" t="s">
        <v>193</v>
      </c>
      <c r="BA93" s="233">
        <v>59.225000000000001</v>
      </c>
    </row>
    <row r="94" spans="48:53">
      <c r="AV94" s="229"/>
      <c r="AW94" s="297"/>
      <c r="AX94" s="230"/>
      <c r="AY94" s="230" t="s">
        <v>194</v>
      </c>
      <c r="AZ94" s="230" t="s">
        <v>195</v>
      </c>
      <c r="BA94" s="233">
        <v>29.8</v>
      </c>
    </row>
    <row r="95" spans="48:53">
      <c r="AV95" s="229"/>
      <c r="AW95" s="297"/>
      <c r="AX95" s="230"/>
      <c r="AY95" s="230" t="s">
        <v>196</v>
      </c>
      <c r="AZ95" s="230" t="s">
        <v>197</v>
      </c>
      <c r="BA95" s="233">
        <v>27</v>
      </c>
    </row>
    <row r="96" spans="48:53">
      <c r="AV96" s="229"/>
      <c r="AW96" s="297"/>
      <c r="AX96" s="230"/>
      <c r="AY96" s="230"/>
      <c r="AZ96" s="230" t="s">
        <v>198</v>
      </c>
      <c r="BA96" s="233">
        <v>111.932</v>
      </c>
    </row>
    <row r="97" spans="48:53">
      <c r="AV97" s="229"/>
      <c r="AW97" s="297"/>
      <c r="AX97" s="230"/>
      <c r="AY97" s="230"/>
      <c r="AZ97" s="230" t="s">
        <v>199</v>
      </c>
      <c r="BA97" s="233">
        <v>30</v>
      </c>
    </row>
    <row r="98" spans="48:53">
      <c r="AV98" s="229"/>
      <c r="AW98" s="297"/>
      <c r="AX98" s="230"/>
      <c r="AY98" s="230" t="s">
        <v>200</v>
      </c>
      <c r="AZ98" s="230" t="s">
        <v>201</v>
      </c>
      <c r="BA98" s="233">
        <v>37.049999999999997</v>
      </c>
    </row>
    <row r="99" spans="48:53">
      <c r="AV99" s="229"/>
      <c r="AW99" s="297"/>
      <c r="AX99" s="230"/>
      <c r="AY99" s="230"/>
      <c r="AZ99" s="230" t="s">
        <v>202</v>
      </c>
      <c r="BA99" s="233">
        <v>18</v>
      </c>
    </row>
    <row r="100" spans="48:53">
      <c r="AV100" s="229"/>
      <c r="AW100" s="297"/>
      <c r="AX100" s="230"/>
      <c r="AY100" s="230" t="s">
        <v>203</v>
      </c>
      <c r="AZ100" s="230" t="s">
        <v>203</v>
      </c>
      <c r="BA100" s="233">
        <v>100</v>
      </c>
    </row>
    <row r="101" spans="48:53">
      <c r="AV101" s="229"/>
      <c r="AW101" s="297"/>
      <c r="AX101" s="230"/>
      <c r="AY101" s="230" t="s">
        <v>204</v>
      </c>
      <c r="AZ101" s="230" t="s">
        <v>205</v>
      </c>
      <c r="BA101" s="233">
        <v>9.35</v>
      </c>
    </row>
    <row r="102" spans="48:53">
      <c r="AV102" s="229"/>
      <c r="AW102" s="297"/>
      <c r="AX102" s="230"/>
      <c r="AY102" s="230" t="s">
        <v>206</v>
      </c>
      <c r="AZ102" s="230" t="s">
        <v>207</v>
      </c>
      <c r="BA102" s="233">
        <v>24</v>
      </c>
    </row>
    <row r="103" spans="48:53">
      <c r="AV103" s="229"/>
      <c r="AW103" s="297"/>
      <c r="AX103" s="230"/>
      <c r="AY103" s="230" t="s">
        <v>208</v>
      </c>
      <c r="AZ103" s="230" t="s">
        <v>209</v>
      </c>
      <c r="BA103" s="233">
        <v>37.799999999999997</v>
      </c>
    </row>
    <row r="104" spans="48:53">
      <c r="AV104" s="229"/>
      <c r="AW104" s="297"/>
      <c r="AX104" s="230"/>
      <c r="AY104" s="230"/>
      <c r="AZ104" s="230" t="s">
        <v>210</v>
      </c>
      <c r="BA104" s="233">
        <v>13.8</v>
      </c>
    </row>
    <row r="105" spans="48:53">
      <c r="AV105" s="229"/>
      <c r="AW105" s="297"/>
      <c r="AX105" s="230"/>
      <c r="AY105" s="230" t="s">
        <v>211</v>
      </c>
      <c r="AZ105" s="230" t="s">
        <v>212</v>
      </c>
      <c r="BA105" s="233">
        <v>9.1999999999999993</v>
      </c>
    </row>
    <row r="106" spans="48:53">
      <c r="AV106" s="229"/>
      <c r="AW106" s="297"/>
      <c r="AX106" s="230"/>
      <c r="AY106" s="230" t="s">
        <v>213</v>
      </c>
      <c r="AZ106" s="230" t="s">
        <v>214</v>
      </c>
      <c r="BA106" s="233">
        <v>15</v>
      </c>
    </row>
    <row r="107" spans="48:53">
      <c r="AV107" s="229"/>
      <c r="AW107" s="297"/>
      <c r="AX107" s="230"/>
      <c r="AY107" s="230" t="s">
        <v>215</v>
      </c>
      <c r="AZ107" s="230" t="s">
        <v>216</v>
      </c>
      <c r="BA107" s="233">
        <v>44.35</v>
      </c>
    </row>
    <row r="108" spans="48:53">
      <c r="AV108" s="229"/>
      <c r="AW108" s="297"/>
      <c r="AX108" s="230"/>
      <c r="AY108" s="230"/>
      <c r="AZ108" s="230" t="s">
        <v>217</v>
      </c>
      <c r="BA108" s="233">
        <v>14.8</v>
      </c>
    </row>
    <row r="109" spans="48:53">
      <c r="AV109" s="229"/>
      <c r="AW109" s="297"/>
      <c r="AX109" s="230"/>
      <c r="AY109" s="230" t="s">
        <v>218</v>
      </c>
      <c r="AZ109" s="230" t="s">
        <v>219</v>
      </c>
      <c r="BA109" s="233">
        <v>45</v>
      </c>
    </row>
    <row r="110" spans="48:53">
      <c r="AV110" s="229"/>
      <c r="AW110" s="297"/>
      <c r="AX110" s="230"/>
      <c r="AY110" s="230"/>
      <c r="AZ110" s="230" t="s">
        <v>220</v>
      </c>
      <c r="BA110" s="233">
        <v>45</v>
      </c>
    </row>
    <row r="111" spans="48:53">
      <c r="AV111" s="229"/>
      <c r="AW111" s="297"/>
      <c r="AX111" s="230"/>
      <c r="AY111" s="230" t="s">
        <v>221</v>
      </c>
      <c r="AZ111" s="230" t="s">
        <v>222</v>
      </c>
      <c r="BA111" s="233">
        <v>13.3</v>
      </c>
    </row>
    <row r="112" spans="48:53">
      <c r="AV112" s="229"/>
      <c r="AW112" s="297"/>
      <c r="AX112" s="230"/>
      <c r="AY112" s="230" t="s">
        <v>223</v>
      </c>
      <c r="AZ112" s="230" t="s">
        <v>224</v>
      </c>
      <c r="BA112" s="233">
        <v>22.5</v>
      </c>
    </row>
    <row r="113" spans="48:53">
      <c r="AV113" s="229"/>
      <c r="AW113" s="297"/>
      <c r="AX113" s="230"/>
      <c r="AY113" s="230"/>
      <c r="AZ113" s="230" t="s">
        <v>225</v>
      </c>
      <c r="BA113" s="233">
        <v>6.6</v>
      </c>
    </row>
    <row r="114" spans="48:53">
      <c r="AV114" s="229"/>
      <c r="AW114" s="297"/>
      <c r="AX114" s="230"/>
      <c r="AY114" s="230"/>
      <c r="AZ114" s="230" t="s">
        <v>226</v>
      </c>
      <c r="BA114" s="233">
        <v>12.5</v>
      </c>
    </row>
    <row r="115" spans="48:53">
      <c r="AV115" s="229"/>
      <c r="AW115" s="297"/>
      <c r="AX115" s="230"/>
      <c r="AY115" s="230"/>
      <c r="AZ115" s="230" t="s">
        <v>227</v>
      </c>
      <c r="BA115" s="233">
        <v>7.5</v>
      </c>
    </row>
    <row r="116" spans="48:53">
      <c r="AV116" s="229"/>
      <c r="AW116" s="297"/>
      <c r="AX116" s="230"/>
      <c r="AY116" s="230"/>
      <c r="AZ116" s="230" t="s">
        <v>228</v>
      </c>
      <c r="BA116" s="233">
        <v>17.2</v>
      </c>
    </row>
    <row r="117" spans="48:53">
      <c r="AV117" s="229"/>
      <c r="AW117" s="297"/>
      <c r="AX117" s="230" t="s">
        <v>7</v>
      </c>
      <c r="AY117" s="230" t="s">
        <v>229</v>
      </c>
      <c r="AZ117" s="230" t="s">
        <v>230</v>
      </c>
      <c r="BA117" s="233">
        <v>6</v>
      </c>
    </row>
    <row r="118" spans="48:53">
      <c r="AV118" s="229"/>
      <c r="AW118" s="297"/>
      <c r="AX118" s="230"/>
      <c r="AY118" s="230" t="s">
        <v>231</v>
      </c>
      <c r="AZ118" s="230" t="s">
        <v>232</v>
      </c>
      <c r="BA118" s="233">
        <v>19.5</v>
      </c>
    </row>
    <row r="119" spans="48:53">
      <c r="AV119" s="229"/>
      <c r="AW119" s="297"/>
      <c r="AX119" s="230"/>
      <c r="AY119" s="230"/>
      <c r="AZ119" s="230" t="s">
        <v>233</v>
      </c>
      <c r="BA119" s="233">
        <v>12</v>
      </c>
    </row>
    <row r="120" spans="48:53">
      <c r="AV120" s="229"/>
      <c r="AW120" s="297"/>
      <c r="AX120" s="230"/>
      <c r="AY120" s="230"/>
      <c r="AZ120" s="230" t="s">
        <v>234</v>
      </c>
      <c r="BA120" s="233">
        <v>37</v>
      </c>
    </row>
    <row r="121" spans="48:53">
      <c r="AV121" s="229"/>
      <c r="AW121" s="297"/>
      <c r="AX121" s="230"/>
      <c r="AY121" s="230"/>
      <c r="AZ121" s="230" t="s">
        <v>235</v>
      </c>
      <c r="BA121" s="233">
        <v>6</v>
      </c>
    </row>
    <row r="122" spans="48:53">
      <c r="AV122" s="229"/>
      <c r="AW122" s="297"/>
      <c r="AX122" s="230"/>
      <c r="AY122" s="230"/>
      <c r="AZ122" s="230" t="s">
        <v>236</v>
      </c>
      <c r="BA122" s="233">
        <v>13.4</v>
      </c>
    </row>
    <row r="123" spans="48:53">
      <c r="AV123" s="229"/>
      <c r="AW123" s="297"/>
      <c r="AX123" s="230"/>
      <c r="AY123" s="230"/>
      <c r="AZ123" s="230" t="s">
        <v>237</v>
      </c>
      <c r="BA123" s="233">
        <v>24</v>
      </c>
    </row>
    <row r="124" spans="48:53">
      <c r="AV124" s="229"/>
      <c r="AW124" s="297"/>
      <c r="AX124" s="230"/>
      <c r="AY124" s="230"/>
      <c r="AZ124" s="230" t="s">
        <v>238</v>
      </c>
      <c r="BA124" s="233">
        <v>8</v>
      </c>
    </row>
    <row r="125" spans="48:53">
      <c r="AV125" s="229"/>
      <c r="AW125" s="297"/>
      <c r="AX125" s="230"/>
      <c r="AY125" s="230" t="s">
        <v>239</v>
      </c>
      <c r="AZ125" s="230" t="s">
        <v>240</v>
      </c>
      <c r="BA125" s="233">
        <v>10</v>
      </c>
    </row>
    <row r="126" spans="48:53">
      <c r="AV126" s="229"/>
      <c r="AW126" s="297"/>
      <c r="AX126" s="230"/>
      <c r="AY126" s="230"/>
      <c r="AZ126" s="230" t="s">
        <v>241</v>
      </c>
      <c r="BA126" s="233">
        <v>6.8</v>
      </c>
    </row>
    <row r="127" spans="48:53">
      <c r="AV127" s="229"/>
      <c r="AW127" s="297"/>
      <c r="AX127" s="230"/>
      <c r="AY127" s="230" t="s">
        <v>242</v>
      </c>
      <c r="AZ127" s="230" t="s">
        <v>243</v>
      </c>
      <c r="BA127" s="233">
        <v>7.65</v>
      </c>
    </row>
    <row r="128" spans="48:53">
      <c r="AV128" s="229"/>
      <c r="AW128" s="297"/>
      <c r="AX128" s="230"/>
      <c r="AY128" s="230"/>
      <c r="AZ128" s="230" t="s">
        <v>244</v>
      </c>
      <c r="BA128" s="233">
        <v>6.8</v>
      </c>
    </row>
    <row r="129" spans="48:53">
      <c r="AV129" s="229"/>
      <c r="AW129" s="297"/>
      <c r="AX129" s="230"/>
      <c r="AY129" s="230"/>
      <c r="AZ129" s="230" t="s">
        <v>245</v>
      </c>
      <c r="BA129" s="233">
        <v>9</v>
      </c>
    </row>
    <row r="130" spans="48:53">
      <c r="AV130" s="229"/>
      <c r="AW130" s="297"/>
      <c r="AX130" s="230"/>
      <c r="AY130" s="230"/>
      <c r="AZ130" s="230" t="s">
        <v>246</v>
      </c>
      <c r="BA130" s="233">
        <v>10.225</v>
      </c>
    </row>
    <row r="131" spans="48:53">
      <c r="AV131" s="229"/>
      <c r="AW131" s="297"/>
      <c r="AX131" s="230"/>
      <c r="AY131" s="230"/>
      <c r="AZ131" s="230" t="s">
        <v>247</v>
      </c>
      <c r="BA131" s="233">
        <v>13.5</v>
      </c>
    </row>
    <row r="132" spans="48:53">
      <c r="AV132" s="229"/>
      <c r="AW132" s="297"/>
      <c r="AX132" s="230"/>
      <c r="AY132" s="230" t="s">
        <v>248</v>
      </c>
      <c r="AZ132" s="230" t="s">
        <v>249</v>
      </c>
      <c r="BA132" s="233">
        <v>11.05</v>
      </c>
    </row>
    <row r="133" spans="48:53">
      <c r="AV133" s="229"/>
      <c r="AW133" s="297"/>
      <c r="AX133" s="230"/>
      <c r="AY133" s="230" t="s">
        <v>250</v>
      </c>
      <c r="AZ133" s="230" t="s">
        <v>250</v>
      </c>
      <c r="BA133" s="233">
        <v>59.5</v>
      </c>
    </row>
    <row r="134" spans="48:53">
      <c r="AV134" s="229"/>
      <c r="AW134" s="297"/>
      <c r="AX134" s="230"/>
      <c r="AY134" s="230" t="s">
        <v>251</v>
      </c>
      <c r="AZ134" s="230" t="s">
        <v>252</v>
      </c>
      <c r="BA134" s="233">
        <v>32</v>
      </c>
    </row>
    <row r="135" spans="48:53">
      <c r="AV135" s="229"/>
      <c r="AW135" s="297"/>
      <c r="AX135" s="230"/>
      <c r="AY135" s="230"/>
      <c r="AZ135" s="230" t="s">
        <v>253</v>
      </c>
      <c r="BA135" s="233">
        <v>26</v>
      </c>
    </row>
    <row r="136" spans="48:53">
      <c r="AV136" s="229"/>
      <c r="AW136" s="297"/>
      <c r="AX136" s="230"/>
      <c r="AY136" s="230"/>
      <c r="AZ136" s="230" t="s">
        <v>254</v>
      </c>
      <c r="BA136" s="233">
        <v>22</v>
      </c>
    </row>
    <row r="137" spans="48:53">
      <c r="AV137" s="229"/>
      <c r="AW137" s="297"/>
      <c r="AX137" s="230"/>
      <c r="AY137" s="230" t="s">
        <v>255</v>
      </c>
      <c r="AZ137" s="230" t="s">
        <v>256</v>
      </c>
      <c r="BA137" s="233">
        <v>12.5</v>
      </c>
    </row>
    <row r="138" spans="48:53">
      <c r="AV138" s="229"/>
      <c r="AW138" s="297"/>
      <c r="AX138" s="230"/>
      <c r="AY138" s="230"/>
      <c r="AZ138" s="230" t="s">
        <v>257</v>
      </c>
      <c r="BA138" s="233">
        <v>27.6</v>
      </c>
    </row>
    <row r="139" spans="48:53">
      <c r="AV139" s="229"/>
      <c r="AW139" s="297"/>
      <c r="AX139" s="230"/>
      <c r="AY139" s="230"/>
      <c r="AZ139" s="230" t="s">
        <v>258</v>
      </c>
      <c r="BA139" s="233">
        <v>35</v>
      </c>
    </row>
    <row r="140" spans="48:53">
      <c r="AV140" s="229"/>
      <c r="AW140" s="297"/>
      <c r="AX140" s="230"/>
      <c r="AY140" s="230"/>
      <c r="AZ140" s="230" t="s">
        <v>259</v>
      </c>
      <c r="BA140" s="233">
        <v>2.7</v>
      </c>
    </row>
    <row r="141" spans="48:53">
      <c r="AV141" s="229"/>
      <c r="AW141" s="297"/>
      <c r="AX141" s="230"/>
      <c r="AY141" s="230" t="s">
        <v>260</v>
      </c>
      <c r="AZ141" s="230" t="s">
        <v>261</v>
      </c>
      <c r="BA141" s="233">
        <v>33.6</v>
      </c>
    </row>
    <row r="142" spans="48:53">
      <c r="AV142" s="229"/>
      <c r="AW142" s="297"/>
      <c r="AX142" s="230"/>
      <c r="AY142" s="230" t="s">
        <v>262</v>
      </c>
      <c r="AZ142" s="230" t="s">
        <v>262</v>
      </c>
      <c r="BA142" s="233">
        <v>17.25</v>
      </c>
    </row>
    <row r="143" spans="48:53">
      <c r="AV143" s="229"/>
      <c r="AW143" s="297"/>
      <c r="AX143" s="230"/>
      <c r="AY143" s="230" t="s">
        <v>263</v>
      </c>
      <c r="AZ143" s="230" t="s">
        <v>264</v>
      </c>
      <c r="BA143" s="233">
        <v>6</v>
      </c>
    </row>
    <row r="144" spans="48:53">
      <c r="AV144" s="229"/>
      <c r="AW144" s="297"/>
      <c r="AX144" s="230"/>
      <c r="AY144" s="230" t="s">
        <v>265</v>
      </c>
      <c r="AZ144" s="230" t="s">
        <v>266</v>
      </c>
      <c r="BA144" s="233">
        <v>40.9</v>
      </c>
    </row>
    <row r="145" spans="48:53">
      <c r="AV145" s="229"/>
      <c r="AW145" s="297"/>
      <c r="AX145" s="230"/>
      <c r="AY145" s="230" t="s">
        <v>267</v>
      </c>
      <c r="AZ145" s="230" t="s">
        <v>267</v>
      </c>
      <c r="BA145" s="233">
        <v>58</v>
      </c>
    </row>
    <row r="146" spans="48:53">
      <c r="AV146" s="229"/>
      <c r="AW146" s="297"/>
      <c r="AX146" s="230"/>
      <c r="AY146" s="230" t="s">
        <v>268</v>
      </c>
      <c r="AZ146" s="230" t="s">
        <v>269</v>
      </c>
      <c r="BA146" s="233">
        <v>7.65</v>
      </c>
    </row>
    <row r="147" spans="48:53">
      <c r="AV147" s="229"/>
      <c r="AW147" s="297"/>
      <c r="AX147" s="230"/>
      <c r="AY147" s="230"/>
      <c r="AZ147" s="230" t="s">
        <v>270</v>
      </c>
      <c r="BA147" s="233">
        <v>6</v>
      </c>
    </row>
    <row r="148" spans="48:53">
      <c r="AV148" s="229"/>
      <c r="AW148" s="297"/>
      <c r="AX148" s="230"/>
      <c r="AY148" s="230" t="s">
        <v>271</v>
      </c>
      <c r="AZ148" s="230" t="s">
        <v>272</v>
      </c>
      <c r="BA148" s="233">
        <v>89</v>
      </c>
    </row>
    <row r="149" spans="48:53">
      <c r="AV149" s="229"/>
      <c r="AW149" s="297"/>
      <c r="AX149" s="230"/>
      <c r="AY149" s="230" t="s">
        <v>273</v>
      </c>
      <c r="AZ149" s="230" t="s">
        <v>274</v>
      </c>
      <c r="BA149" s="233">
        <v>19.2</v>
      </c>
    </row>
    <row r="150" spans="48:53">
      <c r="AV150" s="229"/>
      <c r="AW150" s="297"/>
      <c r="AX150" s="230"/>
      <c r="AY150" s="230" t="s">
        <v>275</v>
      </c>
      <c r="AZ150" s="230" t="s">
        <v>275</v>
      </c>
      <c r="BA150" s="233">
        <v>13.8</v>
      </c>
    </row>
    <row r="151" spans="48:53">
      <c r="AV151" s="229"/>
      <c r="AW151" s="297"/>
      <c r="AX151" s="230"/>
      <c r="AY151" s="230" t="s">
        <v>276</v>
      </c>
      <c r="AZ151" s="230" t="s">
        <v>277</v>
      </c>
      <c r="BA151" s="233">
        <v>105</v>
      </c>
    </row>
    <row r="152" spans="48:53" ht="15" thickBot="1">
      <c r="AV152" s="235"/>
      <c r="AW152" s="298"/>
      <c r="AX152" s="236"/>
      <c r="AY152" s="236"/>
      <c r="AZ152" s="236" t="s">
        <v>276</v>
      </c>
      <c r="BA152" s="237">
        <v>64</v>
      </c>
    </row>
    <row r="153" spans="48:53">
      <c r="AV153" s="238" t="s">
        <v>0</v>
      </c>
      <c r="AW153" s="299" t="s">
        <v>8</v>
      </c>
      <c r="AX153" s="239" t="s">
        <v>8</v>
      </c>
      <c r="AY153" s="239" t="s">
        <v>278</v>
      </c>
      <c r="AZ153" s="239" t="s">
        <v>279</v>
      </c>
      <c r="BA153" s="240">
        <v>15</v>
      </c>
    </row>
    <row r="154" spans="48:53">
      <c r="AV154" s="229"/>
      <c r="AW154" s="297"/>
      <c r="AX154" s="230"/>
      <c r="AY154" s="230"/>
      <c r="AZ154" s="230" t="s">
        <v>280</v>
      </c>
      <c r="BA154" s="233">
        <v>54</v>
      </c>
    </row>
    <row r="155" spans="48:53">
      <c r="AV155" s="229"/>
      <c r="AW155" s="297"/>
      <c r="AX155" s="230"/>
      <c r="AY155" s="230" t="s">
        <v>281</v>
      </c>
      <c r="AZ155" s="230" t="s">
        <v>282</v>
      </c>
      <c r="BA155" s="233">
        <v>23</v>
      </c>
    </row>
    <row r="156" spans="48:53">
      <c r="AV156" s="229"/>
      <c r="AW156" s="297"/>
      <c r="AX156" s="230"/>
      <c r="AY156" s="230"/>
      <c r="AZ156" s="230" t="s">
        <v>283</v>
      </c>
      <c r="BA156" s="233">
        <v>21.15</v>
      </c>
    </row>
    <row r="157" spans="48:53">
      <c r="AV157" s="229"/>
      <c r="AW157" s="297"/>
      <c r="AX157" s="230"/>
      <c r="AY157" s="230" t="s">
        <v>284</v>
      </c>
      <c r="AZ157" s="230" t="s">
        <v>285</v>
      </c>
      <c r="BA157" s="233">
        <v>47.5</v>
      </c>
    </row>
    <row r="158" spans="48:53">
      <c r="AV158" s="229"/>
      <c r="AW158" s="297"/>
      <c r="AX158" s="230"/>
      <c r="AY158" s="230" t="s">
        <v>286</v>
      </c>
      <c r="AZ158" s="230" t="s">
        <v>287</v>
      </c>
      <c r="BA158" s="233">
        <v>13.8</v>
      </c>
    </row>
    <row r="159" spans="48:53">
      <c r="AV159" s="229"/>
      <c r="AW159" s="297"/>
      <c r="AX159" s="230"/>
      <c r="AY159" s="230" t="s">
        <v>288</v>
      </c>
      <c r="AZ159" s="230" t="s">
        <v>289</v>
      </c>
      <c r="BA159" s="233">
        <v>42</v>
      </c>
    </row>
    <row r="160" spans="48:53">
      <c r="AV160" s="229"/>
      <c r="AW160" s="297"/>
      <c r="AX160" s="230"/>
      <c r="AY160" s="230"/>
      <c r="AZ160" s="230" t="s">
        <v>290</v>
      </c>
      <c r="BA160" s="233">
        <v>21</v>
      </c>
    </row>
    <row r="161" spans="48:53">
      <c r="AV161" s="229"/>
      <c r="AW161" s="297"/>
      <c r="AX161" s="230"/>
      <c r="AY161" s="230"/>
      <c r="AZ161" s="230" t="s">
        <v>291</v>
      </c>
      <c r="BA161" s="233">
        <v>15</v>
      </c>
    </row>
    <row r="162" spans="48:53">
      <c r="AV162" s="229"/>
      <c r="AW162" s="297"/>
      <c r="AX162" s="230"/>
      <c r="AY162" s="230"/>
      <c r="AZ162" s="230" t="s">
        <v>292</v>
      </c>
      <c r="BA162" s="233">
        <v>25</v>
      </c>
    </row>
    <row r="163" spans="48:53">
      <c r="AV163" s="229"/>
      <c r="AW163" s="297"/>
      <c r="AX163" s="230"/>
      <c r="AY163" s="230" t="s">
        <v>293</v>
      </c>
      <c r="AZ163" s="230" t="s">
        <v>294</v>
      </c>
      <c r="BA163" s="233">
        <v>12</v>
      </c>
    </row>
    <row r="164" spans="48:53">
      <c r="AV164" s="229"/>
      <c r="AW164" s="297"/>
      <c r="AX164" s="230"/>
      <c r="AY164" s="230" t="s">
        <v>295</v>
      </c>
      <c r="AZ164" s="230" t="s">
        <v>296</v>
      </c>
      <c r="BA164" s="233">
        <v>25</v>
      </c>
    </row>
    <row r="165" spans="48:53">
      <c r="AV165" s="229"/>
      <c r="AW165" s="297"/>
      <c r="AX165" s="230"/>
      <c r="AY165" s="230"/>
      <c r="AZ165" s="230" t="s">
        <v>297</v>
      </c>
      <c r="BA165" s="233">
        <v>6.9</v>
      </c>
    </row>
    <row r="166" spans="48:53">
      <c r="AV166" s="229"/>
      <c r="AW166" s="297"/>
      <c r="AX166" s="230"/>
      <c r="AY166" s="230" t="s">
        <v>298</v>
      </c>
      <c r="AZ166" s="230" t="s">
        <v>299</v>
      </c>
      <c r="BA166" s="233">
        <v>36</v>
      </c>
    </row>
    <row r="167" spans="48:53">
      <c r="AV167" s="229"/>
      <c r="AW167" s="297"/>
      <c r="AX167" s="230"/>
      <c r="AY167" s="230" t="s">
        <v>300</v>
      </c>
      <c r="AZ167" s="230" t="s">
        <v>301</v>
      </c>
      <c r="BA167" s="233">
        <v>17.5</v>
      </c>
    </row>
    <row r="168" spans="48:53">
      <c r="AV168" s="229"/>
      <c r="AW168" s="297"/>
      <c r="AX168" s="230"/>
      <c r="AY168" s="230" t="s">
        <v>302</v>
      </c>
      <c r="AZ168" s="230" t="s">
        <v>303</v>
      </c>
      <c r="BA168" s="233">
        <v>16.899999999999999</v>
      </c>
    </row>
    <row r="169" spans="48:53">
      <c r="AV169" s="229"/>
      <c r="AW169" s="297"/>
      <c r="AX169" s="230"/>
      <c r="AY169" s="230"/>
      <c r="AZ169" s="230" t="s">
        <v>304</v>
      </c>
      <c r="BA169" s="233">
        <v>15</v>
      </c>
    </row>
    <row r="170" spans="48:53">
      <c r="AV170" s="229"/>
      <c r="AW170" s="297"/>
      <c r="AX170" s="230"/>
      <c r="AY170" s="230" t="s">
        <v>305</v>
      </c>
      <c r="AZ170" s="230" t="s">
        <v>306</v>
      </c>
      <c r="BA170" s="233">
        <v>14.1</v>
      </c>
    </row>
    <row r="171" spans="48:53">
      <c r="AV171" s="229"/>
      <c r="AW171" s="297"/>
      <c r="AX171" s="230"/>
      <c r="AY171" s="230"/>
      <c r="AZ171" s="230" t="s">
        <v>307</v>
      </c>
      <c r="BA171" s="233">
        <v>7.5</v>
      </c>
    </row>
    <row r="172" spans="48:53">
      <c r="AV172" s="229"/>
      <c r="AW172" s="297"/>
      <c r="AX172" s="230"/>
      <c r="AY172" s="230"/>
      <c r="AZ172" s="230" t="s">
        <v>308</v>
      </c>
      <c r="BA172" s="233">
        <v>16.100000000000001</v>
      </c>
    </row>
    <row r="173" spans="48:53">
      <c r="AV173" s="229"/>
      <c r="AW173" s="297"/>
      <c r="AX173" s="230"/>
      <c r="AY173" s="230"/>
      <c r="AZ173" s="230" t="s">
        <v>309</v>
      </c>
      <c r="BA173" s="233">
        <v>20</v>
      </c>
    </row>
    <row r="174" spans="48:53">
      <c r="AV174" s="229"/>
      <c r="AW174" s="297"/>
      <c r="AX174" s="230"/>
      <c r="AY174" s="230"/>
      <c r="AZ174" s="230" t="s">
        <v>310</v>
      </c>
      <c r="BA174" s="233">
        <v>12.5</v>
      </c>
    </row>
    <row r="175" spans="48:53">
      <c r="AV175" s="229"/>
      <c r="AW175" s="297"/>
      <c r="AX175" s="230"/>
      <c r="AY175" s="230" t="s">
        <v>311</v>
      </c>
      <c r="AZ175" s="230" t="s">
        <v>312</v>
      </c>
      <c r="BA175" s="233">
        <v>20.7</v>
      </c>
    </row>
    <row r="176" spans="48:53">
      <c r="AV176" s="229"/>
      <c r="AW176" s="297"/>
      <c r="AX176" s="230"/>
      <c r="AY176" s="230"/>
      <c r="AZ176" s="230" t="s">
        <v>313</v>
      </c>
      <c r="BA176" s="233">
        <v>15</v>
      </c>
    </row>
    <row r="177" spans="48:53">
      <c r="AV177" s="229"/>
      <c r="AW177" s="297"/>
      <c r="AX177" s="230"/>
      <c r="AY177" s="230"/>
      <c r="AZ177" s="230" t="s">
        <v>314</v>
      </c>
      <c r="BA177" s="233">
        <v>73.599999999999994</v>
      </c>
    </row>
    <row r="178" spans="48:53">
      <c r="AV178" s="229"/>
      <c r="AW178" s="297"/>
      <c r="AX178" s="230"/>
      <c r="AY178" s="230" t="s">
        <v>315</v>
      </c>
      <c r="AZ178" s="230" t="s">
        <v>316</v>
      </c>
      <c r="BA178" s="233">
        <v>10</v>
      </c>
    </row>
    <row r="179" spans="48:53">
      <c r="AV179" s="229"/>
      <c r="AW179" s="297"/>
      <c r="AX179" s="230"/>
      <c r="AY179" s="230" t="s">
        <v>317</v>
      </c>
      <c r="AZ179" s="230" t="s">
        <v>318</v>
      </c>
      <c r="BA179" s="233">
        <v>11.7</v>
      </c>
    </row>
    <row r="180" spans="48:53">
      <c r="AV180" s="229"/>
      <c r="AW180" s="297"/>
      <c r="AX180" s="230"/>
      <c r="AY180" s="230" t="s">
        <v>319</v>
      </c>
      <c r="AZ180" s="230" t="s">
        <v>320</v>
      </c>
      <c r="BA180" s="233">
        <v>15</v>
      </c>
    </row>
    <row r="181" spans="48:53">
      <c r="AV181" s="229"/>
      <c r="AW181" s="297"/>
      <c r="AX181" s="230"/>
      <c r="AY181" s="230" t="s">
        <v>321</v>
      </c>
      <c r="AZ181" s="230" t="s">
        <v>322</v>
      </c>
      <c r="BA181" s="233">
        <v>9.6</v>
      </c>
    </row>
    <row r="182" spans="48:53">
      <c r="AV182" s="229"/>
      <c r="AW182" s="297"/>
      <c r="AX182" s="230"/>
      <c r="AY182" s="230" t="s">
        <v>323</v>
      </c>
      <c r="AZ182" s="230" t="s">
        <v>324</v>
      </c>
      <c r="BA182" s="233">
        <v>18.399999999999999</v>
      </c>
    </row>
    <row r="183" spans="48:53">
      <c r="AV183" s="229"/>
      <c r="AW183" s="297"/>
      <c r="AX183" s="230"/>
      <c r="AY183" s="230"/>
      <c r="AZ183" s="230" t="s">
        <v>325</v>
      </c>
      <c r="BA183" s="233">
        <v>32.200000000000003</v>
      </c>
    </row>
    <row r="184" spans="48:53">
      <c r="AV184" s="229"/>
      <c r="AW184" s="297"/>
      <c r="AX184" s="230"/>
      <c r="AY184" s="230"/>
      <c r="AZ184" s="230" t="s">
        <v>326</v>
      </c>
      <c r="BA184" s="233">
        <v>14.1</v>
      </c>
    </row>
    <row r="185" spans="48:53">
      <c r="AV185" s="229"/>
      <c r="AW185" s="297"/>
      <c r="AX185" s="230"/>
      <c r="AY185" s="230"/>
      <c r="AZ185" s="230" t="s">
        <v>327</v>
      </c>
      <c r="BA185" s="233">
        <v>20</v>
      </c>
    </row>
    <row r="186" spans="48:53">
      <c r="AV186" s="229"/>
      <c r="AW186" s="297"/>
      <c r="AX186" s="230"/>
      <c r="AY186" s="230"/>
      <c r="AZ186" s="230" t="s">
        <v>328</v>
      </c>
      <c r="BA186" s="233">
        <v>34.5</v>
      </c>
    </row>
    <row r="187" spans="48:53">
      <c r="AV187" s="229"/>
      <c r="AW187" s="297"/>
      <c r="AX187" s="230"/>
      <c r="AY187" s="230" t="s">
        <v>329</v>
      </c>
      <c r="AZ187" s="230" t="s">
        <v>330</v>
      </c>
      <c r="BA187" s="233">
        <v>9</v>
      </c>
    </row>
    <row r="188" spans="48:53">
      <c r="AV188" s="229"/>
      <c r="AW188" s="297"/>
      <c r="AX188" s="230"/>
      <c r="AY188" s="230"/>
      <c r="AZ188" s="230" t="s">
        <v>331</v>
      </c>
      <c r="BA188" s="233">
        <v>20</v>
      </c>
    </row>
    <row r="189" spans="48:53">
      <c r="AV189" s="229"/>
      <c r="AW189" s="297"/>
      <c r="AX189" s="230"/>
      <c r="AY189" s="230"/>
      <c r="AZ189" s="230" t="s">
        <v>332</v>
      </c>
      <c r="BA189" s="233">
        <v>20</v>
      </c>
    </row>
    <row r="190" spans="48:53">
      <c r="AV190" s="229"/>
      <c r="AW190" s="297"/>
      <c r="AX190" s="230"/>
      <c r="AY190" s="230"/>
      <c r="AZ190" s="230" t="s">
        <v>333</v>
      </c>
      <c r="BA190" s="233">
        <v>30</v>
      </c>
    </row>
    <row r="191" spans="48:53">
      <c r="AV191" s="229"/>
      <c r="AW191" s="297"/>
      <c r="AX191" s="230"/>
      <c r="AY191" s="230"/>
      <c r="AZ191" s="230" t="s">
        <v>334</v>
      </c>
      <c r="BA191" s="233">
        <v>28.5</v>
      </c>
    </row>
    <row r="192" spans="48:53">
      <c r="AV192" s="229"/>
      <c r="AW192" s="297"/>
      <c r="AX192" s="230"/>
      <c r="AY192" s="230" t="s">
        <v>335</v>
      </c>
      <c r="AZ192" s="230" t="s">
        <v>336</v>
      </c>
      <c r="BA192" s="233">
        <v>18</v>
      </c>
    </row>
    <row r="193" spans="48:53">
      <c r="AV193" s="229"/>
      <c r="AW193" s="297"/>
      <c r="AX193" s="230"/>
      <c r="AY193" s="230"/>
      <c r="AZ193" s="230" t="s">
        <v>337</v>
      </c>
      <c r="BA193" s="233">
        <v>9.1999999999999993</v>
      </c>
    </row>
    <row r="194" spans="48:53">
      <c r="AV194" s="229"/>
      <c r="AW194" s="297"/>
      <c r="AX194" s="230"/>
      <c r="AY194" s="230"/>
      <c r="AZ194" s="230" t="s">
        <v>338</v>
      </c>
      <c r="BA194" s="233">
        <v>27.6</v>
      </c>
    </row>
    <row r="195" spans="48:53">
      <c r="AV195" s="229"/>
      <c r="AW195" s="297"/>
      <c r="AX195" s="230"/>
      <c r="AY195" s="230" t="s">
        <v>339</v>
      </c>
      <c r="AZ195" s="230" t="s">
        <v>340</v>
      </c>
      <c r="BA195" s="233">
        <v>9</v>
      </c>
    </row>
    <row r="196" spans="48:53">
      <c r="AV196" s="229"/>
      <c r="AW196" s="297"/>
      <c r="AX196" s="230"/>
      <c r="AY196" s="230"/>
      <c r="AZ196" s="230" t="s">
        <v>341</v>
      </c>
      <c r="BA196" s="233">
        <v>7.8</v>
      </c>
    </row>
    <row r="197" spans="48:53">
      <c r="AV197" s="229"/>
      <c r="AW197" s="297"/>
      <c r="AX197" s="230"/>
      <c r="AY197" s="230"/>
      <c r="AZ197" s="230" t="s">
        <v>342</v>
      </c>
      <c r="BA197" s="233">
        <v>10.6</v>
      </c>
    </row>
    <row r="198" spans="48:53">
      <c r="AV198" s="229"/>
      <c r="AW198" s="297"/>
      <c r="AX198" s="230"/>
      <c r="AY198" s="230" t="s">
        <v>343</v>
      </c>
      <c r="AZ198" s="230" t="s">
        <v>344</v>
      </c>
      <c r="BA198" s="233">
        <v>13.8</v>
      </c>
    </row>
    <row r="199" spans="48:53">
      <c r="AV199" s="229"/>
      <c r="AW199" s="297"/>
      <c r="AX199" s="230"/>
      <c r="AY199" s="230"/>
      <c r="AZ199" s="230" t="s">
        <v>345</v>
      </c>
      <c r="BA199" s="233">
        <v>15</v>
      </c>
    </row>
    <row r="200" spans="48:53">
      <c r="AV200" s="229"/>
      <c r="AW200" s="297"/>
      <c r="AX200" s="230"/>
      <c r="AY200" s="230"/>
      <c r="AZ200" s="230" t="s">
        <v>346</v>
      </c>
      <c r="BA200" s="233">
        <v>12.5</v>
      </c>
    </row>
    <row r="201" spans="48:53">
      <c r="AV201" s="229"/>
      <c r="AW201" s="297"/>
      <c r="AX201" s="230"/>
      <c r="AY201" s="230"/>
      <c r="AZ201" s="230" t="s">
        <v>347</v>
      </c>
      <c r="BA201" s="233">
        <v>7.05</v>
      </c>
    </row>
    <row r="202" spans="48:53">
      <c r="AV202" s="229"/>
      <c r="AW202" s="297"/>
      <c r="AX202" s="230"/>
      <c r="AY202" s="230"/>
      <c r="AZ202" s="230" t="s">
        <v>348</v>
      </c>
      <c r="BA202" s="233">
        <v>15</v>
      </c>
    </row>
    <row r="203" spans="48:53" ht="15" thickBot="1">
      <c r="AV203" s="231"/>
      <c r="AW203" s="300"/>
      <c r="AX203" s="232"/>
      <c r="AY203" s="232"/>
      <c r="AZ203" s="232" t="s">
        <v>349</v>
      </c>
      <c r="BA203" s="234">
        <v>13.8</v>
      </c>
    </row>
    <row r="204" spans="48:53">
      <c r="AV204" s="301" t="s">
        <v>9</v>
      </c>
      <c r="AW204" s="302" t="s">
        <v>8</v>
      </c>
      <c r="AX204" s="303" t="s">
        <v>8</v>
      </c>
      <c r="AY204" s="304" t="s">
        <v>367</v>
      </c>
      <c r="AZ204" s="304" t="s">
        <v>368</v>
      </c>
      <c r="BA204" s="305">
        <v>5.72</v>
      </c>
    </row>
    <row r="205" spans="48:53">
      <c r="AV205" s="235"/>
      <c r="AW205" s="298"/>
      <c r="AX205" s="236"/>
      <c r="AY205" s="236" t="s">
        <v>281</v>
      </c>
      <c r="AZ205" s="236" t="s">
        <v>369</v>
      </c>
      <c r="BA205" s="237">
        <v>6</v>
      </c>
    </row>
    <row r="206" spans="48:53">
      <c r="AV206" s="235"/>
      <c r="AW206" s="298"/>
      <c r="AX206" s="236"/>
      <c r="AY206" s="236" t="s">
        <v>370</v>
      </c>
      <c r="AZ206" s="236" t="s">
        <v>371</v>
      </c>
      <c r="BA206" s="237">
        <v>16.920000000000002</v>
      </c>
    </row>
    <row r="207" spans="48:53">
      <c r="AV207" s="235"/>
      <c r="AW207" s="298"/>
      <c r="AX207" s="236"/>
      <c r="AY207" s="236"/>
      <c r="AZ207" s="236" t="s">
        <v>372</v>
      </c>
      <c r="BA207" s="237">
        <v>25.2</v>
      </c>
    </row>
    <row r="208" spans="48:53">
      <c r="AV208" s="235"/>
      <c r="AW208" s="298"/>
      <c r="AX208" s="236"/>
      <c r="AY208" s="236"/>
      <c r="AZ208" s="236" t="s">
        <v>373</v>
      </c>
      <c r="BA208" s="237">
        <v>20.7</v>
      </c>
    </row>
    <row r="209" spans="48:53">
      <c r="AV209" s="235"/>
      <c r="AW209" s="298"/>
      <c r="AX209" s="236"/>
      <c r="AY209" s="236" t="s">
        <v>335</v>
      </c>
      <c r="AZ209" s="236" t="s">
        <v>374</v>
      </c>
      <c r="BA209" s="237">
        <v>29.81</v>
      </c>
    </row>
    <row r="210" spans="48:53">
      <c r="AV210" s="235"/>
      <c r="AW210" s="298"/>
      <c r="AX210" s="236"/>
      <c r="AY210" s="236"/>
      <c r="AZ210" s="236" t="s">
        <v>375</v>
      </c>
      <c r="BA210" s="237">
        <v>5.39</v>
      </c>
    </row>
    <row r="211" spans="48:53" ht="15" thickBot="1">
      <c r="AV211" s="231"/>
      <c r="AW211" s="300"/>
      <c r="AX211" s="232"/>
      <c r="AY211" s="232" t="s">
        <v>376</v>
      </c>
      <c r="AZ211" s="232" t="s">
        <v>377</v>
      </c>
      <c r="BA211" s="234">
        <v>8.5</v>
      </c>
    </row>
  </sheetData>
  <mergeCells count="9">
    <mergeCell ref="AV2:BA2"/>
    <mergeCell ref="W2:AA2"/>
    <mergeCell ref="A1:AR1"/>
    <mergeCell ref="AB2:AR2"/>
    <mergeCell ref="A2:B2"/>
    <mergeCell ref="C2:G2"/>
    <mergeCell ref="H2:L2"/>
    <mergeCell ref="M2:Q2"/>
    <mergeCell ref="R2:V2"/>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I36"/>
  <sheetViews>
    <sheetView showGridLines="0" zoomScaleNormal="100" workbookViewId="0">
      <pane xSplit="2" ySplit="4" topLeftCell="S5" activePane="bottomRight" state="frozen"/>
      <selection pane="topRight" activeCell="C1" sqref="C1"/>
      <selection pane="bottomLeft" activeCell="A5" sqref="A5"/>
      <selection pane="bottomRight" activeCell="AG18" sqref="AG18:AI18"/>
    </sheetView>
  </sheetViews>
  <sheetFormatPr defaultColWidth="8" defaultRowHeight="14.4"/>
  <cols>
    <col min="1" max="1" width="1.19921875" style="1" customWidth="1"/>
    <col min="2" max="2" width="13.8984375" style="1" customWidth="1"/>
    <col min="3" max="3" width="5.19921875" style="1" bestFit="1" customWidth="1"/>
    <col min="4" max="25" width="5.8984375" style="1" bestFit="1" customWidth="1"/>
    <col min="26" max="26" width="6.69921875" style="1" bestFit="1" customWidth="1"/>
    <col min="27" max="27" width="6.3984375" style="1" bestFit="1" customWidth="1"/>
    <col min="28" max="28" width="5.8984375" style="1" bestFit="1" customWidth="1"/>
    <col min="29" max="29" width="6.69921875" style="1" bestFit="1" customWidth="1"/>
    <col min="30" max="32" width="6.69921875" style="1" customWidth="1"/>
    <col min="33" max="33" width="6.3984375" style="1" bestFit="1" customWidth="1"/>
    <col min="34" max="35" width="6.69921875" style="1" bestFit="1" customWidth="1"/>
    <col min="36" max="36" width="1.19921875" style="1" customWidth="1"/>
    <col min="37" max="16384" width="8" style="1"/>
  </cols>
  <sheetData>
    <row r="1" spans="2:35" ht="7.5" customHeight="1"/>
    <row r="2" spans="2:35" ht="21.6" thickBot="1">
      <c r="B2" s="330" t="s">
        <v>10</v>
      </c>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row>
    <row r="3" spans="2:35" ht="18" customHeight="1" thickTop="1" thickBot="1">
      <c r="B3" s="2"/>
      <c r="C3" s="331">
        <v>2011</v>
      </c>
      <c r="D3" s="332"/>
      <c r="E3" s="333"/>
      <c r="F3" s="331">
        <v>2012</v>
      </c>
      <c r="G3" s="332"/>
      <c r="H3" s="333"/>
      <c r="I3" s="331">
        <v>2013</v>
      </c>
      <c r="J3" s="332"/>
      <c r="K3" s="333"/>
      <c r="L3" s="331">
        <v>2014</v>
      </c>
      <c r="M3" s="332"/>
      <c r="N3" s="333"/>
      <c r="O3" s="331">
        <v>2015</v>
      </c>
      <c r="P3" s="332"/>
      <c r="Q3" s="333"/>
      <c r="R3" s="331">
        <v>2016</v>
      </c>
      <c r="S3" s="332"/>
      <c r="T3" s="333"/>
      <c r="U3" s="331">
        <v>2017</v>
      </c>
      <c r="V3" s="332"/>
      <c r="W3" s="333"/>
      <c r="X3" s="331">
        <v>2018</v>
      </c>
      <c r="Y3" s="332"/>
      <c r="Z3" s="333"/>
      <c r="AA3" s="331">
        <v>2019</v>
      </c>
      <c r="AB3" s="332"/>
      <c r="AC3" s="333"/>
      <c r="AD3" s="331">
        <v>2020</v>
      </c>
      <c r="AE3" s="332"/>
      <c r="AF3" s="333"/>
      <c r="AG3" s="331">
        <v>2021</v>
      </c>
      <c r="AH3" s="332"/>
      <c r="AI3" s="333"/>
    </row>
    <row r="4" spans="2:35" ht="16.8" thickTop="1" thickBot="1">
      <c r="B4" s="3" t="s">
        <v>11</v>
      </c>
      <c r="C4" s="4" t="s">
        <v>8</v>
      </c>
      <c r="D4" s="5" t="s">
        <v>1</v>
      </c>
      <c r="E4" s="6" t="s">
        <v>12</v>
      </c>
      <c r="F4" s="4" t="s">
        <v>8</v>
      </c>
      <c r="G4" s="5" t="s">
        <v>1</v>
      </c>
      <c r="H4" s="6" t="s">
        <v>12</v>
      </c>
      <c r="I4" s="4" t="s">
        <v>8</v>
      </c>
      <c r="J4" s="5" t="s">
        <v>1</v>
      </c>
      <c r="K4" s="6" t="s">
        <v>12</v>
      </c>
      <c r="L4" s="4" t="s">
        <v>8</v>
      </c>
      <c r="M4" s="5" t="s">
        <v>1</v>
      </c>
      <c r="N4" s="6" t="s">
        <v>12</v>
      </c>
      <c r="O4" s="4" t="s">
        <v>8</v>
      </c>
      <c r="P4" s="5" t="s">
        <v>1</v>
      </c>
      <c r="Q4" s="6" t="s">
        <v>12</v>
      </c>
      <c r="R4" s="4" t="s">
        <v>8</v>
      </c>
      <c r="S4" s="5" t="s">
        <v>1</v>
      </c>
      <c r="T4" s="6" t="s">
        <v>12</v>
      </c>
      <c r="U4" s="4" t="s">
        <v>8</v>
      </c>
      <c r="V4" s="5" t="s">
        <v>1</v>
      </c>
      <c r="W4" s="6" t="s">
        <v>12</v>
      </c>
      <c r="X4" s="4" t="s">
        <v>8</v>
      </c>
      <c r="Y4" s="5" t="s">
        <v>1</v>
      </c>
      <c r="Z4" s="6" t="s">
        <v>12</v>
      </c>
      <c r="AA4" s="4" t="s">
        <v>8</v>
      </c>
      <c r="AB4" s="5" t="s">
        <v>1</v>
      </c>
      <c r="AC4" s="6" t="s">
        <v>12</v>
      </c>
      <c r="AD4" s="4" t="s">
        <v>8</v>
      </c>
      <c r="AE4" s="5" t="s">
        <v>1</v>
      </c>
      <c r="AF4" s="6" t="s">
        <v>12</v>
      </c>
      <c r="AG4" s="4" t="s">
        <v>8</v>
      </c>
      <c r="AH4" s="5" t="s">
        <v>1</v>
      </c>
      <c r="AI4" s="6" t="s">
        <v>12</v>
      </c>
    </row>
    <row r="5" spans="2:35" ht="15" thickTop="1">
      <c r="B5" s="7" t="s">
        <v>13</v>
      </c>
      <c r="C5" s="8">
        <v>0</v>
      </c>
      <c r="D5" s="9">
        <v>7.8466147618612182E-3</v>
      </c>
      <c r="E5" s="10">
        <v>6.2700216391199581E-3</v>
      </c>
      <c r="F5" s="8">
        <v>4.9659879856750423E-3</v>
      </c>
      <c r="G5" s="9">
        <v>2.2409174658935743E-2</v>
      </c>
      <c r="H5" s="10">
        <v>1.8956483726695714E-2</v>
      </c>
      <c r="I5" s="8">
        <v>7.4681145288180211E-3</v>
      </c>
      <c r="J5" s="9">
        <v>4.4389588716887999E-3</v>
      </c>
      <c r="K5" s="10">
        <v>5.0465859242263822E-3</v>
      </c>
      <c r="L5" s="8">
        <v>2.9475969172833023E-2</v>
      </c>
      <c r="M5" s="9">
        <v>4.9161989878647637E-2</v>
      </c>
      <c r="N5" s="10">
        <v>4.5098962013506862E-2</v>
      </c>
      <c r="O5" s="8">
        <v>4.3359180479476414E-2</v>
      </c>
      <c r="P5" s="9">
        <v>4.3035600993148036E-2</v>
      </c>
      <c r="Q5" s="10">
        <v>4.3104835425403325E-2</v>
      </c>
      <c r="R5" s="8">
        <v>3.4477465029211736E-2</v>
      </c>
      <c r="S5" s="9">
        <v>3.5365308316498742E-2</v>
      </c>
      <c r="T5" s="10">
        <v>3.5190700804391836E-2</v>
      </c>
      <c r="U5" s="8">
        <v>2.3512358287316133E-2</v>
      </c>
      <c r="V5" s="9">
        <v>1.9357743922291486E-2</v>
      </c>
      <c r="W5" s="10">
        <v>2.0247368154894391E-2</v>
      </c>
      <c r="X5" s="8">
        <v>5.6506733658362215E-2</v>
      </c>
      <c r="Y5" s="9">
        <v>3.4561592210647182E-2</v>
      </c>
      <c r="Z5" s="10">
        <v>3.9196843853858993E-2</v>
      </c>
      <c r="AA5" s="8">
        <v>9.6506147511886187E-2</v>
      </c>
      <c r="AB5" s="9">
        <v>3.770170424891417E-2</v>
      </c>
      <c r="AC5" s="10">
        <v>5.0996685301221874E-2</v>
      </c>
      <c r="AD5" s="128">
        <v>0.12308725241956413</v>
      </c>
      <c r="AE5" s="129">
        <v>9.0338378692840685E-2</v>
      </c>
      <c r="AF5" s="130">
        <v>9.8176122604620927E-2</v>
      </c>
      <c r="AG5" s="8">
        <v>5.1816485987711644E-2</v>
      </c>
      <c r="AH5" s="9">
        <v>5.3060786798213661E-2</v>
      </c>
      <c r="AI5" s="10">
        <v>5.2837553850333584E-2</v>
      </c>
    </row>
    <row r="6" spans="2:35">
      <c r="B6" s="7" t="s">
        <v>14</v>
      </c>
      <c r="C6" s="8">
        <v>0</v>
      </c>
      <c r="D6" s="9">
        <v>5.9793146134642884E-3</v>
      </c>
      <c r="E6" s="10">
        <v>4.8766283090155745E-3</v>
      </c>
      <c r="F6" s="8">
        <v>2.1493653893209265E-3</v>
      </c>
      <c r="G6" s="9">
        <v>2.7880966429573578E-2</v>
      </c>
      <c r="H6" s="10">
        <v>2.2289961701421512E-2</v>
      </c>
      <c r="I6" s="8">
        <v>2.55133794560569E-3</v>
      </c>
      <c r="J6" s="9">
        <v>6.6022858453901054E-3</v>
      </c>
      <c r="K6" s="10">
        <v>5.8791412180999427E-3</v>
      </c>
      <c r="L6" s="8">
        <v>3.2137970631638625E-2</v>
      </c>
      <c r="M6" s="9">
        <v>3.6540758196351456E-2</v>
      </c>
      <c r="N6" s="10">
        <v>3.5586774695485109E-2</v>
      </c>
      <c r="O6" s="8">
        <v>4.594574886976812E-2</v>
      </c>
      <c r="P6" s="9">
        <v>4.0631003260849126E-2</v>
      </c>
      <c r="Q6" s="10">
        <v>4.175963270745698E-2</v>
      </c>
      <c r="R6" s="8">
        <v>2.3287264453044399E-2</v>
      </c>
      <c r="S6" s="9">
        <v>3.3200065132058081E-2</v>
      </c>
      <c r="T6" s="10">
        <v>3.1215451806071368E-2</v>
      </c>
      <c r="U6" s="8">
        <v>2.001959007844346E-2</v>
      </c>
      <c r="V6" s="9">
        <v>1.6715922291540584E-2</v>
      </c>
      <c r="W6" s="10">
        <v>1.7376888407703232E-2</v>
      </c>
      <c r="X6" s="8">
        <v>2.8921697665737947E-2</v>
      </c>
      <c r="Y6" s="9">
        <v>1.98887844179901E-2</v>
      </c>
      <c r="Z6" s="10">
        <v>2.173297541776369E-2</v>
      </c>
      <c r="AA6" s="8">
        <v>0.10742239823870063</v>
      </c>
      <c r="AB6" s="9">
        <v>6.8003864144657186E-2</v>
      </c>
      <c r="AC6" s="10">
        <v>7.6731430529308017E-2</v>
      </c>
      <c r="AD6" s="8">
        <v>0.17449259623121641</v>
      </c>
      <c r="AE6" s="9">
        <v>0.12341899429709191</v>
      </c>
      <c r="AF6" s="10">
        <v>0.13394472898707843</v>
      </c>
      <c r="AG6" s="8">
        <v>0.11534875661875223</v>
      </c>
      <c r="AH6" s="9">
        <v>0.10190676354758663</v>
      </c>
      <c r="AI6" s="10">
        <v>0.10457309440805787</v>
      </c>
    </row>
    <row r="7" spans="2:35">
      <c r="B7" s="11" t="s">
        <v>15</v>
      </c>
      <c r="C7" s="12">
        <v>2.6593573904412311E-2</v>
      </c>
      <c r="D7" s="13">
        <v>1.7885986680139316E-2</v>
      </c>
      <c r="E7" s="14">
        <v>1.961626309586641E-2</v>
      </c>
      <c r="F7" s="12">
        <v>8.0409628159488905E-3</v>
      </c>
      <c r="G7" s="13">
        <v>2.3574104778572809E-2</v>
      </c>
      <c r="H7" s="14">
        <v>2.0242380719662126E-2</v>
      </c>
      <c r="I7" s="12">
        <v>6.0543566309096963E-3</v>
      </c>
      <c r="J7" s="13">
        <v>2.5462772463249075E-3</v>
      </c>
      <c r="K7" s="14">
        <v>3.2469353184837431E-3</v>
      </c>
      <c r="L7" s="12">
        <v>1.7548306785574869E-2</v>
      </c>
      <c r="M7" s="13">
        <v>3.9936793251494046E-2</v>
      </c>
      <c r="N7" s="14">
        <v>3.4633233344879513E-2</v>
      </c>
      <c r="O7" s="12">
        <v>0.11398958392359483</v>
      </c>
      <c r="P7" s="13">
        <v>7.9659690737655678E-2</v>
      </c>
      <c r="Q7" s="14">
        <v>8.753554378895588E-2</v>
      </c>
      <c r="R7" s="12">
        <v>9.1096193299617535E-3</v>
      </c>
      <c r="S7" s="13">
        <v>2.4062791678367685E-2</v>
      </c>
      <c r="T7" s="14">
        <v>2.1274603455024702E-2</v>
      </c>
      <c r="U7" s="12">
        <v>2.9777458473335568E-2</v>
      </c>
      <c r="V7" s="13">
        <v>3.419335398078114E-2</v>
      </c>
      <c r="W7" s="14">
        <v>3.3391240221762805E-2</v>
      </c>
      <c r="X7" s="12">
        <v>5.9118399327051825E-2</v>
      </c>
      <c r="Y7" s="13">
        <v>4.3922381326201944E-2</v>
      </c>
      <c r="Z7" s="14">
        <v>4.7343182434453075E-2</v>
      </c>
      <c r="AA7" s="12">
        <v>0.11773472253263889</v>
      </c>
      <c r="AB7" s="13">
        <v>9.1538488684278427E-2</v>
      </c>
      <c r="AC7" s="14">
        <v>9.7773442642708694E-2</v>
      </c>
      <c r="AD7" s="12">
        <v>0.14521829035280742</v>
      </c>
      <c r="AE7" s="13">
        <v>0.10684267769171972</v>
      </c>
      <c r="AF7" s="14">
        <v>0.11448595691043761</v>
      </c>
      <c r="AG7" s="12">
        <v>9.765943136421798E-2</v>
      </c>
      <c r="AH7" s="13">
        <v>0.12828005265265122</v>
      </c>
      <c r="AI7" s="14">
        <v>0.12214038255728234</v>
      </c>
    </row>
    <row r="8" spans="2:35" ht="15.6">
      <c r="B8" s="15" t="s">
        <v>16</v>
      </c>
      <c r="C8" s="16">
        <v>6.8385842782684742E-3</v>
      </c>
      <c r="D8" s="17">
        <v>9.5536315303263748E-3</v>
      </c>
      <c r="E8" s="18">
        <v>9.0283702968993098E-3</v>
      </c>
      <c r="F8" s="16">
        <v>4.8642702582501708E-3</v>
      </c>
      <c r="G8" s="17">
        <v>2.4390009783104901E-2</v>
      </c>
      <c r="H8" s="18">
        <v>2.0324524763458647E-2</v>
      </c>
      <c r="I8" s="16">
        <v>5.5894581118662969E-3</v>
      </c>
      <c r="J8" s="17">
        <v>4.4778415673942381E-3</v>
      </c>
      <c r="K8" s="18">
        <v>4.6929979304450829E-3</v>
      </c>
      <c r="L8" s="16">
        <v>2.6665572749087339E-2</v>
      </c>
      <c r="M8" s="17">
        <v>4.1888930319964476E-2</v>
      </c>
      <c r="N8" s="18">
        <v>3.8553770911233506E-2</v>
      </c>
      <c r="O8" s="16">
        <v>6.8649256079471394E-2</v>
      </c>
      <c r="P8" s="17">
        <v>5.4438579562952019E-2</v>
      </c>
      <c r="Q8" s="18">
        <v>5.7546423442533051E-2</v>
      </c>
      <c r="R8" s="16">
        <v>2.4383511297256803E-2</v>
      </c>
      <c r="S8" s="17">
        <v>3.1695426100877513E-2</v>
      </c>
      <c r="T8" s="18">
        <v>3.0268037415914977E-2</v>
      </c>
      <c r="U8" s="16">
        <v>2.4125546887137399E-2</v>
      </c>
      <c r="V8" s="17">
        <v>2.3421233893271838E-2</v>
      </c>
      <c r="W8" s="18">
        <v>2.356080818322193E-2</v>
      </c>
      <c r="X8" s="16">
        <v>4.9440180246687837E-2</v>
      </c>
      <c r="Y8" s="17">
        <v>3.2810924535698623E-2</v>
      </c>
      <c r="Z8" s="18">
        <v>3.6355243363128488E-2</v>
      </c>
      <c r="AA8" s="16">
        <v>0.1082956959933819</v>
      </c>
      <c r="AB8" s="17">
        <v>6.8054421195241896E-2</v>
      </c>
      <c r="AC8" s="18">
        <v>7.7243516857869371E-2</v>
      </c>
      <c r="AD8" s="16">
        <v>0.14891380534021609</v>
      </c>
      <c r="AE8" s="17">
        <v>0.10865151411069469</v>
      </c>
      <c r="AF8" s="18">
        <v>0.11727426475879109</v>
      </c>
      <c r="AG8" s="16">
        <v>9.376696209402384E-2</v>
      </c>
      <c r="AH8" s="17">
        <v>9.6543767770753089E-2</v>
      </c>
      <c r="AI8" s="18">
        <v>9.6005367608358844E-2</v>
      </c>
    </row>
    <row r="9" spans="2:35">
      <c r="B9" s="7" t="s">
        <v>17</v>
      </c>
      <c r="C9" s="8">
        <v>1.2884703842744549E-2</v>
      </c>
      <c r="D9" s="9">
        <v>1.2485471004331773E-2</v>
      </c>
      <c r="E9" s="10">
        <v>1.2567877962939499E-2</v>
      </c>
      <c r="F9" s="8">
        <v>2.0375516934468844E-3</v>
      </c>
      <c r="G9" s="9">
        <v>1.3610815469602437E-2</v>
      </c>
      <c r="H9" s="10">
        <v>1.1684309554228276E-2</v>
      </c>
      <c r="I9" s="8">
        <v>2.584105968560314E-2</v>
      </c>
      <c r="J9" s="9">
        <v>4.6947904682722232E-2</v>
      </c>
      <c r="K9" s="10">
        <v>4.2652510529729799E-2</v>
      </c>
      <c r="L9" s="8">
        <v>1.8454089422518475E-2</v>
      </c>
      <c r="M9" s="9">
        <v>4.2401810470875934E-2</v>
      </c>
      <c r="N9" s="10">
        <v>3.6713562138732753E-2</v>
      </c>
      <c r="O9" s="8">
        <v>2.7909027384801999E-2</v>
      </c>
      <c r="P9" s="9">
        <v>1.7519921540567397E-2</v>
      </c>
      <c r="Q9" s="10">
        <v>1.9544681672619739E-2</v>
      </c>
      <c r="R9" s="8">
        <v>7.6101872979533461E-3</v>
      </c>
      <c r="S9" s="9">
        <v>1.3774262674137144E-2</v>
      </c>
      <c r="T9" s="10">
        <v>1.2570898297452485E-2</v>
      </c>
      <c r="U9" s="8">
        <v>4.2188794848536007E-2</v>
      </c>
      <c r="V9" s="9">
        <v>3.4512616343664572E-2</v>
      </c>
      <c r="W9" s="10">
        <v>3.6418987157770623E-2</v>
      </c>
      <c r="X9" s="8">
        <v>0.19243588869468525</v>
      </c>
      <c r="Y9" s="9">
        <v>7.3713225620435099E-2</v>
      </c>
      <c r="Z9" s="10">
        <v>9.8221365495190657E-2</v>
      </c>
      <c r="AA9" s="8">
        <v>0.11366703549044312</v>
      </c>
      <c r="AB9" s="9">
        <v>9.0249863753267559E-2</v>
      </c>
      <c r="AC9" s="10">
        <v>9.5523578225065242E-2</v>
      </c>
      <c r="AD9" s="8">
        <v>0.21801542989378653</v>
      </c>
      <c r="AE9" s="9">
        <v>8.9668144934681476E-2</v>
      </c>
      <c r="AF9" s="10">
        <v>0.11758722190714424</v>
      </c>
      <c r="AG9" s="8">
        <v>4.7361956077087056E-2</v>
      </c>
      <c r="AH9" s="9">
        <v>2.0905596337109186E-2</v>
      </c>
      <c r="AI9" s="10">
        <v>2.5477746777817712E-2</v>
      </c>
    </row>
    <row r="10" spans="2:35">
      <c r="B10" s="7" t="s">
        <v>18</v>
      </c>
      <c r="C10" s="8">
        <v>2.1540886637905952E-2</v>
      </c>
      <c r="D10" s="9">
        <v>3.4886480158658639E-2</v>
      </c>
      <c r="E10" s="10">
        <v>3.2381042551857322E-2</v>
      </c>
      <c r="F10" s="8">
        <v>5.5969445793043878E-3</v>
      </c>
      <c r="G10" s="9">
        <v>1.6279962787911093E-2</v>
      </c>
      <c r="H10" s="10">
        <v>1.4284079796596598E-2</v>
      </c>
      <c r="I10" s="8">
        <v>3.7396066138629371E-2</v>
      </c>
      <c r="J10" s="9">
        <v>6.1303106987974178E-2</v>
      </c>
      <c r="K10" s="10">
        <v>5.6187489110395838E-2</v>
      </c>
      <c r="L10" s="8">
        <v>1.5165094369688796E-2</v>
      </c>
      <c r="M10" s="9">
        <v>2.7569165966881953E-2</v>
      </c>
      <c r="N10" s="10">
        <v>2.5252352371359449E-2</v>
      </c>
      <c r="O10" s="8">
        <v>3.7590785798766874E-2</v>
      </c>
      <c r="P10" s="9">
        <v>4.4838972116646142E-2</v>
      </c>
      <c r="Q10" s="10">
        <v>4.3291554061212184E-2</v>
      </c>
      <c r="R10" s="8">
        <v>1.1361579467418054E-2</v>
      </c>
      <c r="S10" s="9">
        <v>1.2368808305048263E-2</v>
      </c>
      <c r="T10" s="10">
        <v>1.2151195346539273E-2</v>
      </c>
      <c r="U10" s="8">
        <v>3.6311121514296656E-2</v>
      </c>
      <c r="V10" s="9">
        <v>3.5264038999883861E-2</v>
      </c>
      <c r="W10" s="10">
        <v>3.5497454647727765E-2</v>
      </c>
      <c r="X10" s="8">
        <v>6.0637980482576223E-2</v>
      </c>
      <c r="Y10" s="9">
        <v>4.6504660767127094E-2</v>
      </c>
      <c r="Z10" s="10">
        <v>4.9641153978766978E-2</v>
      </c>
      <c r="AA10" s="8">
        <v>3.7936026736047852E-2</v>
      </c>
      <c r="AB10" s="9">
        <v>4.089105076417001E-2</v>
      </c>
      <c r="AC10" s="10">
        <v>4.0320213440961823E-2</v>
      </c>
      <c r="AD10" s="8">
        <v>0.19805576285923612</v>
      </c>
      <c r="AE10" s="9">
        <v>0.12631192593985618</v>
      </c>
      <c r="AF10" s="10">
        <v>0.13877386426743879</v>
      </c>
      <c r="AG10" s="8">
        <v>0.1006276295825986</v>
      </c>
      <c r="AH10" s="9">
        <v>0.11825723128081955</v>
      </c>
      <c r="AI10" s="10">
        <v>0.11516879791791955</v>
      </c>
    </row>
    <row r="11" spans="2:35">
      <c r="B11" s="11" t="s">
        <v>19</v>
      </c>
      <c r="C11" s="12">
        <v>3.7210865417309281E-3</v>
      </c>
      <c r="D11" s="13">
        <v>7.7342916160835669E-3</v>
      </c>
      <c r="E11" s="14">
        <v>7.1586341846919723E-3</v>
      </c>
      <c r="F11" s="12">
        <v>4.4982239357279474E-3</v>
      </c>
      <c r="G11" s="13">
        <v>4.0331632660305768E-2</v>
      </c>
      <c r="H11" s="14">
        <v>3.3011222853994431E-2</v>
      </c>
      <c r="I11" s="12">
        <v>1.9439071860149038E-2</v>
      </c>
      <c r="J11" s="13">
        <v>3.7252563969440003E-2</v>
      </c>
      <c r="K11" s="14">
        <v>3.3743796308458994E-2</v>
      </c>
      <c r="L11" s="12">
        <v>6.1620511210864421E-3</v>
      </c>
      <c r="M11" s="13">
        <v>3.2539438980640774E-2</v>
      </c>
      <c r="N11" s="14">
        <v>2.7412727025736872E-2</v>
      </c>
      <c r="O11" s="12">
        <v>4.202450499622102E-2</v>
      </c>
      <c r="P11" s="13">
        <v>4.9503238554514245E-2</v>
      </c>
      <c r="Q11" s="14">
        <v>4.7827589162287493E-2</v>
      </c>
      <c r="R11" s="12">
        <v>3.1959815009668944E-3</v>
      </c>
      <c r="S11" s="13">
        <v>7.4613464488528973E-3</v>
      </c>
      <c r="T11" s="14">
        <v>6.7581013993045841E-3</v>
      </c>
      <c r="U11" s="12">
        <v>4.7420373185001391E-2</v>
      </c>
      <c r="V11" s="13">
        <v>3.9335021949179975E-2</v>
      </c>
      <c r="W11" s="14">
        <v>4.1138134149587821E-2</v>
      </c>
      <c r="X11" s="12">
        <v>0.1096285015197713</v>
      </c>
      <c r="Y11" s="13">
        <v>7.9689314419211177E-2</v>
      </c>
      <c r="Z11" s="14">
        <v>8.582244474614853E-2</v>
      </c>
      <c r="AA11" s="12">
        <v>0.11162699313563637</v>
      </c>
      <c r="AB11" s="13">
        <v>5.5556869591747202E-2</v>
      </c>
      <c r="AC11" s="14">
        <v>6.6694733902500719E-2</v>
      </c>
      <c r="AD11" s="12">
        <v>0.26151960222147314</v>
      </c>
      <c r="AE11" s="13">
        <v>0.15446366912527862</v>
      </c>
      <c r="AF11" s="14">
        <v>0.17480924665781755</v>
      </c>
      <c r="AG11" s="12">
        <v>2.0742198690933474E-2</v>
      </c>
      <c r="AH11" s="13">
        <v>2.4371682253889013E-2</v>
      </c>
      <c r="AI11" s="14">
        <v>2.366588371920288E-2</v>
      </c>
    </row>
    <row r="12" spans="2:35" ht="15.6">
      <c r="B12" s="15" t="s">
        <v>20</v>
      </c>
      <c r="C12" s="16">
        <v>1.6105515756558254E-2</v>
      </c>
      <c r="D12" s="17">
        <v>2.3359009575894579E-2</v>
      </c>
      <c r="E12" s="18">
        <v>2.2032785087505977E-2</v>
      </c>
      <c r="F12" s="16">
        <v>3.93112191316255E-3</v>
      </c>
      <c r="G12" s="17">
        <v>2.2142522769000368E-2</v>
      </c>
      <c r="H12" s="18">
        <v>1.8795582595202889E-2</v>
      </c>
      <c r="I12" s="16">
        <v>2.8971636877178641E-2</v>
      </c>
      <c r="J12" s="17">
        <v>5.006225339348027E-2</v>
      </c>
      <c r="K12" s="18">
        <v>4.5718384881460072E-2</v>
      </c>
      <c r="L12" s="16">
        <v>1.4863270989708681E-2</v>
      </c>
      <c r="M12" s="17">
        <v>3.4482199421685608E-2</v>
      </c>
      <c r="N12" s="18">
        <v>3.0380764089285618E-2</v>
      </c>
      <c r="O12" s="16">
        <v>3.6606766465771816E-2</v>
      </c>
      <c r="P12" s="17">
        <v>3.8751667568496448E-2</v>
      </c>
      <c r="Q12" s="18">
        <v>3.8297660833269881E-2</v>
      </c>
      <c r="R12" s="16">
        <v>7.9474945933372745E-3</v>
      </c>
      <c r="S12" s="17">
        <v>1.1594522693968793E-2</v>
      </c>
      <c r="T12" s="18">
        <v>1.0887731974370757E-2</v>
      </c>
      <c r="U12" s="16">
        <v>4.2453323146122754E-2</v>
      </c>
      <c r="V12" s="17">
        <v>3.6654014817474878E-2</v>
      </c>
      <c r="W12" s="18">
        <v>3.7991929970593863E-2</v>
      </c>
      <c r="X12" s="16">
        <v>0.13046109010807075</v>
      </c>
      <c r="Y12" s="17">
        <v>6.6342962752458726E-2</v>
      </c>
      <c r="Z12" s="18">
        <v>7.9877882941399719E-2</v>
      </c>
      <c r="AA12" s="16">
        <v>9.4333963179633162E-2</v>
      </c>
      <c r="AB12" s="17">
        <v>6.6086970467600495E-2</v>
      </c>
      <c r="AC12" s="18">
        <v>7.1977655784758163E-2</v>
      </c>
      <c r="AD12" s="16">
        <v>0.22711296932159478</v>
      </c>
      <c r="AE12" s="17">
        <v>0.12679586580636451</v>
      </c>
      <c r="AF12" s="18">
        <v>0.14602455033871475</v>
      </c>
      <c r="AG12" s="16">
        <v>5.9529388332290399E-2</v>
      </c>
      <c r="AH12" s="17">
        <v>6.0788498026207186E-2</v>
      </c>
      <c r="AI12" s="18">
        <v>6.0561747065670246E-2</v>
      </c>
    </row>
    <row r="13" spans="2:35">
      <c r="B13" s="7" t="s">
        <v>21</v>
      </c>
      <c r="C13" s="8">
        <v>2.152059949100294E-3</v>
      </c>
      <c r="D13" s="9">
        <v>3.3326618728108576E-2</v>
      </c>
      <c r="E13" s="10">
        <v>2.7698402189067394E-2</v>
      </c>
      <c r="F13" s="8">
        <v>4.9661179278023002E-3</v>
      </c>
      <c r="G13" s="9">
        <v>1.8847610440072736E-2</v>
      </c>
      <c r="H13" s="10">
        <v>1.6183394814149363E-2</v>
      </c>
      <c r="I13" s="8">
        <v>8.2334433101489187E-3</v>
      </c>
      <c r="J13" s="9">
        <v>4.1742728799847931E-2</v>
      </c>
      <c r="K13" s="10">
        <v>3.4153207778951866E-2</v>
      </c>
      <c r="L13" s="8">
        <v>1.5738622383006929E-2</v>
      </c>
      <c r="M13" s="9">
        <v>3.8640493846470274E-2</v>
      </c>
      <c r="N13" s="10">
        <v>3.3538689429888642E-2</v>
      </c>
      <c r="O13" s="8">
        <v>2.8304461751219156E-2</v>
      </c>
      <c r="P13" s="9">
        <v>3.846358101920385E-2</v>
      </c>
      <c r="Q13" s="10">
        <v>3.6654274207161018E-2</v>
      </c>
      <c r="R13" s="8">
        <v>6.2296011691920082E-2</v>
      </c>
      <c r="S13" s="9">
        <v>2.3237089291372155E-2</v>
      </c>
      <c r="T13" s="10">
        <v>3.0727804336876385E-2</v>
      </c>
      <c r="U13" s="8">
        <v>4.4313314938602084E-2</v>
      </c>
      <c r="V13" s="9">
        <v>2.8364052180279552E-2</v>
      </c>
      <c r="W13" s="10">
        <v>3.2217965877075157E-2</v>
      </c>
      <c r="X13" s="8">
        <v>2.1301273000570508E-2</v>
      </c>
      <c r="Y13" s="9">
        <v>1.9272557625400026E-2</v>
      </c>
      <c r="Z13" s="10">
        <v>1.9691945388592275E-2</v>
      </c>
      <c r="AA13" s="8">
        <v>8.2459737083232787E-2</v>
      </c>
      <c r="AB13" s="9">
        <v>3.8023779505792339E-2</v>
      </c>
      <c r="AC13" s="10">
        <v>4.8115998012896205E-2</v>
      </c>
      <c r="AD13" s="8">
        <v>0.12433686243077183</v>
      </c>
      <c r="AE13" s="9">
        <v>9.2492879039258361E-2</v>
      </c>
      <c r="AF13" s="10">
        <v>9.8390721196725386E-2</v>
      </c>
      <c r="AG13" s="8">
        <v>5.940124870543969E-2</v>
      </c>
      <c r="AH13" s="9">
        <v>4.8164834947305854E-3</v>
      </c>
      <c r="AI13" s="10">
        <v>1.1871142667943717E-2</v>
      </c>
    </row>
    <row r="14" spans="2:35">
      <c r="B14" s="7" t="s">
        <v>22</v>
      </c>
      <c r="C14" s="8">
        <v>0</v>
      </c>
      <c r="D14" s="9">
        <v>6.6793070354175957E-3</v>
      </c>
      <c r="E14" s="10">
        <v>5.4663785356575938E-3</v>
      </c>
      <c r="F14" s="8">
        <v>3.9642031320461617E-2</v>
      </c>
      <c r="G14" s="9">
        <v>4.160970559101404E-2</v>
      </c>
      <c r="H14" s="10">
        <v>4.1230930229937797E-2</v>
      </c>
      <c r="I14" s="8">
        <v>2.4070889905785556E-2</v>
      </c>
      <c r="J14" s="9">
        <v>5.3797574049390944E-2</v>
      </c>
      <c r="K14" s="10">
        <v>4.7399016631326556E-2</v>
      </c>
      <c r="L14" s="8">
        <v>3.7881013099267419E-2</v>
      </c>
      <c r="M14" s="9">
        <v>3.5041757958926306E-2</v>
      </c>
      <c r="N14" s="10">
        <v>3.5653032726845633E-2</v>
      </c>
      <c r="O14" s="8">
        <v>5.0044564124931259E-2</v>
      </c>
      <c r="P14" s="9">
        <v>5.7691818913925628E-2</v>
      </c>
      <c r="Q14" s="10">
        <v>5.6082862157240856E-2</v>
      </c>
      <c r="R14" s="8">
        <v>6.9545457001645383E-2</v>
      </c>
      <c r="S14" s="9">
        <v>4.5655419898906091E-2</v>
      </c>
      <c r="T14" s="10">
        <v>5.0404373273367789E-2</v>
      </c>
      <c r="U14" s="8">
        <v>3.1010457318914247E-2</v>
      </c>
      <c r="V14" s="9">
        <v>2.8199525673098538E-2</v>
      </c>
      <c r="W14" s="10">
        <v>2.8876903713897596E-2</v>
      </c>
      <c r="X14" s="8">
        <v>5.8233752235085701E-2</v>
      </c>
      <c r="Y14" s="9">
        <v>2.2482402373173411E-2</v>
      </c>
      <c r="Z14" s="10">
        <v>3.0469646285353546E-2</v>
      </c>
      <c r="AA14" s="8">
        <v>0.15178651144816774</v>
      </c>
      <c r="AB14" s="9">
        <v>8.388510388864151E-2</v>
      </c>
      <c r="AC14" s="10">
        <v>9.8043138701651156E-2</v>
      </c>
      <c r="AD14" s="8">
        <v>0.1441760951170408</v>
      </c>
      <c r="AE14" s="9">
        <v>0.11396458468072351</v>
      </c>
      <c r="AF14" s="10">
        <v>0.11940771602718882</v>
      </c>
      <c r="AG14" s="8">
        <v>7.0021661695635604E-2</v>
      </c>
      <c r="AH14" s="9">
        <v>7.1151059510842163E-2</v>
      </c>
      <c r="AI14" s="10">
        <v>7.0978242257057941E-2</v>
      </c>
    </row>
    <row r="15" spans="2:35">
      <c r="B15" s="11" t="s">
        <v>23</v>
      </c>
      <c r="C15" s="12">
        <v>2.4207638248582457E-2</v>
      </c>
      <c r="D15" s="13">
        <v>3.9495327030208548E-2</v>
      </c>
      <c r="E15" s="14">
        <v>3.6605030613826479E-2</v>
      </c>
      <c r="F15" s="12">
        <v>3.6459510287161273E-3</v>
      </c>
      <c r="G15" s="13">
        <v>4.7720739133576009E-2</v>
      </c>
      <c r="H15" s="14">
        <v>3.6915922579723572E-2</v>
      </c>
      <c r="I15" s="12">
        <v>5.4187140894858205E-3</v>
      </c>
      <c r="J15" s="13">
        <v>4.1582782067101635E-2</v>
      </c>
      <c r="K15" s="14">
        <v>3.3438559830787411E-2</v>
      </c>
      <c r="L15" s="12">
        <v>9.7012389682583433E-4</v>
      </c>
      <c r="M15" s="13">
        <v>2.1981629676539063E-2</v>
      </c>
      <c r="N15" s="14">
        <v>1.7970985004975321E-2</v>
      </c>
      <c r="O15" s="12">
        <v>1.4511913291822668E-2</v>
      </c>
      <c r="P15" s="13">
        <v>2.7163413421000732E-2</v>
      </c>
      <c r="Q15" s="14">
        <v>2.4598138546095227E-2</v>
      </c>
      <c r="R15" s="12">
        <v>5.7667843521753727E-2</v>
      </c>
      <c r="S15" s="13">
        <v>5.552751199578923E-2</v>
      </c>
      <c r="T15" s="14">
        <v>5.5972377431035003E-2</v>
      </c>
      <c r="U15" s="12">
        <v>4.1958002017927522E-2</v>
      </c>
      <c r="V15" s="13">
        <v>5.3862997031257923E-2</v>
      </c>
      <c r="W15" s="14">
        <v>5.1056682014925317E-2</v>
      </c>
      <c r="X15" s="12">
        <v>0.13052885415167281</v>
      </c>
      <c r="Y15" s="13">
        <v>5.4874242807686477E-2</v>
      </c>
      <c r="Z15" s="14">
        <v>7.4174113033708286E-2</v>
      </c>
      <c r="AA15" s="12">
        <v>8.3712080813277967E-2</v>
      </c>
      <c r="AB15" s="13">
        <v>8.1695117534677786E-2</v>
      </c>
      <c r="AC15" s="14">
        <v>8.2084618136365473E-2</v>
      </c>
      <c r="AD15" s="12">
        <v>9.0421223923328242E-2</v>
      </c>
      <c r="AE15" s="13">
        <v>9.0059953088378747E-2</v>
      </c>
      <c r="AF15" s="14">
        <v>9.0136635599284629E-2</v>
      </c>
      <c r="AG15" s="12">
        <v>7.5127260010831545E-2</v>
      </c>
      <c r="AH15" s="13">
        <v>5.4636062388119834E-2</v>
      </c>
      <c r="AI15" s="14">
        <v>5.8631982964569646E-2</v>
      </c>
    </row>
    <row r="16" spans="2:35" ht="15.6">
      <c r="B16" s="15" t="s">
        <v>24</v>
      </c>
      <c r="C16" s="16">
        <v>1.4549708655640411E-2</v>
      </c>
      <c r="D16" s="17">
        <v>3.0987267604312814E-2</v>
      </c>
      <c r="E16" s="18">
        <v>2.7935667824978961E-2</v>
      </c>
      <c r="F16" s="16">
        <v>1.5310281522704763E-2</v>
      </c>
      <c r="G16" s="17">
        <v>3.8039778688499518E-2</v>
      </c>
      <c r="H16" s="18">
        <v>3.3191698120244771E-2</v>
      </c>
      <c r="I16" s="16">
        <v>1.253872925948335E-2</v>
      </c>
      <c r="J16" s="17">
        <v>4.6082264547295602E-2</v>
      </c>
      <c r="K16" s="18">
        <v>3.8641005841973892E-2</v>
      </c>
      <c r="L16" s="16">
        <v>2.403159884870457E-2</v>
      </c>
      <c r="M16" s="17">
        <v>3.3176284676948276E-2</v>
      </c>
      <c r="N16" s="18">
        <v>3.1235874588466151E-2</v>
      </c>
      <c r="O16" s="16">
        <v>3.1249503130674247E-2</v>
      </c>
      <c r="P16" s="17">
        <v>4.0945310898971736E-2</v>
      </c>
      <c r="Q16" s="18">
        <v>3.9048108740599378E-2</v>
      </c>
      <c r="R16" s="16">
        <v>6.2987911636226787E-2</v>
      </c>
      <c r="S16" s="17">
        <v>4.3984787995278614E-2</v>
      </c>
      <c r="T16" s="18">
        <v>4.7797889232369987E-2</v>
      </c>
      <c r="U16" s="16">
        <v>3.9271241044959632E-2</v>
      </c>
      <c r="V16" s="17">
        <v>3.8988581951881998E-2</v>
      </c>
      <c r="W16" s="18">
        <v>3.9056129879050952E-2</v>
      </c>
      <c r="X16" s="16">
        <v>8.6532918947550205E-2</v>
      </c>
      <c r="Y16" s="17">
        <v>3.5805980160037214E-2</v>
      </c>
      <c r="Z16" s="18">
        <v>4.7678936544235627E-2</v>
      </c>
      <c r="AA16" s="16">
        <v>0.11009479725202441</v>
      </c>
      <c r="AB16" s="17">
        <v>7.2650190117559188E-2</v>
      </c>
      <c r="AC16" s="18">
        <v>8.0401774126143827E-2</v>
      </c>
      <c r="AD16" s="16">
        <v>0.11644666289430076</v>
      </c>
      <c r="AE16" s="17">
        <v>9.8055933198262321E-2</v>
      </c>
      <c r="AF16" s="18">
        <v>0.10161285799824606</v>
      </c>
      <c r="AG16" s="16">
        <v>7.0727167343079198E-2</v>
      </c>
      <c r="AH16" s="17">
        <v>5.0865050819630997E-2</v>
      </c>
      <c r="AI16" s="18">
        <v>5.4138744087375658E-2</v>
      </c>
    </row>
    <row r="17" spans="2:35">
      <c r="B17" s="7" t="s">
        <v>25</v>
      </c>
      <c r="C17" s="8">
        <v>2.4122852895592375E-2</v>
      </c>
      <c r="D17" s="9">
        <v>4.7353160926891277E-2</v>
      </c>
      <c r="E17" s="10">
        <v>4.2658835846092209E-2</v>
      </c>
      <c r="F17" s="8">
        <v>5.6066033730870983E-5</v>
      </c>
      <c r="G17" s="9">
        <v>2.5622309649730047E-3</v>
      </c>
      <c r="H17" s="10">
        <v>2.1216360916769513E-3</v>
      </c>
      <c r="I17" s="8">
        <v>1.6176077434961994E-2</v>
      </c>
      <c r="J17" s="9">
        <v>5.8832405244800282E-2</v>
      </c>
      <c r="K17" s="10">
        <v>4.9691511460194744E-2</v>
      </c>
      <c r="L17" s="8">
        <v>4.500237999149638E-2</v>
      </c>
      <c r="M17" s="9">
        <v>8.1904078106740247E-2</v>
      </c>
      <c r="N17" s="10">
        <v>7.3975222659581771E-2</v>
      </c>
      <c r="O17" s="8">
        <v>4.1693631276409453E-2</v>
      </c>
      <c r="P17" s="9">
        <v>3.7861476311944031E-2</v>
      </c>
      <c r="Q17" s="10">
        <v>3.8664032527255879E-2</v>
      </c>
      <c r="R17" s="8">
        <v>1.8987358492723903E-2</v>
      </c>
      <c r="S17" s="9">
        <v>1.7884397575219996E-2</v>
      </c>
      <c r="T17" s="10">
        <v>1.8110232172127764E-2</v>
      </c>
      <c r="U17" s="8">
        <v>0.14570034483808561</v>
      </c>
      <c r="V17" s="9">
        <v>9.2389264458279566E-2</v>
      </c>
      <c r="W17" s="10">
        <v>0.10606212388048421</v>
      </c>
      <c r="X17" s="8">
        <v>0.1020059769585371</v>
      </c>
      <c r="Y17" s="9">
        <v>6.8989862583481873E-2</v>
      </c>
      <c r="Z17" s="10">
        <v>7.7249076643061021E-2</v>
      </c>
      <c r="AA17" s="8">
        <v>7.368123538288307E-2</v>
      </c>
      <c r="AB17" s="9">
        <v>6.4284595193498634E-2</v>
      </c>
      <c r="AC17" s="10">
        <v>6.6267875465308171E-2</v>
      </c>
      <c r="AD17" s="8">
        <v>0.12394666410822033</v>
      </c>
      <c r="AE17" s="9">
        <v>0.13895866351432637</v>
      </c>
      <c r="AF17" s="10">
        <v>0.13625576902535724</v>
      </c>
      <c r="AG17" s="8">
        <v>9.7331221516037195E-2</v>
      </c>
      <c r="AH17" s="9">
        <v>8.0178714481674407E-2</v>
      </c>
      <c r="AI17" s="10">
        <v>8.3540847384004524E-2</v>
      </c>
    </row>
    <row r="18" spans="2:35">
      <c r="B18" s="7" t="s">
        <v>26</v>
      </c>
      <c r="C18" s="8">
        <v>1.2271638316956664E-2</v>
      </c>
      <c r="D18" s="9">
        <v>2.2742025288414923E-2</v>
      </c>
      <c r="E18" s="10">
        <v>2.0589279813582669E-2</v>
      </c>
      <c r="F18" s="8">
        <v>1.1152956381098175E-3</v>
      </c>
      <c r="G18" s="9">
        <v>1.0281092713925959E-2</v>
      </c>
      <c r="H18" s="10">
        <v>8.3736419561628393E-3</v>
      </c>
      <c r="I18" s="8">
        <v>4.0213749320784649E-2</v>
      </c>
      <c r="J18" s="9">
        <v>2.9965109375732255E-2</v>
      </c>
      <c r="K18" s="10">
        <v>3.2371773682433935E-2</v>
      </c>
      <c r="L18" s="8">
        <v>1.9965210702981281E-2</v>
      </c>
      <c r="M18" s="9">
        <v>3.2249474034391101E-2</v>
      </c>
      <c r="N18" s="10">
        <v>2.9761184840755728E-2</v>
      </c>
      <c r="O18" s="8">
        <v>6.8913509174663712E-2</v>
      </c>
      <c r="P18" s="9">
        <v>6.8416743812195355E-2</v>
      </c>
      <c r="Q18" s="10">
        <v>6.8514019741490309E-2</v>
      </c>
      <c r="R18" s="8">
        <v>2.7096284714079027E-2</v>
      </c>
      <c r="S18" s="9">
        <v>1.0284545499664297E-2</v>
      </c>
      <c r="T18" s="10">
        <v>1.3412704399083934E-2</v>
      </c>
      <c r="U18" s="8">
        <v>3.2291214430920728E-2</v>
      </c>
      <c r="V18" s="9">
        <v>2.4763375723745845E-2</v>
      </c>
      <c r="W18" s="10">
        <v>2.6488294603955142E-2</v>
      </c>
      <c r="X18" s="8">
        <v>0.10167173719122345</v>
      </c>
      <c r="Y18" s="9">
        <v>5.2080070794572393E-2</v>
      </c>
      <c r="Z18" s="10">
        <v>6.4007887318673753E-2</v>
      </c>
      <c r="AA18" s="8">
        <v>7.3528813822514194E-2</v>
      </c>
      <c r="AB18" s="9">
        <v>3.8735583303316862E-2</v>
      </c>
      <c r="AC18" s="10">
        <v>4.4977691369570347E-2</v>
      </c>
      <c r="AD18" s="8">
        <v>0.1282719750510303</v>
      </c>
      <c r="AE18" s="9">
        <v>0.13362736514458462</v>
      </c>
      <c r="AF18" s="10">
        <v>0.13260834189371959</v>
      </c>
      <c r="AG18" s="8">
        <v>6.4424496335427101E-2</v>
      </c>
      <c r="AH18" s="9">
        <v>6.0817974494875734E-2</v>
      </c>
      <c r="AI18" s="10">
        <v>6.1550902154298995E-2</v>
      </c>
    </row>
    <row r="19" spans="2:35">
      <c r="B19" s="11" t="s">
        <v>27</v>
      </c>
      <c r="C19" s="12">
        <v>7.3076970230561023E-3</v>
      </c>
      <c r="D19" s="13">
        <v>2.159862865483797E-2</v>
      </c>
      <c r="E19" s="14">
        <v>1.8941242498690045E-2</v>
      </c>
      <c r="F19" s="12">
        <v>8.1753453726622557E-3</v>
      </c>
      <c r="G19" s="13">
        <v>2.8424282701353384E-2</v>
      </c>
      <c r="H19" s="14">
        <v>2.4649079503594126E-2</v>
      </c>
      <c r="I19" s="12">
        <v>2.0074305596851232E-2</v>
      </c>
      <c r="J19" s="13">
        <v>4.4000333393521808E-2</v>
      </c>
      <c r="K19" s="14">
        <v>3.8437185436445864E-2</v>
      </c>
      <c r="L19" s="12">
        <v>4.5204979938648457E-2</v>
      </c>
      <c r="M19" s="13">
        <v>4.9965753843612772E-2</v>
      </c>
      <c r="N19" s="14">
        <v>4.9004008393696667E-2</v>
      </c>
      <c r="O19" s="12">
        <v>6.2269305361499799E-2</v>
      </c>
      <c r="P19" s="13">
        <v>6.282433609521422E-2</v>
      </c>
      <c r="Q19" s="14">
        <v>6.271550246589315E-2</v>
      </c>
      <c r="R19" s="12">
        <v>3.8482085147084885E-2</v>
      </c>
      <c r="S19" s="13">
        <v>3.0905317548289787E-2</v>
      </c>
      <c r="T19" s="14">
        <v>3.2662027401395462E-2</v>
      </c>
      <c r="U19" s="12">
        <v>5.3452192194116038E-2</v>
      </c>
      <c r="V19" s="13">
        <v>2.5045420799279957E-2</v>
      </c>
      <c r="W19" s="14">
        <v>3.106666289179387E-2</v>
      </c>
      <c r="X19" s="12">
        <v>0.14916750766038867</v>
      </c>
      <c r="Y19" s="13">
        <v>7.2216992820444886E-2</v>
      </c>
      <c r="Z19" s="14">
        <v>8.922491000523107E-2</v>
      </c>
      <c r="AA19" s="12">
        <v>0.16233285844444004</v>
      </c>
      <c r="AB19" s="13">
        <v>9.587214201399874E-2</v>
      </c>
      <c r="AC19" s="14">
        <v>0.11021377343522232</v>
      </c>
      <c r="AD19" s="12">
        <v>9.7987830978086554E-2</v>
      </c>
      <c r="AE19" s="13">
        <v>9.737125242625487E-2</v>
      </c>
      <c r="AF19" s="14">
        <v>9.7484236799753182E-2</v>
      </c>
      <c r="AG19" s="12" t="s">
        <v>356</v>
      </c>
      <c r="AH19" s="13" t="s">
        <v>356</v>
      </c>
      <c r="AI19" s="14" t="s">
        <v>356</v>
      </c>
    </row>
    <row r="20" spans="2:35" ht="16.2" thickBot="1">
      <c r="B20" s="19" t="s">
        <v>28</v>
      </c>
      <c r="C20" s="20">
        <v>1.3967735362478645E-2</v>
      </c>
      <c r="D20" s="21">
        <v>2.9316133997832703E-2</v>
      </c>
      <c r="E20" s="22">
        <v>2.6291294117858851E-2</v>
      </c>
      <c r="F20" s="20">
        <v>3.7815188164410248E-3</v>
      </c>
      <c r="G20" s="21">
        <v>1.6071350139060577E-2</v>
      </c>
      <c r="H20" s="22">
        <v>1.3721885527334806E-2</v>
      </c>
      <c r="I20" s="20">
        <v>2.4005851003206981E-2</v>
      </c>
      <c r="J20" s="21">
        <v>4.5046978198282399E-2</v>
      </c>
      <c r="K20" s="22">
        <v>4.0254567082270466E-2</v>
      </c>
      <c r="L20" s="20">
        <v>3.9047317896577532E-2</v>
      </c>
      <c r="M20" s="21">
        <v>5.6522782815863613E-2</v>
      </c>
      <c r="N20" s="22">
        <v>5.2912450638399049E-2</v>
      </c>
      <c r="O20" s="20">
        <v>6.0673458738717399E-2</v>
      </c>
      <c r="P20" s="21">
        <v>6.0346201365364782E-2</v>
      </c>
      <c r="Q20" s="22">
        <v>6.0411144180221227E-2</v>
      </c>
      <c r="R20" s="20">
        <v>3.0437760408140592E-2</v>
      </c>
      <c r="S20" s="21">
        <v>2.1146286231537983E-2</v>
      </c>
      <c r="T20" s="22">
        <v>2.310831812745363E-2</v>
      </c>
      <c r="U20" s="20">
        <v>8.4967314234894356E-2</v>
      </c>
      <c r="V20" s="21">
        <v>4.8889870170482366E-2</v>
      </c>
      <c r="W20" s="22">
        <v>5.7295082324579111E-2</v>
      </c>
      <c r="X20" s="20">
        <v>0.11737231048926353</v>
      </c>
      <c r="Y20" s="21">
        <v>6.3874437593182301E-2</v>
      </c>
      <c r="Z20" s="22">
        <v>7.6517585107546124E-2</v>
      </c>
      <c r="AA20" s="20">
        <v>0.11125992217865593</v>
      </c>
      <c r="AB20" s="21">
        <v>6.9390059804423782E-2</v>
      </c>
      <c r="AC20" s="22">
        <v>7.7935109128641683E-2</v>
      </c>
      <c r="AD20" s="20">
        <v>0.11630349270241706</v>
      </c>
      <c r="AE20" s="21">
        <v>0.12269959778308008</v>
      </c>
      <c r="AF20" s="22">
        <v>0.12152029053462629</v>
      </c>
      <c r="AG20" s="20">
        <v>8.0829573694087331E-2</v>
      </c>
      <c r="AH20" s="21">
        <v>7.0688316949179181E-2</v>
      </c>
      <c r="AI20" s="22">
        <v>7.2712146302979522E-2</v>
      </c>
    </row>
    <row r="21" spans="2:35" ht="18.600000000000001" thickTop="1" thickBot="1">
      <c r="B21" s="23" t="s">
        <v>29</v>
      </c>
      <c r="C21" s="24">
        <v>1.3178167562132331E-2</v>
      </c>
      <c r="D21" s="25">
        <v>2.4495160283052316E-2</v>
      </c>
      <c r="E21" s="26">
        <v>2.2335713268137328E-2</v>
      </c>
      <c r="F21" s="24">
        <v>6.8406933317507242E-3</v>
      </c>
      <c r="G21" s="25">
        <v>2.4523037089946069E-2</v>
      </c>
      <c r="H21" s="26">
        <v>2.099348068462268E-2</v>
      </c>
      <c r="I21" s="24">
        <v>1.8711821591687456E-2</v>
      </c>
      <c r="J21" s="25">
        <v>3.5246578733989599E-2</v>
      </c>
      <c r="K21" s="26">
        <v>3.1737451525473553E-2</v>
      </c>
      <c r="L21" s="24">
        <v>2.8233651293603387E-2</v>
      </c>
      <c r="M21" s="25">
        <v>4.4113219379781805E-2</v>
      </c>
      <c r="N21" s="26">
        <v>4.0745689027589564E-2</v>
      </c>
      <c r="O21" s="24">
        <v>5.2877799737018227E-2</v>
      </c>
      <c r="P21" s="25">
        <v>5.054948021954344E-2</v>
      </c>
      <c r="Q21" s="26">
        <v>5.1030536829122793E-2</v>
      </c>
      <c r="R21" s="24">
        <v>3.2140387646345775E-2</v>
      </c>
      <c r="S21" s="25">
        <v>2.8025668520227889E-2</v>
      </c>
      <c r="T21" s="26">
        <v>2.8850823093424485E-2</v>
      </c>
      <c r="U21" s="24">
        <v>5.0305590891362308E-2</v>
      </c>
      <c r="V21" s="25">
        <v>3.67442311989261E-2</v>
      </c>
      <c r="W21" s="26">
        <v>3.9775632422488404E-2</v>
      </c>
      <c r="X21" s="24">
        <v>9.4136404781507366E-2</v>
      </c>
      <c r="Y21" s="25">
        <v>4.9737729708882523E-2</v>
      </c>
      <c r="Z21" s="26">
        <v>5.9696791285204068E-2</v>
      </c>
      <c r="AA21" s="24">
        <v>0.10682983491223583</v>
      </c>
      <c r="AB21" s="25">
        <v>6.9034437514725155E-2</v>
      </c>
      <c r="AC21" s="26">
        <v>7.7081488762254943E-2</v>
      </c>
      <c r="AD21" s="24">
        <v>0.14802986885361905</v>
      </c>
      <c r="AE21" s="25">
        <v>0.11439318541738507</v>
      </c>
      <c r="AF21" s="26">
        <v>0.12103322072362727</v>
      </c>
      <c r="AG21" s="24">
        <v>8.012538305593192E-2</v>
      </c>
      <c r="AH21" s="25">
        <v>7.5470489780541397E-2</v>
      </c>
      <c r="AI21" s="26">
        <v>7.6343641523248254E-2</v>
      </c>
    </row>
    <row r="22" spans="2:35" ht="16.2" thickTop="1">
      <c r="B22" s="27" t="s">
        <v>30</v>
      </c>
      <c r="C22" s="28">
        <v>2.6356335124264663E-3</v>
      </c>
      <c r="D22" s="29">
        <v>4.8990320566104639E-3</v>
      </c>
      <c r="E22" s="30">
        <v>4.4671426536274659E-3</v>
      </c>
      <c r="F22" s="28">
        <v>2.5994634660652751E-3</v>
      </c>
      <c r="G22" s="29">
        <v>9.3187540941795065E-3</v>
      </c>
      <c r="H22" s="30">
        <v>7.9775226601566177E-3</v>
      </c>
      <c r="I22" s="28">
        <v>5.239310045672488E-3</v>
      </c>
      <c r="J22" s="29">
        <v>9.8690420455170881E-3</v>
      </c>
      <c r="K22" s="30">
        <v>8.8864864271325957E-3</v>
      </c>
      <c r="L22" s="28">
        <v>9.8817779527611855E-3</v>
      </c>
      <c r="M22" s="29">
        <v>1.543962678292363E-2</v>
      </c>
      <c r="N22" s="30">
        <v>1.4361817705383563E-2</v>
      </c>
      <c r="O22" s="28">
        <v>1.908E-2</v>
      </c>
      <c r="P22" s="29">
        <v>1.8359999999999998E-2</v>
      </c>
      <c r="Q22" s="30">
        <v>1.828417330101316E-2</v>
      </c>
      <c r="R22" s="28">
        <v>1.2562216900257805E-2</v>
      </c>
      <c r="S22" s="29">
        <v>1.403197838794327E-2</v>
      </c>
      <c r="T22" s="30">
        <v>1.3737236419925615E-2</v>
      </c>
      <c r="U22" s="28">
        <v>1.8817220167728754E-2</v>
      </c>
      <c r="V22" s="29">
        <v>1.0418159058289812E-2</v>
      </c>
      <c r="W22" s="30">
        <v>1.2295620072625158E-2</v>
      </c>
      <c r="X22" s="28">
        <v>4.020105506718142E-2</v>
      </c>
      <c r="Y22" s="29">
        <v>1.6790224030859655E-2</v>
      </c>
      <c r="Z22" s="30">
        <v>2.2041504783319375E-2</v>
      </c>
      <c r="AA22" s="28">
        <v>4.7090541614480126E-2</v>
      </c>
      <c r="AB22" s="29">
        <v>3.8013856473663961E-2</v>
      </c>
      <c r="AC22" s="30">
        <v>3.994638147710923E-2</v>
      </c>
      <c r="AD22" s="28">
        <v>6.6059485154496098E-2</v>
      </c>
      <c r="AE22" s="29">
        <v>6.1072454316267587E-2</v>
      </c>
      <c r="AF22" s="30">
        <v>6.2056917035427497E-2</v>
      </c>
      <c r="AG22" s="28">
        <v>4.4675397391550076E-2</v>
      </c>
      <c r="AH22" s="29">
        <v>4.8564657263073414E-2</v>
      </c>
      <c r="AI22" s="30">
        <v>4.7835120873352524E-2</v>
      </c>
    </row>
    <row r="23" spans="2:35" ht="16.2" thickBot="1">
      <c r="B23" s="31" t="s">
        <v>31</v>
      </c>
      <c r="C23" s="32">
        <v>1.0542534049705865E-2</v>
      </c>
      <c r="D23" s="33">
        <v>1.9596128226441856E-2</v>
      </c>
      <c r="E23" s="34">
        <v>1.7868570614509863E-2</v>
      </c>
      <c r="F23" s="32">
        <v>4.2412298656854487E-3</v>
      </c>
      <c r="G23" s="33">
        <v>1.5204282995766562E-2</v>
      </c>
      <c r="H23" s="34">
        <v>1.3015958024466062E-2</v>
      </c>
      <c r="I23" s="32">
        <v>1.3472511546014967E-2</v>
      </c>
      <c r="J23" s="33">
        <v>2.5377536688472511E-2</v>
      </c>
      <c r="K23" s="34">
        <v>2.2850965098340958E-2</v>
      </c>
      <c r="L23" s="32">
        <v>1.8351873340842203E-2</v>
      </c>
      <c r="M23" s="33">
        <v>2.8673592596858175E-2</v>
      </c>
      <c r="N23" s="34">
        <v>2.6383871322206005E-2</v>
      </c>
      <c r="O23" s="32">
        <v>3.3919999999999999E-2</v>
      </c>
      <c r="P23" s="33">
        <v>3.2639999999999995E-2</v>
      </c>
      <c r="Q23" s="34">
        <v>3.271582669898683E-2</v>
      </c>
      <c r="R23" s="32">
        <v>1.9395082955470537E-2</v>
      </c>
      <c r="S23" s="33">
        <v>1.3988221038925448E-2</v>
      </c>
      <c r="T23" s="34">
        <v>1.5072498410073496E-2</v>
      </c>
      <c r="U23" s="32">
        <v>3.146998886032798E-2</v>
      </c>
      <c r="V23" s="33">
        <v>2.6325280091271247E-2</v>
      </c>
      <c r="W23" s="34">
        <v>2.7475288409838948E-2</v>
      </c>
      <c r="X23" s="32">
        <v>5.3932302716928664E-2</v>
      </c>
      <c r="Y23" s="33">
        <v>3.2941987635980594E-2</v>
      </c>
      <c r="Z23" s="34">
        <v>3.7650322739575699E-2</v>
      </c>
      <c r="AA23" s="32">
        <v>5.9737461290079154E-2</v>
      </c>
      <c r="AB23" s="33">
        <v>3.101559147857812E-2</v>
      </c>
      <c r="AC23" s="34">
        <v>3.7130790000429091E-2</v>
      </c>
      <c r="AD23" s="32">
        <v>8.1970352538808564E-2</v>
      </c>
      <c r="AE23" s="33">
        <v>5.3309162386465166E-2</v>
      </c>
      <c r="AF23" s="34">
        <v>5.8967012539595159E-2</v>
      </c>
      <c r="AG23" s="32">
        <v>3.5450189647306847E-2</v>
      </c>
      <c r="AH23" s="33">
        <v>2.6906041799870887E-2</v>
      </c>
      <c r="AI23" s="34">
        <v>2.85087289382378E-2</v>
      </c>
    </row>
    <row r="24" spans="2:35" ht="29.4" thickTop="1">
      <c r="B24" s="35" t="s">
        <v>32</v>
      </c>
      <c r="C24" s="36">
        <v>512.43799999999987</v>
      </c>
      <c r="D24" s="37">
        <v>1584.598</v>
      </c>
      <c r="E24" s="38">
        <v>2097.0360000000001</v>
      </c>
      <c r="F24" s="36">
        <v>599.64899999999989</v>
      </c>
      <c r="G24" s="37">
        <v>1703.48</v>
      </c>
      <c r="H24" s="38">
        <v>2303.1289999999999</v>
      </c>
      <c r="I24" s="36">
        <v>639.95399999999984</v>
      </c>
      <c r="J24" s="37">
        <v>1923.277</v>
      </c>
      <c r="K24" s="38">
        <v>2563.2309999999998</v>
      </c>
      <c r="L24" s="36">
        <v>729.13499999999988</v>
      </c>
      <c r="M24" s="37">
        <v>2266.4169999999995</v>
      </c>
      <c r="N24" s="38">
        <v>2995.5519999999992</v>
      </c>
      <c r="O24" s="36">
        <v>751.02499999999986</v>
      </c>
      <c r="P24" s="37">
        <v>2447.2669999999998</v>
      </c>
      <c r="Q24" s="38">
        <v>3198.2919999999995</v>
      </c>
      <c r="R24" s="36">
        <v>942.62299999999993</v>
      </c>
      <c r="S24" s="37">
        <v>2794.7559999999994</v>
      </c>
      <c r="T24" s="38">
        <v>3737.3789999999995</v>
      </c>
      <c r="U24" s="36">
        <v>1153.7179999999998</v>
      </c>
      <c r="V24" s="37">
        <v>3312.2639999999992</v>
      </c>
      <c r="W24" s="38">
        <v>4465.9819999999991</v>
      </c>
      <c r="X24" s="36">
        <v>1276.2539999999997</v>
      </c>
      <c r="Y24" s="37">
        <v>3667.0379999999996</v>
      </c>
      <c r="Z24" s="38">
        <v>4943.2919999999995</v>
      </c>
      <c r="AA24" s="36">
        <v>1276.2539999999997</v>
      </c>
      <c r="AB24" s="37">
        <v>4119.643</v>
      </c>
      <c r="AC24" s="38">
        <v>5395.8969999999999</v>
      </c>
      <c r="AD24" s="36">
        <v>1276.2539999999997</v>
      </c>
      <c r="AE24" s="37">
        <v>4299.8410000000003</v>
      </c>
      <c r="AF24" s="38">
        <v>5576.0950000000003</v>
      </c>
      <c r="AG24" s="36"/>
      <c r="AH24" s="37"/>
      <c r="AI24" s="38"/>
    </row>
    <row r="25" spans="2:35" ht="28.8">
      <c r="B25" s="39" t="s">
        <v>33</v>
      </c>
      <c r="C25" s="40">
        <v>942.55190852501926</v>
      </c>
      <c r="D25" s="41">
        <v>4255.8549097981149</v>
      </c>
      <c r="E25" s="42">
        <v>5198.4068183231338</v>
      </c>
      <c r="F25" s="40">
        <v>1020.2419406704245</v>
      </c>
      <c r="G25" s="41">
        <v>4102.2354927893675</v>
      </c>
      <c r="H25" s="42">
        <v>5122.4774334597923</v>
      </c>
      <c r="I25" s="40">
        <v>1258.73655325</v>
      </c>
      <c r="J25" s="41">
        <v>4642.0210099999986</v>
      </c>
      <c r="K25" s="42">
        <v>5900.7575632499984</v>
      </c>
      <c r="L25" s="40">
        <v>1452.624</v>
      </c>
      <c r="M25" s="41">
        <v>5115.7146487000018</v>
      </c>
      <c r="N25" s="42">
        <v>6568.3386487000016</v>
      </c>
      <c r="O25" s="40">
        <v>1802.7341099999999</v>
      </c>
      <c r="P25" s="41">
        <v>6536.6550092499856</v>
      </c>
      <c r="Q25" s="42">
        <v>8339.389119249985</v>
      </c>
      <c r="R25" s="40">
        <v>1725.1486499999999</v>
      </c>
      <c r="S25" s="41">
        <v>6114.9379605000004</v>
      </c>
      <c r="T25" s="42">
        <v>7840.0866105000005</v>
      </c>
      <c r="U25" s="40">
        <v>2051.1010409999999</v>
      </c>
      <c r="V25" s="41">
        <v>7228.8276909999977</v>
      </c>
      <c r="W25" s="42">
        <v>9279.9287319999967</v>
      </c>
      <c r="X25" s="40">
        <v>2390.748062000001</v>
      </c>
      <c r="Y25" s="41">
        <v>8685.0857429999978</v>
      </c>
      <c r="Z25" s="42">
        <v>11075.833804999998</v>
      </c>
      <c r="AA25" s="40">
        <v>2462.0933630000018</v>
      </c>
      <c r="AB25" s="41">
        <v>9531.8471720000016</v>
      </c>
      <c r="AC25" s="42">
        <v>11993.940535000003</v>
      </c>
      <c r="AD25" s="40">
        <v>2629.6229730000005</v>
      </c>
      <c r="AE25" s="41">
        <v>11138.163029999998</v>
      </c>
      <c r="AF25" s="42">
        <v>13767.786002999999</v>
      </c>
      <c r="AG25" s="40"/>
      <c r="AH25" s="41"/>
      <c r="AI25" s="42"/>
    </row>
    <row r="26" spans="2:35" ht="28.8">
      <c r="B26" s="43" t="s">
        <v>34</v>
      </c>
      <c r="C26" s="44">
        <f>C25*1000/365/24/AVERAGE(C24,C43)</f>
        <v>0.20997125473056885</v>
      </c>
      <c r="D26" s="45">
        <f>D25*1000/365/24/AVERAGE(D24,D43)</f>
        <v>0.30659396645080522</v>
      </c>
      <c r="E26" s="46">
        <f>E25*1000/365/24/AVERAGE(E24,E43)</f>
        <v>0.28298295111845301</v>
      </c>
      <c r="F26" s="44">
        <f t="shared" ref="F26:AC26" si="0">F25*1000/365/24/AVERAGE(F24,C24)</f>
        <v>0.20945479078952861</v>
      </c>
      <c r="G26" s="45">
        <f t="shared" si="0"/>
        <v>0.28484222267303921</v>
      </c>
      <c r="H26" s="46">
        <f t="shared" si="0"/>
        <v>0.26578898649643273</v>
      </c>
      <c r="I26" s="44">
        <f t="shared" si="0"/>
        <v>0.23183452663039053</v>
      </c>
      <c r="J26" s="45">
        <f t="shared" si="0"/>
        <v>0.29222309308338718</v>
      </c>
      <c r="K26" s="46">
        <f t="shared" si="0"/>
        <v>0.27684037414339224</v>
      </c>
      <c r="L26" s="44">
        <f t="shared" si="0"/>
        <v>0.24224087336067501</v>
      </c>
      <c r="M26" s="45">
        <f t="shared" si="0"/>
        <v>0.27877247860625043</v>
      </c>
      <c r="N26" s="46">
        <f t="shared" si="0"/>
        <v>0.26977500219926354</v>
      </c>
      <c r="O26" s="44">
        <f t="shared" si="0"/>
        <v>0.27806664829274286</v>
      </c>
      <c r="P26" s="45">
        <f t="shared" si="0"/>
        <v>0.31660734754668296</v>
      </c>
      <c r="Q26" s="46">
        <f t="shared" si="0"/>
        <v>0.30739717024681684</v>
      </c>
      <c r="R26" s="44">
        <f t="shared" si="0"/>
        <v>0.23255691548333574</v>
      </c>
      <c r="S26" s="45">
        <f t="shared" si="0"/>
        <v>0.26632934597802815</v>
      </c>
      <c r="T26" s="46">
        <f t="shared" si="0"/>
        <v>0.25808232714416551</v>
      </c>
      <c r="U26" s="44">
        <f t="shared" si="0"/>
        <v>0.22338346142355162</v>
      </c>
      <c r="V26" s="45">
        <f t="shared" si="0"/>
        <v>0.270249201910298</v>
      </c>
      <c r="W26" s="46">
        <f t="shared" si="0"/>
        <v>0.25827282134168389</v>
      </c>
      <c r="X26" s="44">
        <f t="shared" si="0"/>
        <v>0.22462517710804081</v>
      </c>
      <c r="Y26" s="45">
        <f t="shared" si="0"/>
        <v>0.28411097389913259</v>
      </c>
      <c r="Z26" s="46">
        <f t="shared" si="0"/>
        <v>0.26874859624916275</v>
      </c>
      <c r="AA26" s="44">
        <f t="shared" si="0"/>
        <v>0.22022331462797756</v>
      </c>
      <c r="AB26" s="45">
        <f t="shared" si="0"/>
        <v>0.27947989849913135</v>
      </c>
      <c r="AC26" s="46">
        <f t="shared" si="0"/>
        <v>0.26485081062930027</v>
      </c>
      <c r="AD26" s="44">
        <f t="shared" ref="AD26" si="1">AD25*1000/365/24/AVERAGE(AD24,AA24)</f>
        <v>0.23520809407093812</v>
      </c>
      <c r="AE26" s="45">
        <f t="shared" ref="AE26" si="2">AE25*1000/365/24/AVERAGE(AE24,AB24)</f>
        <v>0.3020327131556293</v>
      </c>
      <c r="AF26" s="46">
        <f t="shared" ref="AF26" si="3">AF25*1000/365/24/AVERAGE(AF24,AC24)</f>
        <v>0.28648673255241464</v>
      </c>
      <c r="AG26" s="44"/>
      <c r="AH26" s="45"/>
      <c r="AI26" s="46"/>
    </row>
    <row r="27" spans="2:35" ht="46.2" customHeight="1" thickBot="1">
      <c r="B27" s="47" t="s">
        <v>35</v>
      </c>
      <c r="C27" s="334">
        <v>0.5</v>
      </c>
      <c r="D27" s="335"/>
      <c r="E27" s="336"/>
      <c r="F27" s="334">
        <v>0.5</v>
      </c>
      <c r="G27" s="335"/>
      <c r="H27" s="336"/>
      <c r="I27" s="334">
        <v>0.5</v>
      </c>
      <c r="J27" s="335"/>
      <c r="K27" s="336"/>
      <c r="L27" s="334">
        <v>0.5</v>
      </c>
      <c r="M27" s="335"/>
      <c r="N27" s="336"/>
      <c r="O27" s="337" t="s">
        <v>36</v>
      </c>
      <c r="P27" s="335"/>
      <c r="Q27" s="336"/>
      <c r="R27" s="337" t="s">
        <v>37</v>
      </c>
      <c r="S27" s="335"/>
      <c r="T27" s="336"/>
      <c r="U27" s="337" t="s">
        <v>38</v>
      </c>
      <c r="V27" s="335"/>
      <c r="W27" s="336"/>
      <c r="X27" s="334" t="s">
        <v>39</v>
      </c>
      <c r="Y27" s="335"/>
      <c r="Z27" s="336"/>
      <c r="AA27" s="334">
        <v>0.65</v>
      </c>
      <c r="AB27" s="335"/>
      <c r="AC27" s="336"/>
      <c r="AD27" s="334">
        <v>0.65</v>
      </c>
      <c r="AE27" s="335"/>
      <c r="AF27" s="336"/>
      <c r="AG27" s="334" t="s">
        <v>357</v>
      </c>
      <c r="AH27" s="335"/>
      <c r="AI27" s="336"/>
    </row>
    <row r="28" spans="2:35" ht="15" thickTop="1">
      <c r="B28" s="48" t="s">
        <v>40</v>
      </c>
    </row>
    <row r="29" spans="2:35">
      <c r="B29" s="1" t="s">
        <v>41</v>
      </c>
    </row>
    <row r="30" spans="2:35">
      <c r="B30" s="1" t="s">
        <v>42</v>
      </c>
    </row>
    <row r="31" spans="2:35">
      <c r="B31" s="1" t="s">
        <v>43</v>
      </c>
    </row>
    <row r="32" spans="2:35">
      <c r="B32" s="1" t="s">
        <v>44</v>
      </c>
    </row>
    <row r="33" spans="2:2">
      <c r="B33" s="1" t="s">
        <v>45</v>
      </c>
    </row>
    <row r="34" spans="2:2">
      <c r="B34" s="1" t="s">
        <v>46</v>
      </c>
    </row>
    <row r="35" spans="2:2">
      <c r="B35" s="1" t="s">
        <v>358</v>
      </c>
    </row>
    <row r="36" spans="2:2" ht="7.5" customHeight="1"/>
  </sheetData>
  <mergeCells count="23">
    <mergeCell ref="AG27:AI27"/>
    <mergeCell ref="AD3:AF3"/>
    <mergeCell ref="AD27:AF27"/>
    <mergeCell ref="AG3:AI3"/>
    <mergeCell ref="C27:E27"/>
    <mergeCell ref="F27:H27"/>
    <mergeCell ref="I27:K27"/>
    <mergeCell ref="L27:N27"/>
    <mergeCell ref="O27:Q27"/>
    <mergeCell ref="R27:T27"/>
    <mergeCell ref="U27:W27"/>
    <mergeCell ref="X27:Z27"/>
    <mergeCell ref="AA27:AC27"/>
    <mergeCell ref="B2:AI2"/>
    <mergeCell ref="C3:E3"/>
    <mergeCell ref="F3:H3"/>
    <mergeCell ref="I3:K3"/>
    <mergeCell ref="L3:N3"/>
    <mergeCell ref="O3:Q3"/>
    <mergeCell ref="R3:T3"/>
    <mergeCell ref="U3:W3"/>
    <mergeCell ref="X3:Z3"/>
    <mergeCell ref="AA3:AC3"/>
  </mergeCells>
  <conditionalFormatting sqref="C5:AI23">
    <cfRule type="colorScale" priority="1">
      <colorScale>
        <cfvo type="min"/>
        <cfvo type="max"/>
        <color theme="0"/>
        <color theme="3" tint="0.59999389629810485"/>
      </colorScale>
    </cfRule>
  </conditionalFormatting>
  <pageMargins left="0.7" right="0.7" top="0.75" bottom="0.75" header="0.3" footer="0.3"/>
  <pageSetup paperSize="9"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131"/>
  <sheetViews>
    <sheetView topLeftCell="A108" workbookViewId="0">
      <selection activeCell="A108" sqref="A108:B109"/>
    </sheetView>
  </sheetViews>
  <sheetFormatPr defaultRowHeight="13.8"/>
  <cols>
    <col min="1" max="1" width="4.8984375" bestFit="1" customWidth="1"/>
    <col min="2" max="2" width="5" bestFit="1" customWidth="1"/>
    <col min="3" max="4" width="11.09765625" bestFit="1" customWidth="1"/>
    <col min="5" max="5" width="10.09765625" bestFit="1" customWidth="1"/>
    <col min="6" max="7" width="8.59765625" bestFit="1" customWidth="1"/>
    <col min="8" max="8" width="5.09765625" bestFit="1" customWidth="1"/>
    <col min="9" max="10" width="8.59765625" bestFit="1" customWidth="1"/>
    <col min="11" max="11" width="6.59765625" bestFit="1" customWidth="1"/>
    <col min="12" max="12" width="8.59765625" bestFit="1" customWidth="1"/>
    <col min="13" max="13" width="7.59765625" bestFit="1" customWidth="1"/>
    <col min="14" max="15" width="6.09765625" bestFit="1" customWidth="1"/>
    <col min="16" max="16" width="5.09765625" bestFit="1" customWidth="1"/>
    <col min="17" max="17" width="5.59765625" bestFit="1" customWidth="1"/>
    <col min="18" max="18" width="5.09765625" bestFit="1" customWidth="1"/>
    <col min="19" max="19" width="6" bestFit="1" customWidth="1"/>
    <col min="20" max="21" width="5.59765625" bestFit="1" customWidth="1"/>
    <col min="22" max="22" width="5.09765625" bestFit="1" customWidth="1"/>
    <col min="23" max="23" width="5.59765625" bestFit="1" customWidth="1"/>
    <col min="24" max="25" width="2.59765625" customWidth="1"/>
    <col min="26" max="26" width="4.8984375" bestFit="1" customWidth="1"/>
    <col min="27" max="27" width="5" bestFit="1" customWidth="1"/>
    <col min="28" max="29" width="11.09765625" bestFit="1" customWidth="1"/>
    <col min="30" max="30" width="10.09765625" bestFit="1" customWidth="1"/>
    <col min="31" max="32" width="8.59765625" bestFit="1" customWidth="1"/>
    <col min="33" max="33" width="5.09765625" bestFit="1" customWidth="1"/>
    <col min="34" max="35" width="8.59765625" bestFit="1" customWidth="1"/>
    <col min="36" max="36" width="6.59765625" bestFit="1" customWidth="1"/>
    <col min="37" max="37" width="8.59765625" bestFit="1" customWidth="1"/>
    <col min="38" max="38" width="7.59765625" bestFit="1" customWidth="1"/>
    <col min="39" max="40" width="6.09765625" bestFit="1" customWidth="1"/>
    <col min="41" max="42" width="6" bestFit="1" customWidth="1"/>
    <col min="43" max="44" width="5.09765625" bestFit="1" customWidth="1"/>
    <col min="45" max="46" width="5.59765625" bestFit="1" customWidth="1"/>
    <col min="47" max="47" width="5.09765625" bestFit="1" customWidth="1"/>
    <col min="48" max="48" width="5.59765625" bestFit="1" customWidth="1"/>
    <col min="49" max="50" width="2.59765625" customWidth="1"/>
    <col min="51" max="52" width="5.69921875" customWidth="1"/>
    <col min="53" max="54" width="10.09765625" bestFit="1" customWidth="1"/>
    <col min="55" max="57" width="8.59765625" bestFit="1" customWidth="1"/>
    <col min="58" max="58" width="5.09765625" bestFit="1" customWidth="1"/>
    <col min="59" max="60" width="8.59765625" bestFit="1" customWidth="1"/>
    <col min="61" max="61" width="6.59765625" bestFit="1" customWidth="1"/>
    <col min="62" max="62" width="7.59765625" bestFit="1" customWidth="1"/>
    <col min="63" max="63" width="6.59765625" bestFit="1" customWidth="1"/>
    <col min="64" max="67" width="6.09765625" bestFit="1" customWidth="1"/>
    <col min="68" max="68" width="5.09765625" bestFit="1" customWidth="1"/>
    <col min="69" max="70" width="6.09765625" bestFit="1" customWidth="1"/>
    <col min="71" max="71" width="5.59765625" bestFit="1" customWidth="1"/>
    <col min="72" max="72" width="5.09765625" bestFit="1" customWidth="1"/>
    <col min="73" max="73" width="5.59765625" bestFit="1" customWidth="1"/>
    <col min="74" max="75" width="2.59765625" customWidth="1"/>
    <col min="76" max="77" width="5.69921875" customWidth="1"/>
    <col min="78" max="79" width="8.59765625" bestFit="1" customWidth="1"/>
    <col min="80" max="82" width="6.59765625" bestFit="1" customWidth="1"/>
    <col min="83" max="83" width="4.69921875" customWidth="1"/>
    <col min="84" max="85" width="6.59765625" bestFit="1" customWidth="1"/>
    <col min="86" max="86" width="5.59765625" bestFit="1" customWidth="1"/>
    <col min="87" max="87" width="6.59765625" bestFit="1" customWidth="1"/>
    <col min="88" max="88" width="5.59765625" bestFit="1" customWidth="1"/>
    <col min="89" max="89" width="7.09765625" bestFit="1" customWidth="1"/>
    <col min="90" max="90" width="6" bestFit="1" customWidth="1"/>
    <col min="91" max="91" width="5.09765625" bestFit="1" customWidth="1"/>
    <col min="92" max="92" width="5.59765625" bestFit="1" customWidth="1"/>
    <col min="93" max="94" width="5.09765625" bestFit="1" customWidth="1"/>
    <col min="95" max="96" width="5.59765625" bestFit="1" customWidth="1"/>
    <col min="97" max="97" width="5.09765625" bestFit="1" customWidth="1"/>
    <col min="98" max="98" width="5.59765625" bestFit="1" customWidth="1"/>
  </cols>
  <sheetData>
    <row r="2" spans="1:73" ht="14.4" thickBot="1"/>
    <row r="3" spans="1:73" ht="16.2" customHeight="1" thickBot="1">
      <c r="A3" s="345" t="s">
        <v>63</v>
      </c>
      <c r="B3" s="346"/>
      <c r="C3" s="341" t="s">
        <v>61</v>
      </c>
      <c r="D3" s="342"/>
      <c r="E3" s="342"/>
      <c r="F3" s="342"/>
      <c r="G3" s="342"/>
      <c r="H3" s="342"/>
      <c r="I3" s="342"/>
      <c r="J3" s="342"/>
      <c r="K3" s="342"/>
      <c r="L3" s="342"/>
      <c r="M3" s="343"/>
      <c r="N3" s="342" t="s">
        <v>62</v>
      </c>
      <c r="O3" s="342"/>
      <c r="P3" s="342"/>
      <c r="Q3" s="342"/>
      <c r="R3" s="342"/>
      <c r="S3" s="342"/>
      <c r="T3" s="342"/>
      <c r="U3" s="342"/>
      <c r="V3" s="342"/>
      <c r="W3" s="344"/>
      <c r="Z3" s="345" t="s">
        <v>64</v>
      </c>
      <c r="AA3" s="346"/>
      <c r="AB3" s="341" t="s">
        <v>61</v>
      </c>
      <c r="AC3" s="342"/>
      <c r="AD3" s="342"/>
      <c r="AE3" s="342"/>
      <c r="AF3" s="342"/>
      <c r="AG3" s="342"/>
      <c r="AH3" s="342"/>
      <c r="AI3" s="342"/>
      <c r="AJ3" s="342"/>
      <c r="AK3" s="342"/>
      <c r="AL3" s="343"/>
      <c r="AM3" s="342" t="s">
        <v>62</v>
      </c>
      <c r="AN3" s="342"/>
      <c r="AO3" s="342"/>
      <c r="AP3" s="342"/>
      <c r="AQ3" s="342"/>
      <c r="AR3" s="342"/>
      <c r="AS3" s="342"/>
      <c r="AT3" s="342"/>
      <c r="AU3" s="342"/>
      <c r="AV3" s="344"/>
      <c r="AY3" s="345" t="s">
        <v>65</v>
      </c>
      <c r="AZ3" s="346"/>
      <c r="BA3" s="341" t="s">
        <v>61</v>
      </c>
      <c r="BB3" s="342"/>
      <c r="BC3" s="342"/>
      <c r="BD3" s="342"/>
      <c r="BE3" s="342"/>
      <c r="BF3" s="342"/>
      <c r="BG3" s="342"/>
      <c r="BH3" s="342"/>
      <c r="BI3" s="342"/>
      <c r="BJ3" s="342"/>
      <c r="BK3" s="343"/>
      <c r="BL3" s="342" t="s">
        <v>62</v>
      </c>
      <c r="BM3" s="342"/>
      <c r="BN3" s="342"/>
      <c r="BO3" s="342"/>
      <c r="BP3" s="342"/>
      <c r="BQ3" s="342"/>
      <c r="BR3" s="342"/>
      <c r="BS3" s="342"/>
      <c r="BT3" s="342"/>
      <c r="BU3" s="344"/>
    </row>
    <row r="4" spans="1:73" ht="64.8" thickBot="1">
      <c r="A4" s="347"/>
      <c r="B4" s="348"/>
      <c r="C4" s="137" t="s">
        <v>52</v>
      </c>
      <c r="D4" s="138" t="s">
        <v>53</v>
      </c>
      <c r="E4" s="139" t="s">
        <v>51</v>
      </c>
      <c r="F4" s="140" t="s">
        <v>30</v>
      </c>
      <c r="G4" s="141" t="s">
        <v>59</v>
      </c>
      <c r="H4" s="141" t="s">
        <v>56</v>
      </c>
      <c r="I4" s="142" t="s">
        <v>31</v>
      </c>
      <c r="J4" s="143" t="s">
        <v>57</v>
      </c>
      <c r="K4" s="143" t="s">
        <v>58</v>
      </c>
      <c r="L4" s="143" t="s">
        <v>54</v>
      </c>
      <c r="M4" s="267" t="s">
        <v>60</v>
      </c>
      <c r="N4" s="260" t="s">
        <v>53</v>
      </c>
      <c r="O4" s="139" t="s">
        <v>51</v>
      </c>
      <c r="P4" s="140" t="s">
        <v>30</v>
      </c>
      <c r="Q4" s="141" t="s">
        <v>59</v>
      </c>
      <c r="R4" s="141" t="s">
        <v>56</v>
      </c>
      <c r="S4" s="142" t="s">
        <v>31</v>
      </c>
      <c r="T4" s="143" t="s">
        <v>57</v>
      </c>
      <c r="U4" s="143" t="s">
        <v>58</v>
      </c>
      <c r="V4" s="143" t="s">
        <v>54</v>
      </c>
      <c r="W4" s="252" t="s">
        <v>60</v>
      </c>
      <c r="Z4" s="347"/>
      <c r="AA4" s="348"/>
      <c r="AB4" s="137" t="s">
        <v>52</v>
      </c>
      <c r="AC4" s="138" t="s">
        <v>53</v>
      </c>
      <c r="AD4" s="139" t="s">
        <v>51</v>
      </c>
      <c r="AE4" s="140" t="s">
        <v>30</v>
      </c>
      <c r="AF4" s="141" t="s">
        <v>59</v>
      </c>
      <c r="AG4" s="141" t="s">
        <v>56</v>
      </c>
      <c r="AH4" s="142" t="s">
        <v>31</v>
      </c>
      <c r="AI4" s="143" t="s">
        <v>57</v>
      </c>
      <c r="AJ4" s="143" t="s">
        <v>58</v>
      </c>
      <c r="AK4" s="143" t="s">
        <v>54</v>
      </c>
      <c r="AL4" s="267" t="s">
        <v>60</v>
      </c>
      <c r="AM4" s="260" t="s">
        <v>53</v>
      </c>
      <c r="AN4" s="139" t="s">
        <v>51</v>
      </c>
      <c r="AO4" s="140" t="s">
        <v>30</v>
      </c>
      <c r="AP4" s="141" t="s">
        <v>59</v>
      </c>
      <c r="AQ4" s="141" t="s">
        <v>56</v>
      </c>
      <c r="AR4" s="142" t="s">
        <v>31</v>
      </c>
      <c r="AS4" s="143" t="s">
        <v>57</v>
      </c>
      <c r="AT4" s="143" t="s">
        <v>58</v>
      </c>
      <c r="AU4" s="143" t="s">
        <v>54</v>
      </c>
      <c r="AV4" s="252" t="s">
        <v>60</v>
      </c>
      <c r="AY4" s="347"/>
      <c r="AZ4" s="348"/>
      <c r="BA4" s="137" t="s">
        <v>52</v>
      </c>
      <c r="BB4" s="138" t="s">
        <v>53</v>
      </c>
      <c r="BC4" s="139" t="s">
        <v>51</v>
      </c>
      <c r="BD4" s="140" t="s">
        <v>30</v>
      </c>
      <c r="BE4" s="141" t="s">
        <v>59</v>
      </c>
      <c r="BF4" s="141" t="s">
        <v>56</v>
      </c>
      <c r="BG4" s="142" t="s">
        <v>31</v>
      </c>
      <c r="BH4" s="143" t="s">
        <v>57</v>
      </c>
      <c r="BI4" s="143" t="s">
        <v>58</v>
      </c>
      <c r="BJ4" s="143" t="s">
        <v>54</v>
      </c>
      <c r="BK4" s="267" t="s">
        <v>60</v>
      </c>
      <c r="BL4" s="260" t="s">
        <v>53</v>
      </c>
      <c r="BM4" s="139" t="s">
        <v>51</v>
      </c>
      <c r="BN4" s="140" t="s">
        <v>30</v>
      </c>
      <c r="BO4" s="141" t="s">
        <v>59</v>
      </c>
      <c r="BP4" s="141" t="s">
        <v>56</v>
      </c>
      <c r="BQ4" s="142" t="s">
        <v>31</v>
      </c>
      <c r="BR4" s="143" t="s">
        <v>57</v>
      </c>
      <c r="BS4" s="143" t="s">
        <v>58</v>
      </c>
      <c r="BT4" s="143" t="s">
        <v>54</v>
      </c>
      <c r="BU4" s="252" t="s">
        <v>60</v>
      </c>
    </row>
    <row r="5" spans="1:73">
      <c r="A5" s="338">
        <v>2016</v>
      </c>
      <c r="B5" s="136" t="s">
        <v>13</v>
      </c>
      <c r="C5" s="144">
        <v>1016003.921</v>
      </c>
      <c r="D5" s="145">
        <v>973867.84600000014</v>
      </c>
      <c r="E5" s="146">
        <v>35753.889999999956</v>
      </c>
      <c r="F5" s="147">
        <v>15178.276999999982</v>
      </c>
      <c r="G5" s="148">
        <v>15155.178999999982</v>
      </c>
      <c r="H5" s="148">
        <v>23.097999999999999</v>
      </c>
      <c r="I5" s="149">
        <v>20575.609999999997</v>
      </c>
      <c r="J5" s="150">
        <v>14780.760999999999</v>
      </c>
      <c r="K5" s="150">
        <v>0</v>
      </c>
      <c r="L5" s="150">
        <v>5794.8350000000046</v>
      </c>
      <c r="M5" s="268">
        <v>4090.197000000001</v>
      </c>
      <c r="N5" s="261">
        <f t="shared" ref="N5:N21" si="0">IF(AND(ISNUMBER($C5),ISNUMBER(D5)),IF($C5=0,0,D5/$C5),"")</f>
        <v>0.95852764528848722</v>
      </c>
      <c r="O5" s="186">
        <f t="shared" ref="O5:O21" si="1">IF(AND(ISNUMBER($C5),ISNUMBER(E5)),IF($C5=0,0,E5/$C5),"")</f>
        <v>3.5190700804391836E-2</v>
      </c>
      <c r="P5" s="187">
        <f t="shared" ref="P5:P21" si="2">IF(AND(ISNUMBER($C5),ISNUMBER(F5)),IF($C5=0,0,F5/$C5),"")</f>
        <v>1.4939191361644344E-2</v>
      </c>
      <c r="Q5" s="188">
        <f t="shared" ref="Q5:Q21" si="3">IF(AND(ISNUMBER($C5),ISNUMBER(G5)),IF($C5=0,0,G5/$C5),"")</f>
        <v>1.4916457197412709E-2</v>
      </c>
      <c r="R5" s="188">
        <f t="shared" ref="R5:R21" si="4">IF(AND(ISNUMBER($C5),ISNUMBER(H5)),IF($C5=0,0,H5/$C5),"")</f>
        <v>2.2734164231635872E-5</v>
      </c>
      <c r="S5" s="189">
        <f t="shared" ref="S5:S21" si="5">IF(AND(ISNUMBER($C5),ISNUMBER(I5)),IF($C5=0,0,I5/$C5),"")</f>
        <v>2.0251506490003002E-2</v>
      </c>
      <c r="T5" s="190">
        <f t="shared" ref="T5:T21" si="6">IF(AND(ISNUMBER($C5),ISNUMBER(J5)),IF($C5=0,0,J5/$C5),"")</f>
        <v>1.4547936966081846E-2</v>
      </c>
      <c r="U5" s="190">
        <f t="shared" ref="U5:U21" si="7">IF(AND(ISNUMBER($C5),ISNUMBER(K5)),IF($C5=0,0,K5/$C5),"")</f>
        <v>0</v>
      </c>
      <c r="V5" s="190">
        <f t="shared" ref="V5:V21" si="8">IF(AND(ISNUMBER($C5),ISNUMBER(L5)),IF($C5=0,0,L5/$C5),"")</f>
        <v>5.7035557444467819E-3</v>
      </c>
      <c r="W5" s="253">
        <f t="shared" ref="W5:W21" si="9">IF(AND(ISNUMBER($C5),ISNUMBER(M5)),IF($C5=0,0,M5/$C5),"")</f>
        <v>4.0257689123622993E-3</v>
      </c>
      <c r="Z5" s="338">
        <v>2016</v>
      </c>
      <c r="AA5" s="136" t="s">
        <v>13</v>
      </c>
      <c r="AB5" s="144">
        <v>816191.72499999998</v>
      </c>
      <c r="AC5" s="145">
        <v>781763.44700000028</v>
      </c>
      <c r="AD5" s="146">
        <v>28864.871999999956</v>
      </c>
      <c r="AE5" s="147">
        <v>15156.786999999982</v>
      </c>
      <c r="AF5" s="148">
        <v>15155.178999999982</v>
      </c>
      <c r="AG5" s="148">
        <v>1.6080000000000001</v>
      </c>
      <c r="AH5" s="149">
        <v>13708.082999999999</v>
      </c>
      <c r="AI5" s="150">
        <v>10129.503999999999</v>
      </c>
      <c r="AJ5" s="150">
        <v>0</v>
      </c>
      <c r="AK5" s="150">
        <v>3578.5600000000036</v>
      </c>
      <c r="AL5" s="268">
        <v>3630.9860000000008</v>
      </c>
      <c r="AM5" s="261">
        <f t="shared" ref="AM5:AM21" si="10">IF(AND(ISNUMBER($AB5),ISNUMBER(AC5)),IF($AB5=0,0,AC5/$AB5),"")</f>
        <v>0.95781839371135535</v>
      </c>
      <c r="AN5" s="186">
        <f t="shared" ref="AN5:AN21" si="11">IF(AND(ISNUMBER($AB5),ISNUMBER(AD5)),IF($AB5=0,0,AD5/$AB5),"")</f>
        <v>3.5365308316498742E-2</v>
      </c>
      <c r="AO5" s="187">
        <f t="shared" ref="AO5:AO21" si="12">IF(AND(ISNUMBER($AB5),ISNUMBER(AE5)),IF($AB5=0,0,AE5/$AB5),"")</f>
        <v>1.8570130688350193E-2</v>
      </c>
      <c r="AP5" s="188">
        <f t="shared" ref="AP5:AP21" si="13">IF(AND(ISNUMBER($AB5),ISNUMBER(AF5)),IF($AB5=0,0,AF5/$AB5),"")</f>
        <v>1.8568160563009851E-2</v>
      </c>
      <c r="AQ5" s="188">
        <f t="shared" ref="AQ5:AQ21" si="14">IF(AND(ISNUMBER($AB5),ISNUMBER(AG5)),IF($AB5=0,0,AG5/$AB5),"")</f>
        <v>1.9701253403420624E-6</v>
      </c>
      <c r="AR5" s="189">
        <f t="shared" ref="AR5:AR21" si="15">IF(AND(ISNUMBER($AB5),ISNUMBER(AH5)),IF($AB5=0,0,AH5/$AB5),"")</f>
        <v>1.679517517774393E-2</v>
      </c>
      <c r="AS5" s="190">
        <f t="shared" ref="AS5:AS21" si="16">IF(AND(ISNUMBER($AB5),ISNUMBER(AI5)),IF($AB5=0,0,AI5/$AB5),"")</f>
        <v>1.2410691862870821E-2</v>
      </c>
      <c r="AT5" s="190">
        <f t="shared" ref="AT5:AT21" si="17">IF(AND(ISNUMBER($AB5),ISNUMBER(AJ5)),IF($AB5=0,0,AJ5/$AB5),"")</f>
        <v>0</v>
      </c>
      <c r="AU5" s="190">
        <f t="shared" ref="AU5:AU21" si="18">IF(AND(ISNUMBER($AB5),ISNUMBER(AK5)),IF($AB5=0,0,AK5/$AB5),"")</f>
        <v>4.3844600360289166E-3</v>
      </c>
      <c r="AV5" s="253">
        <f t="shared" ref="AV5:AV21" si="19">IF(AND(ISNUMBER($AB5),ISNUMBER(AL5)),IF($AB5=0,0,AL5/$AB5),"")</f>
        <v>4.4486924931761603E-3</v>
      </c>
      <c r="AY5" s="338">
        <v>2016</v>
      </c>
      <c r="AZ5" s="136" t="s">
        <v>13</v>
      </c>
      <c r="BA5" s="144">
        <v>199812.196</v>
      </c>
      <c r="BB5" s="145">
        <v>192104.39899999989</v>
      </c>
      <c r="BC5" s="146">
        <v>6889.0180000000009</v>
      </c>
      <c r="BD5" s="147">
        <v>21.49</v>
      </c>
      <c r="BE5" s="148">
        <v>0</v>
      </c>
      <c r="BF5" s="148">
        <v>21.49</v>
      </c>
      <c r="BG5" s="149">
        <v>6867.5269999999991</v>
      </c>
      <c r="BH5" s="150">
        <v>4651.2570000000005</v>
      </c>
      <c r="BI5" s="150">
        <v>0</v>
      </c>
      <c r="BJ5" s="150">
        <v>2216.275000000001</v>
      </c>
      <c r="BK5" s="268">
        <v>459.21100000000024</v>
      </c>
      <c r="BL5" s="261">
        <f t="shared" ref="BL5:BL21" si="20">IF(AND(ISNUMBER($BA5),ISNUMBER(BB5)),IF($BA5=0,0,BB5/$BA5),"")</f>
        <v>0.96142479210828502</v>
      </c>
      <c r="BM5" s="186">
        <f t="shared" ref="BM5:BM21" si="21">IF(AND(ISNUMBER($BA5),ISNUMBER(BC5)),IF($BA5=0,0,BC5/$BA5),"")</f>
        <v>3.4477465029211736E-2</v>
      </c>
      <c r="BN5" s="187">
        <f t="shared" ref="BN5:BN21" si="22">IF(AND(ISNUMBER($BA5),ISNUMBER(BD5)),IF($BA5=0,0,BD5/$BA5),"")</f>
        <v>1.0755099253300834E-4</v>
      </c>
      <c r="BO5" s="188">
        <f t="shared" ref="BO5:BO21" si="23">IF(AND(ISNUMBER($BA5),ISNUMBER(BE5)),IF($BA5=0,0,BE5/$BA5),"")</f>
        <v>0</v>
      </c>
      <c r="BP5" s="188">
        <f t="shared" ref="BP5:BP21" si="24">IF(AND(ISNUMBER($BA5),ISNUMBER(BF5)),IF($BA5=0,0,BF5/$BA5),"")</f>
        <v>1.0755099253300834E-4</v>
      </c>
      <c r="BQ5" s="189">
        <f t="shared" ref="BQ5:BQ21" si="25">IF(AND(ISNUMBER($BA5),ISNUMBER(BG5)),IF($BA5=0,0,BG5/$BA5),"")</f>
        <v>3.4369909031979208E-2</v>
      </c>
      <c r="BR5" s="190">
        <f t="shared" ref="BR5:BR21" si="26">IF(AND(ISNUMBER($BA5),ISNUMBER(BH5)),IF($BA5=0,0,BH5/$BA5),"")</f>
        <v>2.3278143642443131E-2</v>
      </c>
      <c r="BS5" s="190">
        <f t="shared" ref="BS5:BS21" si="27">IF(AND(ISNUMBER($BA5),ISNUMBER(BI5)),IF($BA5=0,0,BI5/$BA5),"")</f>
        <v>0</v>
      </c>
      <c r="BT5" s="190">
        <f t="shared" ref="BT5:BT21" si="28">IF(AND(ISNUMBER($BA5),ISNUMBER(BJ5)),IF($BA5=0,0,BJ5/$BA5),"")</f>
        <v>1.1091790413033651E-2</v>
      </c>
      <c r="BU5" s="253">
        <f t="shared" ref="BU5:BU21" si="29">IF(AND(ISNUMBER($BA5),ISNUMBER(BK5)),IF($BA5=0,0,BK5/$BA5),"")</f>
        <v>2.2982130680351477E-3</v>
      </c>
    </row>
    <row r="6" spans="1:73">
      <c r="A6" s="339"/>
      <c r="B6" s="132" t="s">
        <v>14</v>
      </c>
      <c r="C6" s="151">
        <v>833622.62900000007</v>
      </c>
      <c r="D6" s="152">
        <v>802289.48200000043</v>
      </c>
      <c r="E6" s="153">
        <v>26021.907000000014</v>
      </c>
      <c r="F6" s="154">
        <v>12997.851000000008</v>
      </c>
      <c r="G6" s="155">
        <v>12753.533000000009</v>
      </c>
      <c r="H6" s="155">
        <v>244.31800000000007</v>
      </c>
      <c r="I6" s="156">
        <v>13024.063999999998</v>
      </c>
      <c r="J6" s="157">
        <v>6695.5</v>
      </c>
      <c r="K6" s="157">
        <v>0</v>
      </c>
      <c r="L6" s="157">
        <v>6328.5709999999999</v>
      </c>
      <c r="M6" s="269">
        <v>3531.665</v>
      </c>
      <c r="N6" s="262">
        <f t="shared" si="0"/>
        <v>0.96241327201303739</v>
      </c>
      <c r="O6" s="191">
        <f t="shared" si="1"/>
        <v>3.1215451806071368E-2</v>
      </c>
      <c r="P6" s="192">
        <f t="shared" si="2"/>
        <v>1.5592008359456382E-2</v>
      </c>
      <c r="Q6" s="193">
        <f t="shared" si="3"/>
        <v>1.5298928503535149E-2</v>
      </c>
      <c r="R6" s="193">
        <f t="shared" si="4"/>
        <v>2.930798559212337E-4</v>
      </c>
      <c r="S6" s="194">
        <f t="shared" si="5"/>
        <v>1.5623453043283447E-2</v>
      </c>
      <c r="T6" s="195">
        <f t="shared" si="6"/>
        <v>8.0318117180093965E-3</v>
      </c>
      <c r="U6" s="195">
        <f t="shared" si="7"/>
        <v>0</v>
      </c>
      <c r="V6" s="195">
        <f t="shared" si="8"/>
        <v>7.5916497223589632E-3</v>
      </c>
      <c r="W6" s="254">
        <f t="shared" si="9"/>
        <v>4.236527269223158E-3</v>
      </c>
      <c r="Z6" s="339"/>
      <c r="AA6" s="132" t="s">
        <v>14</v>
      </c>
      <c r="AB6" s="151">
        <v>666725.43900000001</v>
      </c>
      <c r="AC6" s="152">
        <v>640037.29900000035</v>
      </c>
      <c r="AD6" s="153">
        <v>22135.328000000016</v>
      </c>
      <c r="AE6" s="154">
        <v>12758.733000000009</v>
      </c>
      <c r="AF6" s="155">
        <v>12753.533000000009</v>
      </c>
      <c r="AG6" s="155">
        <v>5.1999999999999993</v>
      </c>
      <c r="AH6" s="156">
        <v>9376.603000000001</v>
      </c>
      <c r="AI6" s="157">
        <v>5445.8</v>
      </c>
      <c r="AJ6" s="157">
        <v>0</v>
      </c>
      <c r="AK6" s="157">
        <v>3930.8099999999995</v>
      </c>
      <c r="AL6" s="269">
        <v>2946.598</v>
      </c>
      <c r="AM6" s="262">
        <f t="shared" si="10"/>
        <v>0.95997131886848608</v>
      </c>
      <c r="AN6" s="191">
        <f t="shared" si="11"/>
        <v>3.3200065132058081E-2</v>
      </c>
      <c r="AO6" s="192">
        <f t="shared" si="12"/>
        <v>1.913641246258193E-2</v>
      </c>
      <c r="AP6" s="193">
        <f t="shared" si="13"/>
        <v>1.9128613150157615E-2</v>
      </c>
      <c r="AQ6" s="193">
        <f t="shared" si="14"/>
        <v>7.7993124243156402E-6</v>
      </c>
      <c r="AR6" s="194">
        <f t="shared" si="15"/>
        <v>1.4063664668418331E-2</v>
      </c>
      <c r="AS6" s="195">
        <f t="shared" si="16"/>
        <v>8.1679799231419454E-3</v>
      </c>
      <c r="AT6" s="195">
        <f t="shared" si="17"/>
        <v>0</v>
      </c>
      <c r="AU6" s="195">
        <f t="shared" si="18"/>
        <v>5.8956952443508003E-3</v>
      </c>
      <c r="AV6" s="254">
        <f t="shared" si="19"/>
        <v>4.4195073828583878E-3</v>
      </c>
      <c r="AY6" s="339"/>
      <c r="AZ6" s="132" t="s">
        <v>14</v>
      </c>
      <c r="BA6" s="151">
        <v>166897.19000000003</v>
      </c>
      <c r="BB6" s="152">
        <v>162252.18300000011</v>
      </c>
      <c r="BC6" s="153">
        <v>3886.5789999999979</v>
      </c>
      <c r="BD6" s="154">
        <v>239.11800000000008</v>
      </c>
      <c r="BE6" s="155">
        <v>0</v>
      </c>
      <c r="BF6" s="155">
        <v>239.11800000000008</v>
      </c>
      <c r="BG6" s="156">
        <v>3647.4609999999984</v>
      </c>
      <c r="BH6" s="157">
        <v>1249.7000000000003</v>
      </c>
      <c r="BI6" s="157">
        <v>0</v>
      </c>
      <c r="BJ6" s="157">
        <v>2397.7610000000009</v>
      </c>
      <c r="BK6" s="269">
        <v>585.06700000000023</v>
      </c>
      <c r="BL6" s="262">
        <f t="shared" si="20"/>
        <v>0.97216845292602039</v>
      </c>
      <c r="BM6" s="191">
        <f t="shared" si="21"/>
        <v>2.3287264453044399E-2</v>
      </c>
      <c r="BN6" s="192">
        <f t="shared" si="22"/>
        <v>1.4327263388916258E-3</v>
      </c>
      <c r="BO6" s="193">
        <f t="shared" si="23"/>
        <v>0</v>
      </c>
      <c r="BP6" s="193">
        <f t="shared" si="24"/>
        <v>1.4327263388916258E-3</v>
      </c>
      <c r="BQ6" s="194">
        <f t="shared" si="25"/>
        <v>2.1854538114152777E-2</v>
      </c>
      <c r="BR6" s="195">
        <f t="shared" si="26"/>
        <v>7.4878432644671852E-3</v>
      </c>
      <c r="BS6" s="195">
        <f t="shared" si="27"/>
        <v>0</v>
      </c>
      <c r="BT6" s="195">
        <f t="shared" si="28"/>
        <v>1.4366694849685608E-2</v>
      </c>
      <c r="BU6" s="254">
        <f t="shared" si="29"/>
        <v>3.5055533289685714E-3</v>
      </c>
    </row>
    <row r="7" spans="1:73">
      <c r="A7" s="339"/>
      <c r="B7" s="133" t="s">
        <v>15</v>
      </c>
      <c r="C7" s="158">
        <v>643939.94599999872</v>
      </c>
      <c r="D7" s="159">
        <v>626595.13799999887</v>
      </c>
      <c r="E7" s="160">
        <v>13699.566999999992</v>
      </c>
      <c r="F7" s="161">
        <v>8697.0520000000033</v>
      </c>
      <c r="G7" s="162">
        <v>8668.4030000000039</v>
      </c>
      <c r="H7" s="162">
        <v>28.649000000000001</v>
      </c>
      <c r="I7" s="163">
        <v>5002.5180000000037</v>
      </c>
      <c r="J7" s="164">
        <v>3052.2759999999998</v>
      </c>
      <c r="K7" s="164">
        <v>0</v>
      </c>
      <c r="L7" s="164">
        <v>1950.2450000000003</v>
      </c>
      <c r="M7" s="270">
        <v>2373.6790000000001</v>
      </c>
      <c r="N7" s="263">
        <f t="shared" si="0"/>
        <v>0.97306455655105473</v>
      </c>
      <c r="O7" s="196">
        <f t="shared" si="1"/>
        <v>2.1274603455024702E-2</v>
      </c>
      <c r="P7" s="197">
        <f t="shared" si="2"/>
        <v>1.3505998585774986E-2</v>
      </c>
      <c r="Q7" s="198">
        <f t="shared" si="3"/>
        <v>1.3461508412152491E-2</v>
      </c>
      <c r="R7" s="198">
        <f t="shared" si="4"/>
        <v>4.4490173622495005E-5</v>
      </c>
      <c r="S7" s="199">
        <f t="shared" si="5"/>
        <v>7.7686095280692742E-3</v>
      </c>
      <c r="T7" s="200">
        <f t="shared" si="6"/>
        <v>4.7400010186664301E-3</v>
      </c>
      <c r="U7" s="200">
        <f t="shared" si="7"/>
        <v>0</v>
      </c>
      <c r="V7" s="200">
        <f t="shared" si="8"/>
        <v>3.0286131682223738E-3</v>
      </c>
      <c r="W7" s="255">
        <f t="shared" si="9"/>
        <v>3.6861806985957739E-3</v>
      </c>
      <c r="Z7" s="339"/>
      <c r="AA7" s="133" t="s">
        <v>15</v>
      </c>
      <c r="AB7" s="158">
        <v>523870.05499999883</v>
      </c>
      <c r="AC7" s="159">
        <v>508164.690999999</v>
      </c>
      <c r="AD7" s="160">
        <v>12605.775999999993</v>
      </c>
      <c r="AE7" s="161">
        <v>8668.4030000000039</v>
      </c>
      <c r="AF7" s="162">
        <v>8668.4030000000039</v>
      </c>
      <c r="AG7" s="162">
        <v>0</v>
      </c>
      <c r="AH7" s="163">
        <v>3937.3760000000038</v>
      </c>
      <c r="AI7" s="164">
        <v>2405.279</v>
      </c>
      <c r="AJ7" s="164">
        <v>0</v>
      </c>
      <c r="AK7" s="164">
        <v>1532.0990000000004</v>
      </c>
      <c r="AL7" s="270">
        <v>1924.1220000000003</v>
      </c>
      <c r="AM7" s="263">
        <f t="shared" si="10"/>
        <v>0.97002049678140156</v>
      </c>
      <c r="AN7" s="196">
        <f t="shared" si="11"/>
        <v>2.4062791678367685E-2</v>
      </c>
      <c r="AO7" s="197">
        <f t="shared" si="12"/>
        <v>1.6546857216337786E-2</v>
      </c>
      <c r="AP7" s="198">
        <f t="shared" si="13"/>
        <v>1.6546857216337786E-2</v>
      </c>
      <c r="AQ7" s="198">
        <f t="shared" si="14"/>
        <v>0</v>
      </c>
      <c r="AR7" s="199">
        <f t="shared" si="15"/>
        <v>7.5159401886408881E-3</v>
      </c>
      <c r="AS7" s="200">
        <f t="shared" si="16"/>
        <v>4.591365696594369E-3</v>
      </c>
      <c r="AT7" s="200">
        <f t="shared" si="17"/>
        <v>0</v>
      </c>
      <c r="AU7" s="200">
        <f t="shared" si="18"/>
        <v>2.9245783097871549E-3</v>
      </c>
      <c r="AV7" s="255">
        <f t="shared" si="19"/>
        <v>3.6728993795990201E-3</v>
      </c>
      <c r="AY7" s="339"/>
      <c r="AZ7" s="133" t="s">
        <v>15</v>
      </c>
      <c r="BA7" s="158">
        <v>120069.89099999993</v>
      </c>
      <c r="BB7" s="159">
        <v>118430.4469999999</v>
      </c>
      <c r="BC7" s="160">
        <v>1093.7910000000002</v>
      </c>
      <c r="BD7" s="161">
        <v>28.649000000000001</v>
      </c>
      <c r="BE7" s="162">
        <v>0</v>
      </c>
      <c r="BF7" s="162">
        <v>28.649000000000001</v>
      </c>
      <c r="BG7" s="163">
        <v>1065.1420000000001</v>
      </c>
      <c r="BH7" s="164">
        <v>646.99700000000007</v>
      </c>
      <c r="BI7" s="164">
        <v>0</v>
      </c>
      <c r="BJ7" s="164">
        <v>418.14600000000002</v>
      </c>
      <c r="BK7" s="270">
        <v>449.55700000000002</v>
      </c>
      <c r="BL7" s="263">
        <f t="shared" si="20"/>
        <v>0.98634591914470848</v>
      </c>
      <c r="BM7" s="196">
        <f t="shared" si="21"/>
        <v>9.1096193299617535E-3</v>
      </c>
      <c r="BN7" s="197">
        <f t="shared" si="22"/>
        <v>2.3860269848999878E-4</v>
      </c>
      <c r="BO7" s="198">
        <f t="shared" si="23"/>
        <v>0</v>
      </c>
      <c r="BP7" s="198">
        <f t="shared" si="24"/>
        <v>2.3860269848999878E-4</v>
      </c>
      <c r="BQ7" s="199">
        <f t="shared" si="25"/>
        <v>8.871016631471754E-3</v>
      </c>
      <c r="BR7" s="200">
        <f t="shared" si="26"/>
        <v>5.3885032676510083E-3</v>
      </c>
      <c r="BS7" s="200">
        <f t="shared" si="27"/>
        <v>0</v>
      </c>
      <c r="BT7" s="200">
        <f t="shared" si="28"/>
        <v>3.4825216923033623E-3</v>
      </c>
      <c r="BU7" s="255">
        <f t="shared" si="29"/>
        <v>3.7441276597810877E-3</v>
      </c>
    </row>
    <row r="8" spans="1:73">
      <c r="A8" s="339"/>
      <c r="B8" s="134" t="s">
        <v>16</v>
      </c>
      <c r="C8" s="165">
        <f t="shared" ref="C8:M8" si="30">IF(COUNT(C5:C7)=0,"",SUM(C5:C7))</f>
        <v>2493566.4959999989</v>
      </c>
      <c r="D8" s="166">
        <f t="shared" si="30"/>
        <v>2402752.4659999995</v>
      </c>
      <c r="E8" s="167">
        <f t="shared" si="30"/>
        <v>75475.363999999958</v>
      </c>
      <c r="F8" s="168">
        <f t="shared" si="30"/>
        <v>36873.179999999993</v>
      </c>
      <c r="G8" s="169">
        <f t="shared" si="30"/>
        <v>36577.114999999998</v>
      </c>
      <c r="H8" s="169">
        <f t="shared" si="30"/>
        <v>296.06500000000005</v>
      </c>
      <c r="I8" s="170">
        <f t="shared" si="30"/>
        <v>38602.192000000003</v>
      </c>
      <c r="J8" s="171">
        <f t="shared" si="30"/>
        <v>24528.536999999997</v>
      </c>
      <c r="K8" s="171">
        <f t="shared" si="30"/>
        <v>0</v>
      </c>
      <c r="L8" s="171">
        <f t="shared" si="30"/>
        <v>14073.651000000005</v>
      </c>
      <c r="M8" s="271">
        <f t="shared" si="30"/>
        <v>9995.5410000000011</v>
      </c>
      <c r="N8" s="264">
        <f t="shared" si="0"/>
        <v>0.96358066642871698</v>
      </c>
      <c r="O8" s="201">
        <f t="shared" si="1"/>
        <v>3.0268037415914974E-2</v>
      </c>
      <c r="P8" s="202">
        <f t="shared" si="2"/>
        <v>1.4787325727687355E-2</v>
      </c>
      <c r="Q8" s="203">
        <f t="shared" si="3"/>
        <v>1.4668594183742199E-2</v>
      </c>
      <c r="R8" s="203">
        <f t="shared" si="4"/>
        <v>1.1873154394515901E-4</v>
      </c>
      <c r="S8" s="204">
        <f t="shared" si="5"/>
        <v>1.5480714896483764E-2</v>
      </c>
      <c r="T8" s="205">
        <f t="shared" si="6"/>
        <v>9.8367286532550554E-3</v>
      </c>
      <c r="U8" s="205">
        <f t="shared" si="7"/>
        <v>0</v>
      </c>
      <c r="V8" s="205">
        <f t="shared" si="8"/>
        <v>5.6439846391006417E-3</v>
      </c>
      <c r="W8" s="256">
        <f t="shared" si="9"/>
        <v>4.0085319625661206E-3</v>
      </c>
      <c r="Z8" s="339"/>
      <c r="AA8" s="134" t="s">
        <v>16</v>
      </c>
      <c r="AB8" s="165">
        <f t="shared" ref="AB8:AL8" si="31">IF(COUNT(AB5:AB7)=0,"",SUM(AB5:AB7))</f>
        <v>2006787.2189999986</v>
      </c>
      <c r="AC8" s="166">
        <f t="shared" si="31"/>
        <v>1929965.4369999997</v>
      </c>
      <c r="AD8" s="167">
        <f t="shared" si="31"/>
        <v>63605.975999999959</v>
      </c>
      <c r="AE8" s="168">
        <f t="shared" si="31"/>
        <v>36583.922999999995</v>
      </c>
      <c r="AF8" s="169">
        <f t="shared" si="31"/>
        <v>36577.114999999998</v>
      </c>
      <c r="AG8" s="169">
        <f t="shared" si="31"/>
        <v>6.8079999999999998</v>
      </c>
      <c r="AH8" s="170">
        <f t="shared" si="31"/>
        <v>27022.062000000005</v>
      </c>
      <c r="AI8" s="171">
        <f t="shared" si="31"/>
        <v>17980.582999999999</v>
      </c>
      <c r="AJ8" s="171">
        <f t="shared" si="31"/>
        <v>0</v>
      </c>
      <c r="AK8" s="171">
        <f t="shared" si="31"/>
        <v>9041.4690000000028</v>
      </c>
      <c r="AL8" s="271">
        <f t="shared" si="31"/>
        <v>8501.7060000000019</v>
      </c>
      <c r="AM8" s="264">
        <f t="shared" si="10"/>
        <v>0.96171901969842122</v>
      </c>
      <c r="AN8" s="201">
        <f t="shared" si="11"/>
        <v>3.1695426100877513E-2</v>
      </c>
      <c r="AO8" s="202">
        <f t="shared" si="12"/>
        <v>1.8230095674134358E-2</v>
      </c>
      <c r="AP8" s="203">
        <f t="shared" si="13"/>
        <v>1.822670318691123E-2</v>
      </c>
      <c r="AQ8" s="203">
        <f t="shared" si="14"/>
        <v>3.3924872231309564E-6</v>
      </c>
      <c r="AR8" s="204">
        <f t="shared" si="15"/>
        <v>1.3465334911523583E-2</v>
      </c>
      <c r="AS8" s="205">
        <f t="shared" si="16"/>
        <v>8.95988514864067E-3</v>
      </c>
      <c r="AT8" s="205">
        <f t="shared" si="17"/>
        <v>0</v>
      </c>
      <c r="AU8" s="205">
        <f t="shared" si="18"/>
        <v>4.5054447797935717E-3</v>
      </c>
      <c r="AV8" s="256">
        <f t="shared" si="19"/>
        <v>4.2364760546145415E-3</v>
      </c>
      <c r="AY8" s="339"/>
      <c r="AZ8" s="134" t="s">
        <v>16</v>
      </c>
      <c r="BA8" s="165">
        <f t="shared" ref="BA8:BK8" si="32">IF(COUNT(BA5:BA7)=0,"",SUM(BA5:BA7))</f>
        <v>486779.277</v>
      </c>
      <c r="BB8" s="166">
        <f t="shared" si="32"/>
        <v>472787.02899999986</v>
      </c>
      <c r="BC8" s="167">
        <f t="shared" si="32"/>
        <v>11869.387999999999</v>
      </c>
      <c r="BD8" s="168">
        <f t="shared" si="32"/>
        <v>289.25700000000006</v>
      </c>
      <c r="BE8" s="169">
        <f t="shared" si="32"/>
        <v>0</v>
      </c>
      <c r="BF8" s="169">
        <f t="shared" si="32"/>
        <v>289.25700000000006</v>
      </c>
      <c r="BG8" s="170">
        <f t="shared" si="32"/>
        <v>11580.129999999997</v>
      </c>
      <c r="BH8" s="171">
        <f t="shared" si="32"/>
        <v>6547.9540000000006</v>
      </c>
      <c r="BI8" s="171">
        <f t="shared" si="32"/>
        <v>0</v>
      </c>
      <c r="BJ8" s="171">
        <f t="shared" si="32"/>
        <v>5032.1820000000016</v>
      </c>
      <c r="BK8" s="271">
        <f t="shared" si="32"/>
        <v>1493.8350000000005</v>
      </c>
      <c r="BL8" s="264">
        <f t="shared" si="20"/>
        <v>0.97125545671082436</v>
      </c>
      <c r="BM8" s="201">
        <f t="shared" si="21"/>
        <v>2.4383511297256803E-2</v>
      </c>
      <c r="BN8" s="202">
        <f t="shared" si="22"/>
        <v>5.9422619997851725E-4</v>
      </c>
      <c r="BO8" s="203">
        <f t="shared" si="23"/>
        <v>0</v>
      </c>
      <c r="BP8" s="203">
        <f t="shared" si="24"/>
        <v>5.9422619997851725E-4</v>
      </c>
      <c r="BQ8" s="204">
        <f t="shared" si="25"/>
        <v>2.3789283042959113E-2</v>
      </c>
      <c r="BR8" s="205">
        <f t="shared" si="26"/>
        <v>1.3451587422444856E-2</v>
      </c>
      <c r="BS8" s="205">
        <f t="shared" si="27"/>
        <v>0</v>
      </c>
      <c r="BT8" s="205">
        <f t="shared" si="28"/>
        <v>1.0337707946429284E-2</v>
      </c>
      <c r="BU8" s="256">
        <f t="shared" si="29"/>
        <v>3.0688138763967977E-3</v>
      </c>
    </row>
    <row r="9" spans="1:73">
      <c r="A9" s="339"/>
      <c r="B9" s="131" t="s">
        <v>17</v>
      </c>
      <c r="C9" s="172">
        <v>592487.25300000072</v>
      </c>
      <c r="D9" s="173">
        <v>582301.58100000012</v>
      </c>
      <c r="E9" s="174">
        <v>7448.0970000000088</v>
      </c>
      <c r="F9" s="175">
        <v>6577.2490000000034</v>
      </c>
      <c r="G9" s="176">
        <v>6577.1670000000031</v>
      </c>
      <c r="H9" s="176">
        <v>8.2000000000000003E-2</v>
      </c>
      <c r="I9" s="177">
        <v>870.84899999999993</v>
      </c>
      <c r="J9" s="178">
        <v>870.84899999999993</v>
      </c>
      <c r="K9" s="178">
        <v>0</v>
      </c>
      <c r="L9" s="178">
        <v>0</v>
      </c>
      <c r="M9" s="272">
        <v>1356.568</v>
      </c>
      <c r="N9" s="265">
        <f t="shared" si="0"/>
        <v>0.98280862255107349</v>
      </c>
      <c r="O9" s="206">
        <f t="shared" si="1"/>
        <v>1.2570898297452485E-2</v>
      </c>
      <c r="P9" s="207">
        <f t="shared" si="2"/>
        <v>1.1101081021906805E-2</v>
      </c>
      <c r="Q9" s="208">
        <f t="shared" si="3"/>
        <v>1.1100942622304813E-2</v>
      </c>
      <c r="R9" s="208">
        <f t="shared" si="4"/>
        <v>1.3839960199109954E-7</v>
      </c>
      <c r="S9" s="209">
        <f t="shared" si="5"/>
        <v>1.4698189633456957E-3</v>
      </c>
      <c r="T9" s="210">
        <f t="shared" si="6"/>
        <v>1.4698189633456957E-3</v>
      </c>
      <c r="U9" s="210">
        <f t="shared" si="7"/>
        <v>0</v>
      </c>
      <c r="V9" s="210">
        <f t="shared" si="8"/>
        <v>0</v>
      </c>
      <c r="W9" s="257">
        <f t="shared" si="9"/>
        <v>2.2896155033397796E-3</v>
      </c>
      <c r="Z9" s="339"/>
      <c r="AA9" s="131" t="s">
        <v>17</v>
      </c>
      <c r="AB9" s="172">
        <v>476820.58600000065</v>
      </c>
      <c r="AC9" s="173">
        <v>467612.65200000006</v>
      </c>
      <c r="AD9" s="174">
        <v>6567.852000000009</v>
      </c>
      <c r="AE9" s="175">
        <v>5897.4160000000038</v>
      </c>
      <c r="AF9" s="176">
        <v>5897.3340000000035</v>
      </c>
      <c r="AG9" s="176">
        <v>8.2000000000000003E-2</v>
      </c>
      <c r="AH9" s="177">
        <v>670.4369999999999</v>
      </c>
      <c r="AI9" s="178">
        <v>670.4369999999999</v>
      </c>
      <c r="AJ9" s="178">
        <v>0</v>
      </c>
      <c r="AK9" s="178">
        <v>0</v>
      </c>
      <c r="AL9" s="272">
        <v>1310.338</v>
      </c>
      <c r="AM9" s="265">
        <f t="shared" si="10"/>
        <v>0.98068889164948814</v>
      </c>
      <c r="AN9" s="206">
        <f t="shared" si="11"/>
        <v>1.3774262674137144E-2</v>
      </c>
      <c r="AO9" s="207">
        <f t="shared" si="12"/>
        <v>1.2368207609224312E-2</v>
      </c>
      <c r="AP9" s="208">
        <f t="shared" si="13"/>
        <v>1.2368035636783507E-2</v>
      </c>
      <c r="AQ9" s="208">
        <f t="shared" si="14"/>
        <v>1.7197244080397128E-7</v>
      </c>
      <c r="AR9" s="209">
        <f t="shared" si="15"/>
        <v>1.406057162137708E-3</v>
      </c>
      <c r="AS9" s="210">
        <f t="shared" si="16"/>
        <v>1.406057162137708E-3</v>
      </c>
      <c r="AT9" s="210">
        <f t="shared" si="17"/>
        <v>0</v>
      </c>
      <c r="AU9" s="210">
        <f t="shared" si="18"/>
        <v>0</v>
      </c>
      <c r="AV9" s="257">
        <f t="shared" si="19"/>
        <v>2.7480734650999279E-3</v>
      </c>
      <c r="AY9" s="339"/>
      <c r="AZ9" s="131" t="s">
        <v>17</v>
      </c>
      <c r="BA9" s="172">
        <v>115666.66700000006</v>
      </c>
      <c r="BB9" s="173">
        <v>114688.92900000008</v>
      </c>
      <c r="BC9" s="174">
        <v>880.24499999999989</v>
      </c>
      <c r="BD9" s="175">
        <v>679.83299999999997</v>
      </c>
      <c r="BE9" s="176">
        <v>679.83299999999997</v>
      </c>
      <c r="BF9" s="176">
        <v>0</v>
      </c>
      <c r="BG9" s="177">
        <v>200.41200000000001</v>
      </c>
      <c r="BH9" s="178">
        <v>200.41200000000001</v>
      </c>
      <c r="BI9" s="178">
        <v>0</v>
      </c>
      <c r="BJ9" s="178">
        <v>0</v>
      </c>
      <c r="BK9" s="272">
        <v>46.230000000000004</v>
      </c>
      <c r="BL9" s="265">
        <f t="shared" si="20"/>
        <v>0.99154693374193981</v>
      </c>
      <c r="BM9" s="206">
        <f t="shared" si="21"/>
        <v>7.6101872979533461E-3</v>
      </c>
      <c r="BN9" s="207">
        <f t="shared" si="22"/>
        <v>5.8775187150503748E-3</v>
      </c>
      <c r="BO9" s="208">
        <f t="shared" si="23"/>
        <v>5.8775187150503748E-3</v>
      </c>
      <c r="BP9" s="208">
        <f t="shared" si="24"/>
        <v>0</v>
      </c>
      <c r="BQ9" s="209">
        <f t="shared" si="25"/>
        <v>1.7326685829029715E-3</v>
      </c>
      <c r="BR9" s="210">
        <f t="shared" si="26"/>
        <v>1.7326685829029715E-3</v>
      </c>
      <c r="BS9" s="210">
        <f t="shared" si="27"/>
        <v>0</v>
      </c>
      <c r="BT9" s="210">
        <f t="shared" si="28"/>
        <v>0</v>
      </c>
      <c r="BU9" s="257">
        <f t="shared" si="29"/>
        <v>3.9968299596633127E-4</v>
      </c>
    </row>
    <row r="10" spans="1:73">
      <c r="A10" s="339"/>
      <c r="B10" s="132" t="s">
        <v>18</v>
      </c>
      <c r="C10" s="151">
        <v>458284.13100000028</v>
      </c>
      <c r="D10" s="152">
        <v>451508.15800000005</v>
      </c>
      <c r="E10" s="153">
        <v>5568.699999999998</v>
      </c>
      <c r="F10" s="154">
        <v>1098.7709999999995</v>
      </c>
      <c r="G10" s="155">
        <v>1097.7629999999995</v>
      </c>
      <c r="H10" s="155">
        <v>1.008</v>
      </c>
      <c r="I10" s="156">
        <v>4469.9289999999983</v>
      </c>
      <c r="J10" s="157">
        <v>1034.8400000000001</v>
      </c>
      <c r="K10" s="157">
        <v>0</v>
      </c>
      <c r="L10" s="157">
        <v>3435.0879999999997</v>
      </c>
      <c r="M10" s="269">
        <v>257.22799999999995</v>
      </c>
      <c r="N10" s="262">
        <f t="shared" si="0"/>
        <v>0.98521447167455989</v>
      </c>
      <c r="O10" s="191">
        <f t="shared" si="1"/>
        <v>1.2151195346539273E-2</v>
      </c>
      <c r="P10" s="192">
        <f t="shared" si="2"/>
        <v>2.3975759265380254E-3</v>
      </c>
      <c r="Q10" s="193">
        <f t="shared" si="3"/>
        <v>2.3953764176922782E-3</v>
      </c>
      <c r="R10" s="193">
        <f t="shared" si="4"/>
        <v>2.1995088457470488E-6</v>
      </c>
      <c r="S10" s="194">
        <f t="shared" si="5"/>
        <v>9.7536194200012472E-3</v>
      </c>
      <c r="T10" s="195">
        <f t="shared" si="6"/>
        <v>2.2580751328699169E-3</v>
      </c>
      <c r="U10" s="195">
        <f t="shared" si="7"/>
        <v>0</v>
      </c>
      <c r="V10" s="195">
        <f t="shared" si="8"/>
        <v>7.4955421050789074E-3</v>
      </c>
      <c r="W10" s="254">
        <f t="shared" si="9"/>
        <v>5.6128498152164857E-4</v>
      </c>
      <c r="Z10" s="339"/>
      <c r="AA10" s="132" t="s">
        <v>18</v>
      </c>
      <c r="AB10" s="151">
        <v>359271.31300000031</v>
      </c>
      <c r="AC10" s="152">
        <v>353835.60100000008</v>
      </c>
      <c r="AD10" s="153">
        <v>4443.757999999998</v>
      </c>
      <c r="AE10" s="154">
        <v>1098.7669999999996</v>
      </c>
      <c r="AF10" s="155">
        <v>1097.7589999999996</v>
      </c>
      <c r="AG10" s="155">
        <v>1.008</v>
      </c>
      <c r="AH10" s="156">
        <v>3344.9909999999986</v>
      </c>
      <c r="AI10" s="157">
        <v>557.92899999999997</v>
      </c>
      <c r="AJ10" s="157">
        <v>0</v>
      </c>
      <c r="AK10" s="157">
        <v>2787.058</v>
      </c>
      <c r="AL10" s="269">
        <v>246.90599999999998</v>
      </c>
      <c r="AM10" s="262">
        <f t="shared" si="10"/>
        <v>0.98487017525944176</v>
      </c>
      <c r="AN10" s="191">
        <f t="shared" si="11"/>
        <v>1.2368808305048263E-2</v>
      </c>
      <c r="AO10" s="192">
        <f t="shared" si="12"/>
        <v>3.0583209965333322E-3</v>
      </c>
      <c r="AP10" s="193">
        <f t="shared" si="13"/>
        <v>3.0555153174726159E-3</v>
      </c>
      <c r="AQ10" s="193">
        <f t="shared" si="14"/>
        <v>2.8056790607158749E-6</v>
      </c>
      <c r="AR10" s="194">
        <f t="shared" si="15"/>
        <v>9.3104873085149316E-3</v>
      </c>
      <c r="AS10" s="195">
        <f t="shared" si="16"/>
        <v>1.5529461435180034E-3</v>
      </c>
      <c r="AT10" s="195">
        <f t="shared" si="17"/>
        <v>0</v>
      </c>
      <c r="AU10" s="195">
        <f t="shared" si="18"/>
        <v>7.7575300313498657E-3</v>
      </c>
      <c r="AV10" s="254">
        <f t="shared" si="19"/>
        <v>6.8724106563999377E-4</v>
      </c>
      <c r="AY10" s="339"/>
      <c r="AZ10" s="132" t="s">
        <v>18</v>
      </c>
      <c r="BA10" s="151">
        <v>99012.817999999956</v>
      </c>
      <c r="BB10" s="152">
        <v>97672.556999999942</v>
      </c>
      <c r="BC10" s="153">
        <v>1124.9420000000002</v>
      </c>
      <c r="BD10" s="154">
        <v>4.0000000000000001E-3</v>
      </c>
      <c r="BE10" s="155">
        <v>4.0000000000000001E-3</v>
      </c>
      <c r="BF10" s="155">
        <v>0</v>
      </c>
      <c r="BG10" s="156">
        <v>1124.9380000000001</v>
      </c>
      <c r="BH10" s="157">
        <v>476.91100000000006</v>
      </c>
      <c r="BI10" s="157">
        <v>0</v>
      </c>
      <c r="BJ10" s="157">
        <v>648.03</v>
      </c>
      <c r="BK10" s="269">
        <v>10.322000000000001</v>
      </c>
      <c r="BL10" s="262">
        <f t="shared" si="20"/>
        <v>0.98646376270191594</v>
      </c>
      <c r="BM10" s="191">
        <f t="shared" si="21"/>
        <v>1.1361579467418054E-2</v>
      </c>
      <c r="BN10" s="192">
        <f t="shared" si="22"/>
        <v>4.0398809778346091E-8</v>
      </c>
      <c r="BO10" s="193">
        <f t="shared" si="23"/>
        <v>4.0398809778346091E-8</v>
      </c>
      <c r="BP10" s="193">
        <f t="shared" si="24"/>
        <v>0</v>
      </c>
      <c r="BQ10" s="194">
        <f t="shared" si="25"/>
        <v>1.1361539068608274E-2</v>
      </c>
      <c r="BR10" s="195">
        <f t="shared" si="26"/>
        <v>4.8166591925502033E-3</v>
      </c>
      <c r="BS10" s="195">
        <f t="shared" si="27"/>
        <v>0</v>
      </c>
      <c r="BT10" s="195">
        <f t="shared" si="28"/>
        <v>6.544910175165404E-3</v>
      </c>
      <c r="BU10" s="254">
        <f t="shared" si="29"/>
        <v>1.0424912863302209E-4</v>
      </c>
    </row>
    <row r="11" spans="1:73">
      <c r="A11" s="339"/>
      <c r="B11" s="133" t="s">
        <v>19</v>
      </c>
      <c r="C11" s="158">
        <v>381699.95500000054</v>
      </c>
      <c r="D11" s="159">
        <v>378529.12800000038</v>
      </c>
      <c r="E11" s="160">
        <v>2579.5670000000005</v>
      </c>
      <c r="F11" s="161">
        <v>1772.9120000000007</v>
      </c>
      <c r="G11" s="162">
        <v>1769.0160000000008</v>
      </c>
      <c r="H11" s="162">
        <v>3.8959999999999999</v>
      </c>
      <c r="I11" s="163">
        <v>806.65700000000015</v>
      </c>
      <c r="J11" s="164">
        <v>806.65700000000015</v>
      </c>
      <c r="K11" s="164">
        <v>0</v>
      </c>
      <c r="L11" s="164">
        <v>0</v>
      </c>
      <c r="M11" s="270">
        <v>173.22199999999998</v>
      </c>
      <c r="N11" s="263">
        <f t="shared" si="0"/>
        <v>0.9916928808650235</v>
      </c>
      <c r="O11" s="196">
        <f t="shared" si="1"/>
        <v>6.7581013993045841E-3</v>
      </c>
      <c r="P11" s="197">
        <f t="shared" si="2"/>
        <v>4.6447791695443039E-3</v>
      </c>
      <c r="Q11" s="198">
        <f t="shared" si="3"/>
        <v>4.6345721995172838E-3</v>
      </c>
      <c r="R11" s="198">
        <f t="shared" si="4"/>
        <v>1.0206970027020292E-5</v>
      </c>
      <c r="S11" s="199">
        <f t="shared" si="5"/>
        <v>2.1133274694779543E-3</v>
      </c>
      <c r="T11" s="200">
        <f t="shared" si="6"/>
        <v>2.1133274694779543E-3</v>
      </c>
      <c r="U11" s="200">
        <f t="shared" si="7"/>
        <v>0</v>
      </c>
      <c r="V11" s="200">
        <f t="shared" si="8"/>
        <v>0</v>
      </c>
      <c r="W11" s="255">
        <f t="shared" si="9"/>
        <v>4.5381718737692736E-4</v>
      </c>
      <c r="Z11" s="339"/>
      <c r="AA11" s="133" t="s">
        <v>19</v>
      </c>
      <c r="AB11" s="158">
        <v>318767.80100000044</v>
      </c>
      <c r="AC11" s="159">
        <v>315909.89800000028</v>
      </c>
      <c r="AD11" s="160">
        <v>2378.4370000000004</v>
      </c>
      <c r="AE11" s="161">
        <v>1772.9120000000007</v>
      </c>
      <c r="AF11" s="162">
        <v>1769.0160000000008</v>
      </c>
      <c r="AG11" s="162">
        <v>3.8959999999999999</v>
      </c>
      <c r="AH11" s="163">
        <v>605.52700000000016</v>
      </c>
      <c r="AI11" s="164">
        <v>605.52700000000016</v>
      </c>
      <c r="AJ11" s="164">
        <v>0</v>
      </c>
      <c r="AK11" s="164">
        <v>0</v>
      </c>
      <c r="AL11" s="270">
        <v>119.553</v>
      </c>
      <c r="AM11" s="263">
        <f t="shared" si="10"/>
        <v>0.9910345304919923</v>
      </c>
      <c r="AN11" s="196">
        <f t="shared" si="11"/>
        <v>7.4613464488528973E-3</v>
      </c>
      <c r="AO11" s="197">
        <f t="shared" si="12"/>
        <v>5.5617662588198433E-3</v>
      </c>
      <c r="AP11" s="198">
        <f t="shared" si="13"/>
        <v>5.549544196278464E-3</v>
      </c>
      <c r="AQ11" s="198">
        <f t="shared" si="14"/>
        <v>1.2222062541379437E-5</v>
      </c>
      <c r="AR11" s="199">
        <f t="shared" si="15"/>
        <v>1.8995864641924713E-3</v>
      </c>
      <c r="AS11" s="200">
        <f t="shared" si="16"/>
        <v>1.8995864641924713E-3</v>
      </c>
      <c r="AT11" s="200">
        <f t="shared" si="17"/>
        <v>0</v>
      </c>
      <c r="AU11" s="200">
        <f t="shared" si="18"/>
        <v>0</v>
      </c>
      <c r="AV11" s="255">
        <f t="shared" si="19"/>
        <v>3.7504729030018888E-4</v>
      </c>
      <c r="AY11" s="339"/>
      <c r="AZ11" s="133" t="s">
        <v>19</v>
      </c>
      <c r="BA11" s="158">
        <v>62932.154000000075</v>
      </c>
      <c r="BB11" s="159">
        <v>62619.230000000069</v>
      </c>
      <c r="BC11" s="160">
        <v>201.13</v>
      </c>
      <c r="BD11" s="161">
        <v>0</v>
      </c>
      <c r="BE11" s="162">
        <v>0</v>
      </c>
      <c r="BF11" s="162">
        <v>0</v>
      </c>
      <c r="BG11" s="163">
        <v>201.13</v>
      </c>
      <c r="BH11" s="164">
        <v>201.13</v>
      </c>
      <c r="BI11" s="164">
        <v>0</v>
      </c>
      <c r="BJ11" s="164">
        <v>0</v>
      </c>
      <c r="BK11" s="270">
        <v>53.66899999999999</v>
      </c>
      <c r="BL11" s="263">
        <f t="shared" si="20"/>
        <v>0.99502759749809289</v>
      </c>
      <c r="BM11" s="196">
        <f t="shared" si="21"/>
        <v>3.1959815009668944E-3</v>
      </c>
      <c r="BN11" s="197">
        <f t="shared" si="22"/>
        <v>0</v>
      </c>
      <c r="BO11" s="198">
        <f t="shared" si="23"/>
        <v>0</v>
      </c>
      <c r="BP11" s="198">
        <f t="shared" si="24"/>
        <v>0</v>
      </c>
      <c r="BQ11" s="199">
        <f t="shared" si="25"/>
        <v>3.1959815009668944E-3</v>
      </c>
      <c r="BR11" s="200">
        <f t="shared" si="26"/>
        <v>3.1959815009668944E-3</v>
      </c>
      <c r="BS11" s="200">
        <f t="shared" si="27"/>
        <v>0</v>
      </c>
      <c r="BT11" s="200">
        <f t="shared" si="28"/>
        <v>0</v>
      </c>
      <c r="BU11" s="255">
        <f t="shared" si="29"/>
        <v>8.5280729466212014E-4</v>
      </c>
    </row>
    <row r="12" spans="1:73">
      <c r="A12" s="339"/>
      <c r="B12" s="134" t="s">
        <v>20</v>
      </c>
      <c r="C12" s="165">
        <f t="shared" ref="C12:M12" si="33">IF(COUNT(C9:C11)=0,"",SUM(C9:C11))</f>
        <v>1432471.3390000015</v>
      </c>
      <c r="D12" s="166">
        <f t="shared" si="33"/>
        <v>1412338.8670000006</v>
      </c>
      <c r="E12" s="167">
        <f t="shared" si="33"/>
        <v>15596.364000000007</v>
      </c>
      <c r="F12" s="168">
        <f t="shared" si="33"/>
        <v>9448.9320000000043</v>
      </c>
      <c r="G12" s="169">
        <f t="shared" si="33"/>
        <v>9443.9460000000036</v>
      </c>
      <c r="H12" s="169">
        <f t="shared" si="33"/>
        <v>4.9859999999999998</v>
      </c>
      <c r="I12" s="170">
        <f t="shared" si="33"/>
        <v>6147.4349999999986</v>
      </c>
      <c r="J12" s="171">
        <f t="shared" si="33"/>
        <v>2712.3460000000005</v>
      </c>
      <c r="K12" s="171">
        <f t="shared" si="33"/>
        <v>0</v>
      </c>
      <c r="L12" s="171">
        <f t="shared" si="33"/>
        <v>3435.0879999999997</v>
      </c>
      <c r="M12" s="271">
        <f t="shared" si="33"/>
        <v>1787.0179999999998</v>
      </c>
      <c r="N12" s="264">
        <f t="shared" si="0"/>
        <v>0.9859456371294274</v>
      </c>
      <c r="O12" s="201">
        <f t="shared" si="1"/>
        <v>1.0887731974370755E-2</v>
      </c>
      <c r="P12" s="202">
        <f t="shared" si="2"/>
        <v>6.5962450645583176E-3</v>
      </c>
      <c r="Q12" s="203">
        <f t="shared" si="3"/>
        <v>6.5927643666453791E-3</v>
      </c>
      <c r="R12" s="203">
        <f t="shared" si="4"/>
        <v>3.480697912937436E-6</v>
      </c>
      <c r="S12" s="204">
        <f t="shared" si="5"/>
        <v>4.2914890040951755E-3</v>
      </c>
      <c r="T12" s="205">
        <f t="shared" si="6"/>
        <v>1.8934731370565995E-3</v>
      </c>
      <c r="U12" s="205">
        <f t="shared" si="7"/>
        <v>0</v>
      </c>
      <c r="V12" s="205">
        <f t="shared" si="8"/>
        <v>2.3980151689443302E-3</v>
      </c>
      <c r="W12" s="256">
        <f t="shared" si="9"/>
        <v>1.2475069841519516E-3</v>
      </c>
      <c r="Z12" s="339"/>
      <c r="AA12" s="134" t="s">
        <v>20</v>
      </c>
      <c r="AB12" s="165">
        <f t="shared" ref="AB12:AL12" si="34">IF(COUNT(AB9:AB11)=0,"",SUM(AB9:AB11))</f>
        <v>1154859.7000000014</v>
      </c>
      <c r="AC12" s="166">
        <f t="shared" si="34"/>
        <v>1137358.1510000005</v>
      </c>
      <c r="AD12" s="167">
        <f t="shared" si="34"/>
        <v>13390.047000000008</v>
      </c>
      <c r="AE12" s="168">
        <f t="shared" si="34"/>
        <v>8769.0950000000048</v>
      </c>
      <c r="AF12" s="169">
        <f t="shared" si="34"/>
        <v>8764.109000000004</v>
      </c>
      <c r="AG12" s="169">
        <f t="shared" si="34"/>
        <v>4.9859999999999998</v>
      </c>
      <c r="AH12" s="170">
        <f t="shared" si="34"/>
        <v>4620.954999999999</v>
      </c>
      <c r="AI12" s="171">
        <f t="shared" si="34"/>
        <v>1833.893</v>
      </c>
      <c r="AJ12" s="171">
        <f t="shared" si="34"/>
        <v>0</v>
      </c>
      <c r="AK12" s="171">
        <f t="shared" si="34"/>
        <v>2787.058</v>
      </c>
      <c r="AL12" s="271">
        <f t="shared" si="34"/>
        <v>1676.797</v>
      </c>
      <c r="AM12" s="264">
        <f t="shared" si="10"/>
        <v>0.98484530285367067</v>
      </c>
      <c r="AN12" s="201">
        <f t="shared" si="11"/>
        <v>1.1594522693968793E-2</v>
      </c>
      <c r="AO12" s="202">
        <f t="shared" si="12"/>
        <v>7.593212404935417E-3</v>
      </c>
      <c r="AP12" s="203">
        <f t="shared" si="13"/>
        <v>7.5888949973750008E-3</v>
      </c>
      <c r="AQ12" s="203">
        <f t="shared" si="14"/>
        <v>4.3174075604162081E-6</v>
      </c>
      <c r="AR12" s="204">
        <f t="shared" si="15"/>
        <v>4.0013128867515194E-3</v>
      </c>
      <c r="AS12" s="205">
        <f t="shared" si="16"/>
        <v>1.5879790419563501E-3</v>
      </c>
      <c r="AT12" s="205">
        <f t="shared" si="17"/>
        <v>0</v>
      </c>
      <c r="AU12" s="205">
        <f t="shared" si="18"/>
        <v>2.4133303811709741E-3</v>
      </c>
      <c r="AV12" s="256">
        <f t="shared" si="19"/>
        <v>1.4519486652794257E-3</v>
      </c>
      <c r="AY12" s="339"/>
      <c r="AZ12" s="134" t="s">
        <v>20</v>
      </c>
      <c r="BA12" s="165">
        <f t="shared" ref="BA12:BK12" si="35">IF(COUNT(BA9:BA11)=0,"",SUM(BA9:BA11))</f>
        <v>277611.63900000008</v>
      </c>
      <c r="BB12" s="166">
        <f t="shared" si="35"/>
        <v>274980.71600000013</v>
      </c>
      <c r="BC12" s="167">
        <f t="shared" si="35"/>
        <v>2206.317</v>
      </c>
      <c r="BD12" s="168">
        <f t="shared" si="35"/>
        <v>679.83699999999999</v>
      </c>
      <c r="BE12" s="169">
        <f t="shared" si="35"/>
        <v>679.83699999999999</v>
      </c>
      <c r="BF12" s="169">
        <f t="shared" si="35"/>
        <v>0</v>
      </c>
      <c r="BG12" s="170">
        <f t="shared" si="35"/>
        <v>1526.48</v>
      </c>
      <c r="BH12" s="171">
        <f t="shared" si="35"/>
        <v>878.45300000000009</v>
      </c>
      <c r="BI12" s="171">
        <f t="shared" si="35"/>
        <v>0</v>
      </c>
      <c r="BJ12" s="171">
        <f t="shared" si="35"/>
        <v>648.03</v>
      </c>
      <c r="BK12" s="271">
        <f t="shared" si="35"/>
        <v>110.221</v>
      </c>
      <c r="BL12" s="264">
        <f t="shared" si="20"/>
        <v>0.99052300901548318</v>
      </c>
      <c r="BM12" s="201">
        <f t="shared" si="21"/>
        <v>7.9474945933372745E-3</v>
      </c>
      <c r="BN12" s="202">
        <f t="shared" si="22"/>
        <v>2.4488778728762152E-3</v>
      </c>
      <c r="BO12" s="203">
        <f t="shared" si="23"/>
        <v>2.4488778728762152E-3</v>
      </c>
      <c r="BP12" s="203">
        <f t="shared" si="24"/>
        <v>0</v>
      </c>
      <c r="BQ12" s="204">
        <f t="shared" si="25"/>
        <v>5.4986167204610593E-3</v>
      </c>
      <c r="BR12" s="205">
        <f t="shared" si="26"/>
        <v>3.164323380548176E-3</v>
      </c>
      <c r="BS12" s="205">
        <f t="shared" si="27"/>
        <v>0</v>
      </c>
      <c r="BT12" s="205">
        <f t="shared" si="28"/>
        <v>2.3343041463762251E-3</v>
      </c>
      <c r="BU12" s="256">
        <f t="shared" si="29"/>
        <v>3.970330653175531E-4</v>
      </c>
    </row>
    <row r="13" spans="1:73">
      <c r="A13" s="339"/>
      <c r="B13" s="131" t="s">
        <v>21</v>
      </c>
      <c r="C13" s="172">
        <v>444519.98099999985</v>
      </c>
      <c r="D13" s="173">
        <v>429816.01499999984</v>
      </c>
      <c r="E13" s="174">
        <v>13659.123000000003</v>
      </c>
      <c r="F13" s="175">
        <v>11495.009999999998</v>
      </c>
      <c r="G13" s="176">
        <v>11494.965999999999</v>
      </c>
      <c r="H13" s="176">
        <v>4.3999999999999997E-2</v>
      </c>
      <c r="I13" s="177">
        <v>2164.1139999999996</v>
      </c>
      <c r="J13" s="178">
        <v>2164.1139999999996</v>
      </c>
      <c r="K13" s="178">
        <v>0</v>
      </c>
      <c r="L13" s="178">
        <v>0</v>
      </c>
      <c r="M13" s="272">
        <v>323.82199999999989</v>
      </c>
      <c r="N13" s="265">
        <f t="shared" si="0"/>
        <v>0.96692169839717501</v>
      </c>
      <c r="O13" s="206">
        <f t="shared" si="1"/>
        <v>3.0727804336876385E-2</v>
      </c>
      <c r="P13" s="207">
        <f t="shared" si="2"/>
        <v>2.5859377511311472E-2</v>
      </c>
      <c r="Q13" s="208">
        <f t="shared" si="3"/>
        <v>2.5859278528134379E-2</v>
      </c>
      <c r="R13" s="208">
        <f t="shared" si="4"/>
        <v>9.8983177091425309E-8</v>
      </c>
      <c r="S13" s="209">
        <f t="shared" si="5"/>
        <v>4.8684290751825629E-3</v>
      </c>
      <c r="T13" s="210">
        <f t="shared" si="6"/>
        <v>4.8684290751825629E-3</v>
      </c>
      <c r="U13" s="210">
        <f t="shared" si="7"/>
        <v>0</v>
      </c>
      <c r="V13" s="210">
        <f t="shared" si="8"/>
        <v>0</v>
      </c>
      <c r="W13" s="257">
        <f t="shared" si="9"/>
        <v>7.2847569027498899E-4</v>
      </c>
      <c r="Z13" s="339"/>
      <c r="AA13" s="131" t="s">
        <v>21</v>
      </c>
      <c r="AB13" s="172">
        <v>359269.99699999986</v>
      </c>
      <c r="AC13" s="173">
        <v>350296.52499999985</v>
      </c>
      <c r="AD13" s="174">
        <v>8348.3890000000029</v>
      </c>
      <c r="AE13" s="175">
        <v>7289.8729999999996</v>
      </c>
      <c r="AF13" s="176">
        <v>7289.8289999999997</v>
      </c>
      <c r="AG13" s="176">
        <v>4.3999999999999997E-2</v>
      </c>
      <c r="AH13" s="177">
        <v>1058.5169999999998</v>
      </c>
      <c r="AI13" s="178">
        <v>1058.5169999999998</v>
      </c>
      <c r="AJ13" s="178">
        <v>0</v>
      </c>
      <c r="AK13" s="178">
        <v>0</v>
      </c>
      <c r="AL13" s="272">
        <v>125.88399999999999</v>
      </c>
      <c r="AM13" s="265">
        <f t="shared" si="10"/>
        <v>0.97502304095824621</v>
      </c>
      <c r="AN13" s="206">
        <f t="shared" si="11"/>
        <v>2.3237089291372155E-2</v>
      </c>
      <c r="AO13" s="207">
        <f t="shared" si="12"/>
        <v>2.0290792609659533E-2</v>
      </c>
      <c r="AP13" s="208">
        <f t="shared" si="13"/>
        <v>2.0290670139093199E-2</v>
      </c>
      <c r="AQ13" s="208">
        <f t="shared" si="14"/>
        <v>1.2247056633565761E-7</v>
      </c>
      <c r="AR13" s="209">
        <f t="shared" si="15"/>
        <v>2.9462994651345748E-3</v>
      </c>
      <c r="AS13" s="210">
        <f t="shared" si="16"/>
        <v>2.9462994651345748E-3</v>
      </c>
      <c r="AT13" s="210">
        <f t="shared" si="17"/>
        <v>0</v>
      </c>
      <c r="AU13" s="210">
        <f t="shared" si="18"/>
        <v>0</v>
      </c>
      <c r="AV13" s="257">
        <f t="shared" si="19"/>
        <v>3.5038829028631645E-4</v>
      </c>
      <c r="AY13" s="339"/>
      <c r="AZ13" s="131" t="s">
        <v>21</v>
      </c>
      <c r="BA13" s="172">
        <v>85249.983999999997</v>
      </c>
      <c r="BB13" s="173">
        <v>79519.490000000005</v>
      </c>
      <c r="BC13" s="174">
        <v>5310.7339999999995</v>
      </c>
      <c r="BD13" s="175">
        <v>4205.1369999999988</v>
      </c>
      <c r="BE13" s="176">
        <v>4205.1369999999988</v>
      </c>
      <c r="BF13" s="176">
        <v>0</v>
      </c>
      <c r="BG13" s="177">
        <v>1105.597</v>
      </c>
      <c r="BH13" s="178">
        <v>1105.597</v>
      </c>
      <c r="BI13" s="178">
        <v>0</v>
      </c>
      <c r="BJ13" s="178">
        <v>0</v>
      </c>
      <c r="BK13" s="272">
        <v>197.93799999999993</v>
      </c>
      <c r="BL13" s="265">
        <f t="shared" si="20"/>
        <v>0.93278011641620961</v>
      </c>
      <c r="BM13" s="206">
        <f t="shared" si="21"/>
        <v>6.2296011691920082E-2</v>
      </c>
      <c r="BN13" s="207">
        <f t="shared" si="22"/>
        <v>4.9327129492481768E-2</v>
      </c>
      <c r="BO13" s="208">
        <f t="shared" si="23"/>
        <v>4.9327129492481768E-2</v>
      </c>
      <c r="BP13" s="208">
        <f t="shared" si="24"/>
        <v>0</v>
      </c>
      <c r="BQ13" s="209">
        <f t="shared" si="25"/>
        <v>1.2968882199438302E-2</v>
      </c>
      <c r="BR13" s="210">
        <f t="shared" si="26"/>
        <v>1.2968882199438302E-2</v>
      </c>
      <c r="BS13" s="210">
        <f t="shared" si="27"/>
        <v>0</v>
      </c>
      <c r="BT13" s="210">
        <f t="shared" si="28"/>
        <v>0</v>
      </c>
      <c r="BU13" s="257">
        <f t="shared" si="29"/>
        <v>2.3218538082071657E-3</v>
      </c>
    </row>
    <row r="14" spans="1:73">
      <c r="A14" s="339"/>
      <c r="B14" s="132" t="s">
        <v>22</v>
      </c>
      <c r="C14" s="151">
        <v>655400.51100000006</v>
      </c>
      <c r="D14" s="152">
        <v>619517.00500000035</v>
      </c>
      <c r="E14" s="153">
        <v>33035.051999999996</v>
      </c>
      <c r="F14" s="154">
        <v>23936.784000000011</v>
      </c>
      <c r="G14" s="155">
        <v>23936.753000000012</v>
      </c>
      <c r="H14" s="155">
        <v>3.1E-2</v>
      </c>
      <c r="I14" s="156">
        <v>9098.271999999999</v>
      </c>
      <c r="J14" s="157">
        <v>6673.4890000000032</v>
      </c>
      <c r="K14" s="157">
        <v>14.411999999999995</v>
      </c>
      <c r="L14" s="157">
        <v>2410.3720000000003</v>
      </c>
      <c r="M14" s="269">
        <v>1419.2749999999999</v>
      </c>
      <c r="N14" s="262">
        <f t="shared" si="0"/>
        <v>0.94524949950794335</v>
      </c>
      <c r="O14" s="191">
        <f t="shared" si="1"/>
        <v>5.0404373273367789E-2</v>
      </c>
      <c r="P14" s="192">
        <f t="shared" si="2"/>
        <v>3.6522376162749143E-2</v>
      </c>
      <c r="Q14" s="193">
        <f t="shared" si="3"/>
        <v>3.6522328863426858E-2</v>
      </c>
      <c r="R14" s="193">
        <f t="shared" si="4"/>
        <v>4.7299322291800894E-8</v>
      </c>
      <c r="S14" s="194">
        <f t="shared" si="5"/>
        <v>1.3882003213757028E-2</v>
      </c>
      <c r="T14" s="195">
        <f t="shared" si="6"/>
        <v>1.0182306678122201E-2</v>
      </c>
      <c r="U14" s="195">
        <f t="shared" si="7"/>
        <v>2.1989607511917236E-5</v>
      </c>
      <c r="V14" s="195">
        <f t="shared" si="8"/>
        <v>3.6777084539075071E-3</v>
      </c>
      <c r="W14" s="254">
        <f t="shared" si="9"/>
        <v>2.1655079240547001E-3</v>
      </c>
      <c r="Z14" s="339"/>
      <c r="AA14" s="132" t="s">
        <v>22</v>
      </c>
      <c r="AB14" s="151">
        <v>525117.47899999993</v>
      </c>
      <c r="AC14" s="152">
        <v>499183.42500000028</v>
      </c>
      <c r="AD14" s="153">
        <v>23974.458999999999</v>
      </c>
      <c r="AE14" s="154">
        <v>17133.579000000009</v>
      </c>
      <c r="AF14" s="155">
        <v>17133.54800000001</v>
      </c>
      <c r="AG14" s="155">
        <v>3.1E-2</v>
      </c>
      <c r="AH14" s="156">
        <v>6840.8789999999981</v>
      </c>
      <c r="AI14" s="157">
        <v>5554.3950000000032</v>
      </c>
      <c r="AJ14" s="157">
        <v>14.411999999999995</v>
      </c>
      <c r="AK14" s="157">
        <v>1272.07</v>
      </c>
      <c r="AL14" s="269">
        <v>887.36800000000005</v>
      </c>
      <c r="AM14" s="262">
        <f t="shared" si="10"/>
        <v>0.95061285324307465</v>
      </c>
      <c r="AN14" s="191">
        <f t="shared" si="11"/>
        <v>4.5655419898906091E-2</v>
      </c>
      <c r="AO14" s="192">
        <f t="shared" si="12"/>
        <v>3.2628087399848314E-2</v>
      </c>
      <c r="AP14" s="193">
        <f t="shared" si="13"/>
        <v>3.262802836543937E-2</v>
      </c>
      <c r="AQ14" s="193">
        <f t="shared" si="14"/>
        <v>5.9034408946040824E-8</v>
      </c>
      <c r="AR14" s="194">
        <f t="shared" si="15"/>
        <v>1.3027330594722022E-2</v>
      </c>
      <c r="AS14" s="195">
        <f t="shared" si="16"/>
        <v>1.0577433092833696E-2</v>
      </c>
      <c r="AT14" s="195">
        <f t="shared" si="17"/>
        <v>2.7445287152591614E-5</v>
      </c>
      <c r="AU14" s="195">
        <f t="shared" si="18"/>
        <v>2.4224484060641981E-3</v>
      </c>
      <c r="AV14" s="254">
        <f t="shared" si="19"/>
        <v>1.6898466257300115E-3</v>
      </c>
      <c r="AY14" s="339"/>
      <c r="AZ14" s="132" t="s">
        <v>22</v>
      </c>
      <c r="BA14" s="151">
        <v>130283.03200000017</v>
      </c>
      <c r="BB14" s="152">
        <v>120333.58000000012</v>
      </c>
      <c r="BC14" s="153">
        <v>9060.5930000000008</v>
      </c>
      <c r="BD14" s="154">
        <v>6803.2050000000017</v>
      </c>
      <c r="BE14" s="155">
        <v>6803.2050000000017</v>
      </c>
      <c r="BF14" s="155">
        <v>0</v>
      </c>
      <c r="BG14" s="156">
        <v>2257.3930000000005</v>
      </c>
      <c r="BH14" s="157">
        <v>1119.0939999999998</v>
      </c>
      <c r="BI14" s="157">
        <v>0</v>
      </c>
      <c r="BJ14" s="157">
        <v>1138.3020000000004</v>
      </c>
      <c r="BK14" s="269">
        <v>531.90699999999981</v>
      </c>
      <c r="BL14" s="262">
        <f t="shared" si="20"/>
        <v>0.92363201986272447</v>
      </c>
      <c r="BM14" s="191">
        <f t="shared" si="21"/>
        <v>6.9545457001645383E-2</v>
      </c>
      <c r="BN14" s="192">
        <f t="shared" si="22"/>
        <v>5.2218657299900675E-2</v>
      </c>
      <c r="BO14" s="193">
        <f t="shared" si="23"/>
        <v>5.2218657299900675E-2</v>
      </c>
      <c r="BP14" s="193">
        <f t="shared" si="24"/>
        <v>0</v>
      </c>
      <c r="BQ14" s="194">
        <f t="shared" si="25"/>
        <v>1.7326838079727815E-2</v>
      </c>
      <c r="BR14" s="195">
        <f t="shared" si="26"/>
        <v>8.5897141233249649E-3</v>
      </c>
      <c r="BS14" s="195">
        <f t="shared" si="27"/>
        <v>0</v>
      </c>
      <c r="BT14" s="195">
        <f t="shared" si="28"/>
        <v>8.7371469831927073E-3</v>
      </c>
      <c r="BU14" s="254">
        <f t="shared" si="29"/>
        <v>4.0827035710989529E-3</v>
      </c>
    </row>
    <row r="15" spans="1:73">
      <c r="A15" s="339"/>
      <c r="B15" s="133" t="s">
        <v>23</v>
      </c>
      <c r="C15" s="158">
        <v>719274.7359999998</v>
      </c>
      <c r="D15" s="159">
        <v>675491.3610000012</v>
      </c>
      <c r="E15" s="160">
        <v>40259.517000000051</v>
      </c>
      <c r="F15" s="161">
        <v>9590.5460000000003</v>
      </c>
      <c r="G15" s="162">
        <v>9579.773000000001</v>
      </c>
      <c r="H15" s="162">
        <v>10.773</v>
      </c>
      <c r="I15" s="163">
        <v>30668.976000000031</v>
      </c>
      <c r="J15" s="164">
        <v>21009.216999999986</v>
      </c>
      <c r="K15" s="164">
        <v>306.45600000000002</v>
      </c>
      <c r="L15" s="164">
        <v>9353.3099999999977</v>
      </c>
      <c r="M15" s="270">
        <v>1611.848</v>
      </c>
      <c r="N15" s="263">
        <f t="shared" si="0"/>
        <v>0.93912844034605625</v>
      </c>
      <c r="O15" s="196">
        <f t="shared" si="1"/>
        <v>5.5972377431035003E-2</v>
      </c>
      <c r="P15" s="197">
        <f t="shared" si="2"/>
        <v>1.3333633895352057E-2</v>
      </c>
      <c r="Q15" s="198">
        <f t="shared" si="3"/>
        <v>1.3318656308262166E-2</v>
      </c>
      <c r="R15" s="198">
        <f t="shared" si="4"/>
        <v>1.4977587089893287E-5</v>
      </c>
      <c r="S15" s="199">
        <f t="shared" si="5"/>
        <v>4.2638750487129638E-2</v>
      </c>
      <c r="T15" s="200">
        <f t="shared" si="6"/>
        <v>2.9208890495494882E-2</v>
      </c>
      <c r="U15" s="200">
        <f t="shared" si="7"/>
        <v>4.2606251083452496E-4</v>
      </c>
      <c r="V15" s="200">
        <f t="shared" si="8"/>
        <v>1.300380721282556E-2</v>
      </c>
      <c r="W15" s="255">
        <f t="shared" si="9"/>
        <v>2.2409350965998621E-3</v>
      </c>
      <c r="Z15" s="339"/>
      <c r="AA15" s="133" t="s">
        <v>23</v>
      </c>
      <c r="AB15" s="158">
        <v>569774.31299999962</v>
      </c>
      <c r="AC15" s="159">
        <v>535863.03200000129</v>
      </c>
      <c r="AD15" s="160">
        <v>31638.150000000045</v>
      </c>
      <c r="AE15" s="161">
        <v>8233.8889999999992</v>
      </c>
      <c r="AF15" s="162">
        <v>8223.116</v>
      </c>
      <c r="AG15" s="162">
        <v>10.773</v>
      </c>
      <c r="AH15" s="163">
        <v>23404.264000000028</v>
      </c>
      <c r="AI15" s="164">
        <v>15789.348999999986</v>
      </c>
      <c r="AJ15" s="164">
        <v>306.45600000000002</v>
      </c>
      <c r="AK15" s="164">
        <v>7308.4659999999967</v>
      </c>
      <c r="AL15" s="270">
        <v>795.83799999999997</v>
      </c>
      <c r="AM15" s="263">
        <f t="shared" si="10"/>
        <v>0.94048295925899639</v>
      </c>
      <c r="AN15" s="196">
        <f t="shared" si="11"/>
        <v>5.552751199578923E-2</v>
      </c>
      <c r="AO15" s="197">
        <f t="shared" si="12"/>
        <v>1.4451141113481549E-2</v>
      </c>
      <c r="AP15" s="198">
        <f t="shared" si="13"/>
        <v>1.4432233627211632E-2</v>
      </c>
      <c r="AQ15" s="198">
        <f t="shared" si="14"/>
        <v>1.8907486269918958E-5</v>
      </c>
      <c r="AR15" s="199">
        <f t="shared" si="15"/>
        <v>4.1076376147550275E-2</v>
      </c>
      <c r="AS15" s="200">
        <f t="shared" si="16"/>
        <v>2.7711584463794521E-2</v>
      </c>
      <c r="AT15" s="200">
        <f t="shared" si="17"/>
        <v>5.3785506472981391E-4</v>
      </c>
      <c r="AU15" s="200">
        <f t="shared" si="18"/>
        <v>1.2826948904591986E-2</v>
      </c>
      <c r="AV15" s="255">
        <f t="shared" si="19"/>
        <v>1.3967600536600542E-3</v>
      </c>
      <c r="AY15" s="339"/>
      <c r="AZ15" s="133" t="s">
        <v>23</v>
      </c>
      <c r="BA15" s="158">
        <v>149500.42300000018</v>
      </c>
      <c r="BB15" s="159">
        <v>139628.32899999991</v>
      </c>
      <c r="BC15" s="160">
        <v>8621.367000000002</v>
      </c>
      <c r="BD15" s="161">
        <v>1356.6570000000002</v>
      </c>
      <c r="BE15" s="162">
        <v>1356.6570000000002</v>
      </c>
      <c r="BF15" s="162">
        <v>0</v>
      </c>
      <c r="BG15" s="163">
        <v>7264.7120000000014</v>
      </c>
      <c r="BH15" s="164">
        <v>5219.8680000000013</v>
      </c>
      <c r="BI15" s="164">
        <v>0</v>
      </c>
      <c r="BJ15" s="164">
        <v>2044.8440000000003</v>
      </c>
      <c r="BK15" s="270">
        <v>816.00999999999988</v>
      </c>
      <c r="BL15" s="263">
        <f t="shared" si="20"/>
        <v>0.93396611325975809</v>
      </c>
      <c r="BM15" s="196">
        <f t="shared" si="21"/>
        <v>5.7667843521753727E-2</v>
      </c>
      <c r="BN15" s="197">
        <f t="shared" si="22"/>
        <v>9.0746030865745345E-3</v>
      </c>
      <c r="BO15" s="198">
        <f t="shared" si="23"/>
        <v>9.0746030865745345E-3</v>
      </c>
      <c r="BP15" s="198">
        <f t="shared" si="24"/>
        <v>0</v>
      </c>
      <c r="BQ15" s="199">
        <f t="shared" si="25"/>
        <v>4.8593253813067755E-2</v>
      </c>
      <c r="BR15" s="200">
        <f t="shared" si="26"/>
        <v>3.4915406225974326E-2</v>
      </c>
      <c r="BS15" s="200">
        <f t="shared" si="27"/>
        <v>0</v>
      </c>
      <c r="BT15" s="200">
        <f t="shared" si="28"/>
        <v>1.3677847587093435E-2</v>
      </c>
      <c r="BU15" s="255">
        <f t="shared" si="29"/>
        <v>5.4582454258340048E-3</v>
      </c>
    </row>
    <row r="16" spans="1:73">
      <c r="A16" s="339"/>
      <c r="B16" s="134" t="s">
        <v>24</v>
      </c>
      <c r="C16" s="165">
        <f t="shared" ref="C16:M16" si="36">IF(COUNT(C13:C15)=0,"",SUM(C13:C15))</f>
        <v>1819195.2279999997</v>
      </c>
      <c r="D16" s="166">
        <f t="shared" si="36"/>
        <v>1724824.3810000014</v>
      </c>
      <c r="E16" s="167">
        <f t="shared" si="36"/>
        <v>86953.692000000054</v>
      </c>
      <c r="F16" s="168">
        <f t="shared" si="36"/>
        <v>45022.340000000011</v>
      </c>
      <c r="G16" s="169">
        <f t="shared" si="36"/>
        <v>45011.492000000013</v>
      </c>
      <c r="H16" s="169">
        <f t="shared" si="36"/>
        <v>10.847999999999999</v>
      </c>
      <c r="I16" s="170">
        <f t="shared" si="36"/>
        <v>41931.36200000003</v>
      </c>
      <c r="J16" s="171">
        <f t="shared" si="36"/>
        <v>29846.819999999989</v>
      </c>
      <c r="K16" s="171">
        <f t="shared" si="36"/>
        <v>320.86799999999999</v>
      </c>
      <c r="L16" s="171">
        <f t="shared" si="36"/>
        <v>11763.681999999997</v>
      </c>
      <c r="M16" s="271">
        <f t="shared" si="36"/>
        <v>3354.9449999999997</v>
      </c>
      <c r="N16" s="264">
        <f t="shared" si="0"/>
        <v>0.94812494802784397</v>
      </c>
      <c r="O16" s="201">
        <f t="shared" si="1"/>
        <v>4.7797889232369987E-2</v>
      </c>
      <c r="P16" s="202">
        <f t="shared" si="2"/>
        <v>2.4748492798926811E-2</v>
      </c>
      <c r="Q16" s="203">
        <f t="shared" si="3"/>
        <v>2.4742529722598865E-2</v>
      </c>
      <c r="R16" s="203">
        <f t="shared" si="4"/>
        <v>5.9630763279464805E-6</v>
      </c>
      <c r="S16" s="204">
        <f t="shared" si="5"/>
        <v>2.3049401930379316E-2</v>
      </c>
      <c r="T16" s="205">
        <f t="shared" si="6"/>
        <v>1.6406606361216772E-2</v>
      </c>
      <c r="U16" s="205">
        <f t="shared" si="7"/>
        <v>1.7637909063380637E-4</v>
      </c>
      <c r="V16" s="205">
        <f t="shared" si="8"/>
        <v>6.4664208760776276E-3</v>
      </c>
      <c r="W16" s="256">
        <f t="shared" si="9"/>
        <v>1.844191842833924E-3</v>
      </c>
      <c r="Z16" s="339"/>
      <c r="AA16" s="134" t="s">
        <v>24</v>
      </c>
      <c r="AB16" s="165">
        <f t="shared" ref="AB16:AL16" si="37">IF(COUNT(AB13:AB15)=0,"",SUM(AB13:AB15))</f>
        <v>1454161.7889999994</v>
      </c>
      <c r="AC16" s="166">
        <f t="shared" si="37"/>
        <v>1385342.9820000015</v>
      </c>
      <c r="AD16" s="167">
        <f t="shared" si="37"/>
        <v>63960.998000000051</v>
      </c>
      <c r="AE16" s="168">
        <f t="shared" si="37"/>
        <v>32657.341000000008</v>
      </c>
      <c r="AF16" s="169">
        <f t="shared" si="37"/>
        <v>32646.493000000009</v>
      </c>
      <c r="AG16" s="169">
        <f t="shared" si="37"/>
        <v>10.847999999999999</v>
      </c>
      <c r="AH16" s="170">
        <f t="shared" si="37"/>
        <v>31303.660000000025</v>
      </c>
      <c r="AI16" s="171">
        <f t="shared" si="37"/>
        <v>22402.260999999988</v>
      </c>
      <c r="AJ16" s="171">
        <f t="shared" si="37"/>
        <v>320.86799999999999</v>
      </c>
      <c r="AK16" s="171">
        <f t="shared" si="37"/>
        <v>8580.5359999999964</v>
      </c>
      <c r="AL16" s="271">
        <f t="shared" si="37"/>
        <v>1809.0900000000001</v>
      </c>
      <c r="AM16" s="264">
        <f t="shared" si="10"/>
        <v>0.95267458716039888</v>
      </c>
      <c r="AN16" s="201">
        <f t="shared" si="11"/>
        <v>4.3984787995278614E-2</v>
      </c>
      <c r="AO16" s="202">
        <f t="shared" si="12"/>
        <v>2.2457845644849372E-2</v>
      </c>
      <c r="AP16" s="203">
        <f t="shared" si="13"/>
        <v>2.2450385677133221E-2</v>
      </c>
      <c r="AQ16" s="203">
        <f t="shared" si="14"/>
        <v>7.4599677161507396E-6</v>
      </c>
      <c r="AR16" s="204">
        <f t="shared" si="15"/>
        <v>2.1526944413473401E-2</v>
      </c>
      <c r="AS16" s="205">
        <f t="shared" si="16"/>
        <v>1.540561797831699E-2</v>
      </c>
      <c r="AT16" s="205">
        <f t="shared" si="17"/>
        <v>2.2065495217052505E-4</v>
      </c>
      <c r="AU16" s="205">
        <f t="shared" si="18"/>
        <v>5.9006749213928083E-3</v>
      </c>
      <c r="AV16" s="256">
        <f t="shared" si="19"/>
        <v>1.2440775254066319E-3</v>
      </c>
      <c r="AY16" s="339"/>
      <c r="AZ16" s="134" t="s">
        <v>24</v>
      </c>
      <c r="BA16" s="165">
        <f t="shared" ref="BA16:BK16" si="38">IF(COUNT(BA13:BA15)=0,"",SUM(BA13:BA15))</f>
        <v>365033.43900000036</v>
      </c>
      <c r="BB16" s="166">
        <f t="shared" si="38"/>
        <v>339481.39900000003</v>
      </c>
      <c r="BC16" s="167">
        <f t="shared" si="38"/>
        <v>22992.694000000003</v>
      </c>
      <c r="BD16" s="168">
        <f t="shared" si="38"/>
        <v>12364.999</v>
      </c>
      <c r="BE16" s="169">
        <f t="shared" si="38"/>
        <v>12364.999</v>
      </c>
      <c r="BF16" s="169">
        <f t="shared" si="38"/>
        <v>0</v>
      </c>
      <c r="BG16" s="170">
        <f t="shared" si="38"/>
        <v>10627.702000000001</v>
      </c>
      <c r="BH16" s="171">
        <f t="shared" si="38"/>
        <v>7444.5590000000011</v>
      </c>
      <c r="BI16" s="171">
        <f t="shared" si="38"/>
        <v>0</v>
      </c>
      <c r="BJ16" s="171">
        <f t="shared" si="38"/>
        <v>3183.1460000000006</v>
      </c>
      <c r="BK16" s="271">
        <f t="shared" si="38"/>
        <v>1545.8549999999996</v>
      </c>
      <c r="BL16" s="264">
        <f t="shared" si="20"/>
        <v>0.93000082384233218</v>
      </c>
      <c r="BM16" s="201">
        <f t="shared" si="21"/>
        <v>6.2987911636226787E-2</v>
      </c>
      <c r="BN16" s="202">
        <f t="shared" si="22"/>
        <v>3.3873606302681734E-2</v>
      </c>
      <c r="BO16" s="203">
        <f t="shared" si="23"/>
        <v>3.3873606302681734E-2</v>
      </c>
      <c r="BP16" s="203">
        <f t="shared" si="24"/>
        <v>0</v>
      </c>
      <c r="BQ16" s="204">
        <f t="shared" si="25"/>
        <v>2.9114324509870424E-2</v>
      </c>
      <c r="BR16" s="205">
        <f t="shared" si="26"/>
        <v>2.0394183668198118E-2</v>
      </c>
      <c r="BS16" s="205">
        <f t="shared" si="27"/>
        <v>0</v>
      </c>
      <c r="BT16" s="205">
        <f t="shared" si="28"/>
        <v>8.7201490600974704E-3</v>
      </c>
      <c r="BU16" s="256">
        <f t="shared" si="29"/>
        <v>4.2348312095320069E-3</v>
      </c>
    </row>
    <row r="17" spans="1:73">
      <c r="A17" s="339"/>
      <c r="B17" s="131" t="s">
        <v>25</v>
      </c>
      <c r="C17" s="172">
        <v>578636.42500000028</v>
      </c>
      <c r="D17" s="173">
        <v>566419.90800000005</v>
      </c>
      <c r="E17" s="174">
        <v>10479.24</v>
      </c>
      <c r="F17" s="175">
        <v>7215.1529999999921</v>
      </c>
      <c r="G17" s="176">
        <v>7205.9619999999923</v>
      </c>
      <c r="H17" s="176">
        <v>9.1909999999999989</v>
      </c>
      <c r="I17" s="177">
        <v>3264.0879999999993</v>
      </c>
      <c r="J17" s="178">
        <v>2203.8620000000001</v>
      </c>
      <c r="K17" s="178">
        <v>11.973000000000001</v>
      </c>
      <c r="L17" s="178">
        <v>1048.258</v>
      </c>
      <c r="M17" s="272">
        <v>734.63100000000009</v>
      </c>
      <c r="N17" s="265">
        <f t="shared" si="0"/>
        <v>0.97888740412427333</v>
      </c>
      <c r="O17" s="206">
        <f t="shared" si="1"/>
        <v>1.8110232172127764E-2</v>
      </c>
      <c r="P17" s="207">
        <f t="shared" si="2"/>
        <v>1.2469234027221823E-2</v>
      </c>
      <c r="Q17" s="208">
        <f t="shared" si="3"/>
        <v>1.2453350132598356E-2</v>
      </c>
      <c r="R17" s="208">
        <f t="shared" si="4"/>
        <v>1.5883894623467568E-5</v>
      </c>
      <c r="S17" s="209">
        <f t="shared" si="5"/>
        <v>5.6409998731068436E-3</v>
      </c>
      <c r="T17" s="210">
        <f t="shared" si="6"/>
        <v>3.808716328219398E-3</v>
      </c>
      <c r="U17" s="210">
        <f t="shared" si="7"/>
        <v>2.0691749573145167E-5</v>
      </c>
      <c r="V17" s="210">
        <f t="shared" si="8"/>
        <v>1.8116004363188847E-3</v>
      </c>
      <c r="W17" s="257">
        <f t="shared" si="9"/>
        <v>1.2695899674826031E-3</v>
      </c>
      <c r="Z17" s="339"/>
      <c r="AA17" s="131" t="s">
        <v>25</v>
      </c>
      <c r="AB17" s="172">
        <v>460158.86000000016</v>
      </c>
      <c r="AC17" s="173">
        <v>451054.21200000006</v>
      </c>
      <c r="AD17" s="174">
        <v>8229.6640000000007</v>
      </c>
      <c r="AE17" s="175">
        <v>5509.0829999999924</v>
      </c>
      <c r="AF17" s="176">
        <v>5500.0339999999924</v>
      </c>
      <c r="AG17" s="176">
        <v>9.0489999999999995</v>
      </c>
      <c r="AH17" s="177">
        <v>2720.5819999999994</v>
      </c>
      <c r="AI17" s="178">
        <v>1660.356</v>
      </c>
      <c r="AJ17" s="178">
        <v>11.973000000000001</v>
      </c>
      <c r="AK17" s="178">
        <v>1048.258</v>
      </c>
      <c r="AL17" s="272">
        <v>351.33500000000004</v>
      </c>
      <c r="AM17" s="265">
        <f t="shared" si="10"/>
        <v>0.98021411996717811</v>
      </c>
      <c r="AN17" s="206">
        <f t="shared" si="11"/>
        <v>1.7884397575219996E-2</v>
      </c>
      <c r="AO17" s="207">
        <f t="shared" si="12"/>
        <v>1.1972132841253976E-2</v>
      </c>
      <c r="AP17" s="208">
        <f t="shared" si="13"/>
        <v>1.1952467893370542E-2</v>
      </c>
      <c r="AQ17" s="208">
        <f t="shared" si="14"/>
        <v>1.9664947883433118E-5</v>
      </c>
      <c r="AR17" s="209">
        <f t="shared" si="15"/>
        <v>5.9122669071285478E-3</v>
      </c>
      <c r="AS17" s="210">
        <f t="shared" si="16"/>
        <v>3.6082234730849243E-3</v>
      </c>
      <c r="AT17" s="210">
        <f t="shared" si="17"/>
        <v>2.6019275169449082E-5</v>
      </c>
      <c r="AU17" s="210">
        <f t="shared" si="18"/>
        <v>2.2780350246869086E-3</v>
      </c>
      <c r="AV17" s="257">
        <f t="shared" si="19"/>
        <v>7.6350806328058074E-4</v>
      </c>
      <c r="AY17" s="339"/>
      <c r="AZ17" s="131" t="s">
        <v>25</v>
      </c>
      <c r="BA17" s="172">
        <v>118477.56500000008</v>
      </c>
      <c r="BB17" s="173">
        <v>115365.696</v>
      </c>
      <c r="BC17" s="174">
        <v>2249.5759999999996</v>
      </c>
      <c r="BD17" s="175">
        <v>1706.0700000000002</v>
      </c>
      <c r="BE17" s="176">
        <v>1705.9280000000001</v>
      </c>
      <c r="BF17" s="176">
        <v>0.14199999999999999</v>
      </c>
      <c r="BG17" s="177">
        <v>543.50599999999986</v>
      </c>
      <c r="BH17" s="178">
        <v>543.50599999999986</v>
      </c>
      <c r="BI17" s="178">
        <v>0</v>
      </c>
      <c r="BJ17" s="178">
        <v>0</v>
      </c>
      <c r="BK17" s="272">
        <v>383.29599999999999</v>
      </c>
      <c r="BL17" s="265">
        <f t="shared" si="20"/>
        <v>0.97373452940225369</v>
      </c>
      <c r="BM17" s="206">
        <f t="shared" si="21"/>
        <v>1.8987358492723903E-2</v>
      </c>
      <c r="BN17" s="207">
        <f t="shared" si="22"/>
        <v>1.4399941457270827E-2</v>
      </c>
      <c r="BO17" s="208">
        <f t="shared" si="23"/>
        <v>1.4398742918121241E-2</v>
      </c>
      <c r="BP17" s="208">
        <f t="shared" si="24"/>
        <v>1.198539149584986E-6</v>
      </c>
      <c r="BQ17" s="209">
        <f t="shared" si="25"/>
        <v>4.5874170354530796E-3</v>
      </c>
      <c r="BR17" s="210">
        <f t="shared" si="26"/>
        <v>4.5874170354530796E-3</v>
      </c>
      <c r="BS17" s="210">
        <f t="shared" si="27"/>
        <v>0</v>
      </c>
      <c r="BT17" s="210">
        <f t="shared" si="28"/>
        <v>0</v>
      </c>
      <c r="BU17" s="257">
        <f t="shared" si="29"/>
        <v>3.2351779005586395E-3</v>
      </c>
    </row>
    <row r="18" spans="1:73">
      <c r="A18" s="339"/>
      <c r="B18" s="132" t="s">
        <v>26</v>
      </c>
      <c r="C18" s="151">
        <v>623107.00000000047</v>
      </c>
      <c r="D18" s="152">
        <v>612578.55900000071</v>
      </c>
      <c r="E18" s="153">
        <v>8357.5499999999993</v>
      </c>
      <c r="F18" s="154">
        <v>3664.0789999999997</v>
      </c>
      <c r="G18" s="155">
        <v>3661.2879999999996</v>
      </c>
      <c r="H18" s="155">
        <v>2.7909999999999986</v>
      </c>
      <c r="I18" s="156">
        <v>4693.4699999999975</v>
      </c>
      <c r="J18" s="157">
        <v>4693.4699999999975</v>
      </c>
      <c r="K18" s="157">
        <v>0</v>
      </c>
      <c r="L18" s="157">
        <v>0</v>
      </c>
      <c r="M18" s="269">
        <v>1084.2050000000002</v>
      </c>
      <c r="N18" s="262">
        <f t="shared" si="0"/>
        <v>0.98310331772873716</v>
      </c>
      <c r="O18" s="191">
        <f t="shared" si="1"/>
        <v>1.3412704399083934E-2</v>
      </c>
      <c r="P18" s="192">
        <f t="shared" si="2"/>
        <v>5.8803367639907707E-3</v>
      </c>
      <c r="Q18" s="193">
        <f t="shared" si="3"/>
        <v>5.8758575974912769E-3</v>
      </c>
      <c r="R18" s="193">
        <f t="shared" si="4"/>
        <v>4.4791664994936609E-6</v>
      </c>
      <c r="S18" s="194">
        <f t="shared" si="5"/>
        <v>7.5323660302323578E-3</v>
      </c>
      <c r="T18" s="195">
        <f t="shared" si="6"/>
        <v>7.5323660302323578E-3</v>
      </c>
      <c r="U18" s="195">
        <f t="shared" si="7"/>
        <v>0</v>
      </c>
      <c r="V18" s="195">
        <f t="shared" si="8"/>
        <v>0</v>
      </c>
      <c r="W18" s="254">
        <f t="shared" si="9"/>
        <v>1.7399981062642522E-3</v>
      </c>
      <c r="Z18" s="339"/>
      <c r="AA18" s="132" t="s">
        <v>26</v>
      </c>
      <c r="AB18" s="151">
        <v>507165.53300000035</v>
      </c>
      <c r="AC18" s="152">
        <v>501318.01600000064</v>
      </c>
      <c r="AD18" s="153">
        <v>5215.9669999999978</v>
      </c>
      <c r="AE18" s="154">
        <v>1365.6969999999997</v>
      </c>
      <c r="AF18" s="155">
        <v>1362.9059999999997</v>
      </c>
      <c r="AG18" s="155">
        <v>2.7909999999999986</v>
      </c>
      <c r="AH18" s="156">
        <v>3850.2709999999979</v>
      </c>
      <c r="AI18" s="157">
        <v>3850.2709999999979</v>
      </c>
      <c r="AJ18" s="157">
        <v>0</v>
      </c>
      <c r="AK18" s="157">
        <v>0</v>
      </c>
      <c r="AL18" s="269">
        <v>186.74799999999999</v>
      </c>
      <c r="AM18" s="262">
        <f t="shared" si="10"/>
        <v>0.98847020032017885</v>
      </c>
      <c r="AN18" s="191">
        <f t="shared" si="11"/>
        <v>1.0284545499664297E-2</v>
      </c>
      <c r="AO18" s="192">
        <f t="shared" si="12"/>
        <v>2.6928032587734993E-3</v>
      </c>
      <c r="AP18" s="193">
        <f t="shared" si="13"/>
        <v>2.6873001245532172E-3</v>
      </c>
      <c r="AQ18" s="193">
        <f t="shared" si="14"/>
        <v>5.5031342202822694E-6</v>
      </c>
      <c r="AR18" s="194">
        <f t="shared" si="15"/>
        <v>7.59174421263362E-3</v>
      </c>
      <c r="AS18" s="195">
        <f t="shared" si="16"/>
        <v>7.59174421263362E-3</v>
      </c>
      <c r="AT18" s="195">
        <f t="shared" si="17"/>
        <v>0</v>
      </c>
      <c r="AU18" s="195">
        <f t="shared" si="18"/>
        <v>0</v>
      </c>
      <c r="AV18" s="254">
        <f t="shared" si="19"/>
        <v>3.6821902879587024E-4</v>
      </c>
      <c r="AY18" s="339"/>
      <c r="AZ18" s="132" t="s">
        <v>26</v>
      </c>
      <c r="BA18" s="151">
        <v>115941.46700000012</v>
      </c>
      <c r="BB18" s="152">
        <v>111260.54300000003</v>
      </c>
      <c r="BC18" s="153">
        <v>3141.583000000001</v>
      </c>
      <c r="BD18" s="154">
        <v>2298.3820000000001</v>
      </c>
      <c r="BE18" s="155">
        <v>2298.3820000000001</v>
      </c>
      <c r="BF18" s="155">
        <v>0</v>
      </c>
      <c r="BG18" s="156">
        <v>843.19899999999996</v>
      </c>
      <c r="BH18" s="157">
        <v>843.19899999999996</v>
      </c>
      <c r="BI18" s="157">
        <v>0</v>
      </c>
      <c r="BJ18" s="157">
        <v>0</v>
      </c>
      <c r="BK18" s="269">
        <v>897.45700000000022</v>
      </c>
      <c r="BL18" s="262">
        <f t="shared" si="20"/>
        <v>0.95962683480622091</v>
      </c>
      <c r="BM18" s="191">
        <f t="shared" si="21"/>
        <v>2.7096284714079027E-2</v>
      </c>
      <c r="BN18" s="192">
        <f t="shared" si="22"/>
        <v>1.9823640837665076E-2</v>
      </c>
      <c r="BO18" s="193">
        <f t="shared" si="23"/>
        <v>1.9823640837665076E-2</v>
      </c>
      <c r="BP18" s="193">
        <f t="shared" si="24"/>
        <v>0</v>
      </c>
      <c r="BQ18" s="194">
        <f t="shared" si="25"/>
        <v>7.2726266263303278E-3</v>
      </c>
      <c r="BR18" s="195">
        <f t="shared" si="26"/>
        <v>7.2726266263303278E-3</v>
      </c>
      <c r="BS18" s="195">
        <f t="shared" si="27"/>
        <v>0</v>
      </c>
      <c r="BT18" s="195">
        <f t="shared" si="28"/>
        <v>0</v>
      </c>
      <c r="BU18" s="254">
        <f t="shared" si="29"/>
        <v>7.7406041446758589E-3</v>
      </c>
    </row>
    <row r="19" spans="1:73">
      <c r="A19" s="339"/>
      <c r="B19" s="133" t="s">
        <v>27</v>
      </c>
      <c r="C19" s="158">
        <v>935079.67600000021</v>
      </c>
      <c r="D19" s="159">
        <v>901046.23099999898</v>
      </c>
      <c r="E19" s="160">
        <v>30541.597999999998</v>
      </c>
      <c r="F19" s="161">
        <v>6377.8659999999991</v>
      </c>
      <c r="G19" s="162">
        <v>6377.8659999999991</v>
      </c>
      <c r="H19" s="162">
        <v>0</v>
      </c>
      <c r="I19" s="163">
        <v>24163.732000000004</v>
      </c>
      <c r="J19" s="164">
        <v>19024.004000000008</v>
      </c>
      <c r="K19" s="164">
        <v>0</v>
      </c>
      <c r="L19" s="164">
        <v>5139.7220000000025</v>
      </c>
      <c r="M19" s="270">
        <v>1658.9740000000002</v>
      </c>
      <c r="N19" s="263">
        <f t="shared" si="0"/>
        <v>0.96360369509303589</v>
      </c>
      <c r="O19" s="196">
        <f t="shared" si="1"/>
        <v>3.2662027401395462E-2</v>
      </c>
      <c r="P19" s="197">
        <f t="shared" si="2"/>
        <v>6.8206658359666857E-3</v>
      </c>
      <c r="Q19" s="198">
        <f t="shared" si="3"/>
        <v>6.8206658359666857E-3</v>
      </c>
      <c r="R19" s="198">
        <f t="shared" si="4"/>
        <v>0</v>
      </c>
      <c r="S19" s="199">
        <f t="shared" si="5"/>
        <v>2.584136156542878E-2</v>
      </c>
      <c r="T19" s="200">
        <f t="shared" si="6"/>
        <v>2.0344794661112924E-2</v>
      </c>
      <c r="U19" s="200">
        <f t="shared" si="7"/>
        <v>0</v>
      </c>
      <c r="V19" s="200">
        <f t="shared" si="8"/>
        <v>5.4965604877503524E-3</v>
      </c>
      <c r="W19" s="255">
        <f t="shared" si="9"/>
        <v>1.7741525589526339E-3</v>
      </c>
      <c r="Z19" s="339"/>
      <c r="AA19" s="133" t="s">
        <v>27</v>
      </c>
      <c r="AB19" s="158">
        <v>718276.97499999974</v>
      </c>
      <c r="AC19" s="159">
        <v>693475.73099999863</v>
      </c>
      <c r="AD19" s="160">
        <v>22198.577999999998</v>
      </c>
      <c r="AE19" s="161">
        <v>3570.5929999999989</v>
      </c>
      <c r="AF19" s="162">
        <v>3570.5929999999989</v>
      </c>
      <c r="AG19" s="162">
        <v>0</v>
      </c>
      <c r="AH19" s="163">
        <v>18627.987000000005</v>
      </c>
      <c r="AI19" s="164">
        <v>14028.006000000007</v>
      </c>
      <c r="AJ19" s="164">
        <v>0</v>
      </c>
      <c r="AK19" s="164">
        <v>4599.9760000000024</v>
      </c>
      <c r="AL19" s="270">
        <v>1033.951</v>
      </c>
      <c r="AM19" s="263">
        <f t="shared" si="10"/>
        <v>0.96547119723557739</v>
      </c>
      <c r="AN19" s="196">
        <f t="shared" si="11"/>
        <v>3.0905317548289787E-2</v>
      </c>
      <c r="AO19" s="197">
        <f t="shared" si="12"/>
        <v>4.9710531233442363E-3</v>
      </c>
      <c r="AP19" s="198">
        <f t="shared" si="13"/>
        <v>4.9710531233442363E-3</v>
      </c>
      <c r="AQ19" s="198">
        <f t="shared" si="14"/>
        <v>0</v>
      </c>
      <c r="AR19" s="199">
        <f t="shared" si="15"/>
        <v>2.5934267209386758E-2</v>
      </c>
      <c r="AS19" s="200">
        <f t="shared" si="16"/>
        <v>1.9530078908627152E-2</v>
      </c>
      <c r="AT19" s="200">
        <f t="shared" si="17"/>
        <v>0</v>
      </c>
      <c r="AU19" s="200">
        <f t="shared" si="18"/>
        <v>6.4041813396566189E-3</v>
      </c>
      <c r="AV19" s="255">
        <f t="shared" si="19"/>
        <v>1.4394878800061779E-3</v>
      </c>
      <c r="AY19" s="339"/>
      <c r="AZ19" s="133" t="s">
        <v>27</v>
      </c>
      <c r="BA19" s="158">
        <v>216802.70100000044</v>
      </c>
      <c r="BB19" s="159">
        <v>207570.50000000029</v>
      </c>
      <c r="BC19" s="160">
        <v>8343.0200000000023</v>
      </c>
      <c r="BD19" s="161">
        <v>2807.2730000000001</v>
      </c>
      <c r="BE19" s="162">
        <v>2807.2730000000001</v>
      </c>
      <c r="BF19" s="162">
        <v>0</v>
      </c>
      <c r="BG19" s="163">
        <v>5535.7449999999999</v>
      </c>
      <c r="BH19" s="164">
        <v>4995.9980000000014</v>
      </c>
      <c r="BI19" s="164">
        <v>0</v>
      </c>
      <c r="BJ19" s="164">
        <v>539.74599999999987</v>
      </c>
      <c r="BK19" s="270">
        <v>625.02300000000014</v>
      </c>
      <c r="BL19" s="263">
        <f t="shared" si="20"/>
        <v>0.95741657757298826</v>
      </c>
      <c r="BM19" s="196">
        <f t="shared" si="21"/>
        <v>3.8482085147084885E-2</v>
      </c>
      <c r="BN19" s="197">
        <f t="shared" si="22"/>
        <v>1.2948514880356561E-2</v>
      </c>
      <c r="BO19" s="198">
        <f t="shared" si="23"/>
        <v>1.2948514880356561E-2</v>
      </c>
      <c r="BP19" s="198">
        <f t="shared" si="24"/>
        <v>0</v>
      </c>
      <c r="BQ19" s="199">
        <f t="shared" si="25"/>
        <v>2.5533561041750991E-2</v>
      </c>
      <c r="BR19" s="200">
        <f t="shared" si="26"/>
        <v>2.3043984124533536E-2</v>
      </c>
      <c r="BS19" s="200">
        <f t="shared" si="27"/>
        <v>0</v>
      </c>
      <c r="BT19" s="200">
        <f t="shared" si="28"/>
        <v>2.4895723047287993E-3</v>
      </c>
      <c r="BU19" s="255">
        <f t="shared" si="29"/>
        <v>2.882911500258472E-3</v>
      </c>
    </row>
    <row r="20" spans="1:73">
      <c r="A20" s="339"/>
      <c r="B20" s="134" t="s">
        <v>28</v>
      </c>
      <c r="C20" s="165">
        <f t="shared" ref="C20:M20" si="39">IF(COUNT(C17:C19)=0,"",SUM(C17:C19))</f>
        <v>2136823.1010000007</v>
      </c>
      <c r="D20" s="166">
        <f t="shared" si="39"/>
        <v>2080044.6979999996</v>
      </c>
      <c r="E20" s="167">
        <f t="shared" si="39"/>
        <v>49378.387999999999</v>
      </c>
      <c r="F20" s="168">
        <f t="shared" si="39"/>
        <v>17257.097999999991</v>
      </c>
      <c r="G20" s="169">
        <f t="shared" si="39"/>
        <v>17245.115999999991</v>
      </c>
      <c r="H20" s="169">
        <f t="shared" si="39"/>
        <v>11.981999999999998</v>
      </c>
      <c r="I20" s="170">
        <f t="shared" si="39"/>
        <v>32121.29</v>
      </c>
      <c r="J20" s="171">
        <f t="shared" si="39"/>
        <v>25921.336000000007</v>
      </c>
      <c r="K20" s="171">
        <f t="shared" si="39"/>
        <v>11.973000000000001</v>
      </c>
      <c r="L20" s="171">
        <f t="shared" si="39"/>
        <v>6187.9800000000023</v>
      </c>
      <c r="M20" s="271">
        <f t="shared" si="39"/>
        <v>3477.8100000000004</v>
      </c>
      <c r="N20" s="264">
        <f t="shared" si="0"/>
        <v>0.9734285898662226</v>
      </c>
      <c r="O20" s="201">
        <f t="shared" si="1"/>
        <v>2.310831812745363E-2</v>
      </c>
      <c r="P20" s="202">
        <f t="shared" si="2"/>
        <v>8.0760536480179064E-3</v>
      </c>
      <c r="Q20" s="203">
        <f t="shared" si="3"/>
        <v>8.0704462582464314E-3</v>
      </c>
      <c r="R20" s="203">
        <f t="shared" si="4"/>
        <v>5.607389771475516E-6</v>
      </c>
      <c r="S20" s="204">
        <f t="shared" si="5"/>
        <v>1.5032264479435722E-2</v>
      </c>
      <c r="T20" s="205">
        <f t="shared" si="6"/>
        <v>1.2130782369335682E-2</v>
      </c>
      <c r="U20" s="205">
        <f t="shared" si="7"/>
        <v>5.603177911356733E-6</v>
      </c>
      <c r="V20" s="205">
        <f t="shared" si="8"/>
        <v>2.8958784642042299E-3</v>
      </c>
      <c r="W20" s="256">
        <f t="shared" si="9"/>
        <v>1.6275610266345576E-3</v>
      </c>
      <c r="Z20" s="339"/>
      <c r="AA20" s="134" t="s">
        <v>28</v>
      </c>
      <c r="AB20" s="165">
        <f t="shared" ref="AB20:AL20" si="40">IF(COUNT(AB17:AB19)=0,"",SUM(AB17:AB19))</f>
        <v>1685601.3680000002</v>
      </c>
      <c r="AC20" s="166">
        <f t="shared" si="40"/>
        <v>1645847.9589999993</v>
      </c>
      <c r="AD20" s="167">
        <f t="shared" si="40"/>
        <v>35644.208999999995</v>
      </c>
      <c r="AE20" s="168">
        <f t="shared" si="40"/>
        <v>10445.37299999999</v>
      </c>
      <c r="AF20" s="169">
        <f t="shared" si="40"/>
        <v>10433.532999999992</v>
      </c>
      <c r="AG20" s="169">
        <f t="shared" si="40"/>
        <v>11.839999999999998</v>
      </c>
      <c r="AH20" s="170">
        <f t="shared" si="40"/>
        <v>25198.840000000004</v>
      </c>
      <c r="AI20" s="171">
        <f t="shared" si="40"/>
        <v>19538.633000000005</v>
      </c>
      <c r="AJ20" s="171">
        <f t="shared" si="40"/>
        <v>11.973000000000001</v>
      </c>
      <c r="AK20" s="171">
        <f t="shared" si="40"/>
        <v>5648.2340000000022</v>
      </c>
      <c r="AL20" s="271">
        <f t="shared" si="40"/>
        <v>1572.0340000000001</v>
      </c>
      <c r="AM20" s="264">
        <f t="shared" si="10"/>
        <v>0.97641588945364399</v>
      </c>
      <c r="AN20" s="201">
        <f t="shared" si="11"/>
        <v>2.1146286231537983E-2</v>
      </c>
      <c r="AO20" s="202">
        <f t="shared" si="12"/>
        <v>6.1968228065652524E-3</v>
      </c>
      <c r="AP20" s="203">
        <f t="shared" si="13"/>
        <v>6.1897986072351066E-3</v>
      </c>
      <c r="AQ20" s="203">
        <f t="shared" si="14"/>
        <v>7.0241993301467208E-6</v>
      </c>
      <c r="AR20" s="204">
        <f t="shared" si="15"/>
        <v>1.4949465798013045E-2</v>
      </c>
      <c r="AS20" s="205">
        <f t="shared" si="16"/>
        <v>1.1591490948528942E-2</v>
      </c>
      <c r="AT20" s="205">
        <f t="shared" si="17"/>
        <v>7.1031029205951612E-6</v>
      </c>
      <c r="AU20" s="205">
        <f t="shared" si="18"/>
        <v>3.3508717465635099E-3</v>
      </c>
      <c r="AV20" s="256">
        <f t="shared" si="19"/>
        <v>9.3262501433850279E-4</v>
      </c>
      <c r="AY20" s="339"/>
      <c r="AZ20" s="134" t="s">
        <v>28</v>
      </c>
      <c r="BA20" s="165">
        <f t="shared" ref="BA20:BK20" si="41">IF(COUNT(BA17:BA19)=0,"",SUM(BA17:BA19))</f>
        <v>451221.73300000059</v>
      </c>
      <c r="BB20" s="166">
        <f t="shared" si="41"/>
        <v>434196.73900000029</v>
      </c>
      <c r="BC20" s="167">
        <f t="shared" si="41"/>
        <v>13734.179000000004</v>
      </c>
      <c r="BD20" s="168">
        <f t="shared" si="41"/>
        <v>6811.7250000000004</v>
      </c>
      <c r="BE20" s="169">
        <f t="shared" si="41"/>
        <v>6811.5830000000005</v>
      </c>
      <c r="BF20" s="169">
        <f t="shared" si="41"/>
        <v>0.14199999999999999</v>
      </c>
      <c r="BG20" s="170">
        <f t="shared" si="41"/>
        <v>6922.45</v>
      </c>
      <c r="BH20" s="171">
        <f t="shared" si="41"/>
        <v>6382.7030000000013</v>
      </c>
      <c r="BI20" s="171">
        <f t="shared" si="41"/>
        <v>0</v>
      </c>
      <c r="BJ20" s="171">
        <f t="shared" si="41"/>
        <v>539.74599999999987</v>
      </c>
      <c r="BK20" s="271">
        <f t="shared" si="41"/>
        <v>1905.7760000000003</v>
      </c>
      <c r="BL20" s="264">
        <f t="shared" si="20"/>
        <v>0.96226911791945913</v>
      </c>
      <c r="BM20" s="201">
        <f t="shared" si="21"/>
        <v>3.0437760408140592E-2</v>
      </c>
      <c r="BN20" s="202">
        <f t="shared" si="22"/>
        <v>1.5096181105266025E-2</v>
      </c>
      <c r="BO20" s="203">
        <f t="shared" si="23"/>
        <v>1.5095866404112214E-2</v>
      </c>
      <c r="BP20" s="203">
        <f t="shared" si="24"/>
        <v>3.1470115381166671E-7</v>
      </c>
      <c r="BQ20" s="204">
        <f t="shared" si="25"/>
        <v>1.5341570438053325E-2</v>
      </c>
      <c r="BR20" s="205">
        <f t="shared" si="26"/>
        <v>1.4145380271388642E-2</v>
      </c>
      <c r="BS20" s="205">
        <f t="shared" si="27"/>
        <v>0</v>
      </c>
      <c r="BT20" s="205">
        <f t="shared" si="28"/>
        <v>1.196187950459379E-3</v>
      </c>
      <c r="BU20" s="256">
        <f t="shared" si="29"/>
        <v>4.2235908880745281E-3</v>
      </c>
    </row>
    <row r="21" spans="1:73" ht="14.4" thickBot="1">
      <c r="A21" s="340"/>
      <c r="B21" s="135" t="s">
        <v>55</v>
      </c>
      <c r="C21" s="179">
        <f t="shared" ref="C21:M21" si="42">SUM(C20,C16,C12,C8)</f>
        <v>7882056.1640000008</v>
      </c>
      <c r="D21" s="180">
        <f t="shared" si="42"/>
        <v>7619960.4120000005</v>
      </c>
      <c r="E21" s="181">
        <f t="shared" si="42"/>
        <v>227403.80800000002</v>
      </c>
      <c r="F21" s="182">
        <f t="shared" si="42"/>
        <v>108601.55</v>
      </c>
      <c r="G21" s="183">
        <f t="shared" si="42"/>
        <v>108277.66899999999</v>
      </c>
      <c r="H21" s="183">
        <f t="shared" si="42"/>
        <v>323.88100000000003</v>
      </c>
      <c r="I21" s="184">
        <f t="shared" si="42"/>
        <v>118802.27900000004</v>
      </c>
      <c r="J21" s="185">
        <f t="shared" si="42"/>
        <v>83009.03899999999</v>
      </c>
      <c r="K21" s="185">
        <f t="shared" si="42"/>
        <v>332.84100000000001</v>
      </c>
      <c r="L21" s="185">
        <f t="shared" si="42"/>
        <v>35460.401000000005</v>
      </c>
      <c r="M21" s="273">
        <f t="shared" si="42"/>
        <v>18615.313999999998</v>
      </c>
      <c r="N21" s="266">
        <f t="shared" si="0"/>
        <v>0.96674779441472647</v>
      </c>
      <c r="O21" s="211">
        <f t="shared" si="1"/>
        <v>2.8850823093424485E-2</v>
      </c>
      <c r="P21" s="212">
        <f t="shared" si="2"/>
        <v>1.3778327347630404E-2</v>
      </c>
      <c r="Q21" s="213">
        <f t="shared" si="3"/>
        <v>1.3737236419925615E-2</v>
      </c>
      <c r="R21" s="213">
        <f t="shared" si="4"/>
        <v>4.1090927704787666E-5</v>
      </c>
      <c r="S21" s="214">
        <f t="shared" si="5"/>
        <v>1.50724984100735E-2</v>
      </c>
      <c r="T21" s="215">
        <f t="shared" si="6"/>
        <v>1.0531394000861116E-2</v>
      </c>
      <c r="U21" s="215">
        <f t="shared" si="7"/>
        <v>4.222768692263279E-5</v>
      </c>
      <c r="V21" s="215">
        <f t="shared" si="8"/>
        <v>4.4988769760306423E-3</v>
      </c>
      <c r="W21" s="258">
        <f t="shared" si="9"/>
        <v>2.3617332346631066E-3</v>
      </c>
      <c r="Z21" s="340"/>
      <c r="AA21" s="135" t="s">
        <v>55</v>
      </c>
      <c r="AB21" s="179">
        <f t="shared" ref="AB21:AL21" si="43">SUM(AB20,AB16,AB12,AB8)</f>
        <v>6301410.0759999994</v>
      </c>
      <c r="AC21" s="180">
        <f t="shared" si="43"/>
        <v>6098514.529000001</v>
      </c>
      <c r="AD21" s="181">
        <f t="shared" si="43"/>
        <v>176601.23</v>
      </c>
      <c r="AE21" s="182">
        <f t="shared" si="43"/>
        <v>88455.732000000004</v>
      </c>
      <c r="AF21" s="183">
        <f t="shared" si="43"/>
        <v>88421.25</v>
      </c>
      <c r="AG21" s="183">
        <f t="shared" si="43"/>
        <v>34.481999999999999</v>
      </c>
      <c r="AH21" s="184">
        <f t="shared" si="43"/>
        <v>88145.517000000036</v>
      </c>
      <c r="AI21" s="185">
        <f t="shared" si="43"/>
        <v>61755.369999999995</v>
      </c>
      <c r="AJ21" s="185">
        <f t="shared" si="43"/>
        <v>332.84100000000001</v>
      </c>
      <c r="AK21" s="185">
        <f t="shared" si="43"/>
        <v>26057.296999999999</v>
      </c>
      <c r="AL21" s="273">
        <f t="shared" si="43"/>
        <v>13559.627000000002</v>
      </c>
      <c r="AM21" s="266">
        <f t="shared" si="10"/>
        <v>0.96780156432402953</v>
      </c>
      <c r="AN21" s="211">
        <f t="shared" si="11"/>
        <v>2.8025668520227889E-2</v>
      </c>
      <c r="AO21" s="212">
        <f t="shared" si="12"/>
        <v>1.4037450496500589E-2</v>
      </c>
      <c r="AP21" s="213">
        <f t="shared" si="13"/>
        <v>1.4031978387943279E-2</v>
      </c>
      <c r="AQ21" s="213">
        <f t="shared" si="14"/>
        <v>5.4721085573101497E-6</v>
      </c>
      <c r="AR21" s="214">
        <f t="shared" si="15"/>
        <v>1.3988221038925453E-2</v>
      </c>
      <c r="AS21" s="215">
        <f t="shared" si="16"/>
        <v>9.8002461758846492E-3</v>
      </c>
      <c r="AT21" s="215">
        <f t="shared" si="17"/>
        <v>5.2820082487201083E-5</v>
      </c>
      <c r="AU21" s="215">
        <f t="shared" si="18"/>
        <v>4.1351533523018413E-3</v>
      </c>
      <c r="AV21" s="258">
        <f t="shared" si="19"/>
        <v>2.1518401177609702E-3</v>
      </c>
      <c r="AY21" s="340"/>
      <c r="AZ21" s="135" t="s">
        <v>55</v>
      </c>
      <c r="BA21" s="179">
        <f t="shared" ref="BA21:BK21" si="44">SUM(BA20,BA16,BA12,BA8)</f>
        <v>1580646.0880000012</v>
      </c>
      <c r="BB21" s="180">
        <f t="shared" si="44"/>
        <v>1521445.8830000001</v>
      </c>
      <c r="BC21" s="181">
        <f t="shared" si="44"/>
        <v>50802.578000000009</v>
      </c>
      <c r="BD21" s="182">
        <f t="shared" si="44"/>
        <v>20145.818000000003</v>
      </c>
      <c r="BE21" s="183">
        <f t="shared" si="44"/>
        <v>19856.419000000002</v>
      </c>
      <c r="BF21" s="183">
        <f t="shared" si="44"/>
        <v>289.39900000000006</v>
      </c>
      <c r="BG21" s="184">
        <f t="shared" si="44"/>
        <v>30656.761999999999</v>
      </c>
      <c r="BH21" s="185">
        <f t="shared" si="44"/>
        <v>21253.669000000002</v>
      </c>
      <c r="BI21" s="185">
        <f t="shared" si="44"/>
        <v>0</v>
      </c>
      <c r="BJ21" s="185">
        <f t="shared" si="44"/>
        <v>9403.104000000003</v>
      </c>
      <c r="BK21" s="273">
        <f t="shared" si="44"/>
        <v>5055.6869999999999</v>
      </c>
      <c r="BL21" s="266">
        <f t="shared" si="20"/>
        <v>0.96254683103988992</v>
      </c>
      <c r="BM21" s="211">
        <f t="shared" si="21"/>
        <v>3.2140387646345775E-2</v>
      </c>
      <c r="BN21" s="212">
        <f t="shared" si="22"/>
        <v>1.2745305956180614E-2</v>
      </c>
      <c r="BO21" s="213">
        <f t="shared" si="23"/>
        <v>1.2562216900257805E-2</v>
      </c>
      <c r="BP21" s="213">
        <f t="shared" si="24"/>
        <v>1.830890559228081E-4</v>
      </c>
      <c r="BQ21" s="214">
        <f t="shared" si="25"/>
        <v>1.9395082955470534E-2</v>
      </c>
      <c r="BR21" s="215">
        <f t="shared" si="26"/>
        <v>1.3446190871792413E-2</v>
      </c>
      <c r="BS21" s="215">
        <f t="shared" si="27"/>
        <v>0</v>
      </c>
      <c r="BT21" s="215">
        <f t="shared" si="28"/>
        <v>5.9488990428577179E-3</v>
      </c>
      <c r="BU21" s="258">
        <f t="shared" si="29"/>
        <v>3.1984939819115258E-3</v>
      </c>
    </row>
    <row r="23" spans="1:73" ht="14.4" thickBot="1"/>
    <row r="24" spans="1:73" ht="16.2" customHeight="1" thickBot="1">
      <c r="A24" s="345" t="s">
        <v>63</v>
      </c>
      <c r="B24" s="346"/>
      <c r="C24" s="341" t="s">
        <v>61</v>
      </c>
      <c r="D24" s="342"/>
      <c r="E24" s="342"/>
      <c r="F24" s="342"/>
      <c r="G24" s="342"/>
      <c r="H24" s="342"/>
      <c r="I24" s="342"/>
      <c r="J24" s="342"/>
      <c r="K24" s="342"/>
      <c r="L24" s="342"/>
      <c r="M24" s="343"/>
      <c r="N24" s="342" t="s">
        <v>62</v>
      </c>
      <c r="O24" s="342"/>
      <c r="P24" s="342"/>
      <c r="Q24" s="342"/>
      <c r="R24" s="342"/>
      <c r="S24" s="342"/>
      <c r="T24" s="342"/>
      <c r="U24" s="342"/>
      <c r="V24" s="342"/>
      <c r="W24" s="344"/>
      <c r="Z24" s="345" t="s">
        <v>64</v>
      </c>
      <c r="AA24" s="346"/>
      <c r="AB24" s="341" t="s">
        <v>61</v>
      </c>
      <c r="AC24" s="342"/>
      <c r="AD24" s="342"/>
      <c r="AE24" s="342"/>
      <c r="AF24" s="342"/>
      <c r="AG24" s="342"/>
      <c r="AH24" s="342"/>
      <c r="AI24" s="342"/>
      <c r="AJ24" s="342"/>
      <c r="AK24" s="342"/>
      <c r="AL24" s="343"/>
      <c r="AM24" s="342" t="s">
        <v>62</v>
      </c>
      <c r="AN24" s="342"/>
      <c r="AO24" s="342"/>
      <c r="AP24" s="342"/>
      <c r="AQ24" s="342"/>
      <c r="AR24" s="342"/>
      <c r="AS24" s="342"/>
      <c r="AT24" s="342"/>
      <c r="AU24" s="342"/>
      <c r="AV24" s="344"/>
      <c r="AY24" s="345" t="s">
        <v>65</v>
      </c>
      <c r="AZ24" s="346"/>
      <c r="BA24" s="341" t="s">
        <v>61</v>
      </c>
      <c r="BB24" s="342"/>
      <c r="BC24" s="342"/>
      <c r="BD24" s="342"/>
      <c r="BE24" s="342"/>
      <c r="BF24" s="342"/>
      <c r="BG24" s="342"/>
      <c r="BH24" s="342"/>
      <c r="BI24" s="342"/>
      <c r="BJ24" s="342"/>
      <c r="BK24" s="343"/>
      <c r="BL24" s="342" t="s">
        <v>62</v>
      </c>
      <c r="BM24" s="342"/>
      <c r="BN24" s="342"/>
      <c r="BO24" s="342"/>
      <c r="BP24" s="342"/>
      <c r="BQ24" s="342"/>
      <c r="BR24" s="342"/>
      <c r="BS24" s="342"/>
      <c r="BT24" s="342"/>
      <c r="BU24" s="344"/>
    </row>
    <row r="25" spans="1:73" ht="64.8" thickBot="1">
      <c r="A25" s="347"/>
      <c r="B25" s="348"/>
      <c r="C25" s="137" t="s">
        <v>52</v>
      </c>
      <c r="D25" s="138" t="s">
        <v>53</v>
      </c>
      <c r="E25" s="139" t="s">
        <v>51</v>
      </c>
      <c r="F25" s="140" t="s">
        <v>30</v>
      </c>
      <c r="G25" s="141" t="s">
        <v>59</v>
      </c>
      <c r="H25" s="141" t="s">
        <v>56</v>
      </c>
      <c r="I25" s="142" t="s">
        <v>31</v>
      </c>
      <c r="J25" s="143" t="s">
        <v>57</v>
      </c>
      <c r="K25" s="143" t="s">
        <v>58</v>
      </c>
      <c r="L25" s="143" t="s">
        <v>54</v>
      </c>
      <c r="M25" s="267" t="s">
        <v>60</v>
      </c>
      <c r="N25" s="260" t="s">
        <v>53</v>
      </c>
      <c r="O25" s="139" t="s">
        <v>51</v>
      </c>
      <c r="P25" s="140" t="s">
        <v>30</v>
      </c>
      <c r="Q25" s="141" t="s">
        <v>59</v>
      </c>
      <c r="R25" s="141" t="s">
        <v>56</v>
      </c>
      <c r="S25" s="142" t="s">
        <v>31</v>
      </c>
      <c r="T25" s="143" t="s">
        <v>57</v>
      </c>
      <c r="U25" s="143" t="s">
        <v>58</v>
      </c>
      <c r="V25" s="143" t="s">
        <v>54</v>
      </c>
      <c r="W25" s="252" t="s">
        <v>60</v>
      </c>
      <c r="Z25" s="347"/>
      <c r="AA25" s="348"/>
      <c r="AB25" s="137" t="s">
        <v>52</v>
      </c>
      <c r="AC25" s="138" t="s">
        <v>53</v>
      </c>
      <c r="AD25" s="139" t="s">
        <v>51</v>
      </c>
      <c r="AE25" s="140" t="s">
        <v>30</v>
      </c>
      <c r="AF25" s="141" t="s">
        <v>59</v>
      </c>
      <c r="AG25" s="141" t="s">
        <v>56</v>
      </c>
      <c r="AH25" s="142" t="s">
        <v>31</v>
      </c>
      <c r="AI25" s="143" t="s">
        <v>57</v>
      </c>
      <c r="AJ25" s="143" t="s">
        <v>58</v>
      </c>
      <c r="AK25" s="143" t="s">
        <v>54</v>
      </c>
      <c r="AL25" s="267" t="s">
        <v>60</v>
      </c>
      <c r="AM25" s="260" t="s">
        <v>53</v>
      </c>
      <c r="AN25" s="139" t="s">
        <v>51</v>
      </c>
      <c r="AO25" s="140" t="s">
        <v>30</v>
      </c>
      <c r="AP25" s="141" t="s">
        <v>59</v>
      </c>
      <c r="AQ25" s="141" t="s">
        <v>56</v>
      </c>
      <c r="AR25" s="142" t="s">
        <v>31</v>
      </c>
      <c r="AS25" s="143" t="s">
        <v>57</v>
      </c>
      <c r="AT25" s="143" t="s">
        <v>58</v>
      </c>
      <c r="AU25" s="143" t="s">
        <v>54</v>
      </c>
      <c r="AV25" s="252" t="s">
        <v>60</v>
      </c>
      <c r="AY25" s="347"/>
      <c r="AZ25" s="348"/>
      <c r="BA25" s="137" t="s">
        <v>52</v>
      </c>
      <c r="BB25" s="138" t="s">
        <v>53</v>
      </c>
      <c r="BC25" s="139" t="s">
        <v>51</v>
      </c>
      <c r="BD25" s="140" t="s">
        <v>30</v>
      </c>
      <c r="BE25" s="141" t="s">
        <v>59</v>
      </c>
      <c r="BF25" s="141" t="s">
        <v>56</v>
      </c>
      <c r="BG25" s="142" t="s">
        <v>31</v>
      </c>
      <c r="BH25" s="143" t="s">
        <v>57</v>
      </c>
      <c r="BI25" s="143" t="s">
        <v>58</v>
      </c>
      <c r="BJ25" s="143" t="s">
        <v>54</v>
      </c>
      <c r="BK25" s="267" t="s">
        <v>60</v>
      </c>
      <c r="BL25" s="260" t="s">
        <v>53</v>
      </c>
      <c r="BM25" s="139" t="s">
        <v>51</v>
      </c>
      <c r="BN25" s="140" t="s">
        <v>30</v>
      </c>
      <c r="BO25" s="141" t="s">
        <v>59</v>
      </c>
      <c r="BP25" s="141" t="s">
        <v>56</v>
      </c>
      <c r="BQ25" s="142" t="s">
        <v>31</v>
      </c>
      <c r="BR25" s="143" t="s">
        <v>57</v>
      </c>
      <c r="BS25" s="143" t="s">
        <v>58</v>
      </c>
      <c r="BT25" s="143" t="s">
        <v>54</v>
      </c>
      <c r="BU25" s="252" t="s">
        <v>60</v>
      </c>
    </row>
    <row r="26" spans="1:73">
      <c r="A26" s="338">
        <v>2017</v>
      </c>
      <c r="B26" s="136" t="s">
        <v>13</v>
      </c>
      <c r="C26" s="144">
        <v>854695.62600000296</v>
      </c>
      <c r="D26" s="145">
        <v>834136.71200000285</v>
      </c>
      <c r="E26" s="146">
        <v>17305.336999999985</v>
      </c>
      <c r="F26" s="147">
        <v>3545.4549999999999</v>
      </c>
      <c r="G26" s="148">
        <v>3542.9569999999999</v>
      </c>
      <c r="H26" s="148">
        <v>2.4979999999999998</v>
      </c>
      <c r="I26" s="149">
        <v>13759.893999999989</v>
      </c>
      <c r="J26" s="150">
        <v>8416.357</v>
      </c>
      <c r="K26" s="150">
        <v>790.00399999999991</v>
      </c>
      <c r="L26" s="150">
        <v>4553.5300000000025</v>
      </c>
      <c r="M26" s="268">
        <v>2208.8959999999997</v>
      </c>
      <c r="N26" s="261">
        <f t="shared" ref="N26:N42" si="45">IF(AND(ISNUMBER($C26),ISNUMBER(D26)),IF($C26=0,0,D26/$C26),"")</f>
        <v>0.97594592346726239</v>
      </c>
      <c r="O26" s="186">
        <f t="shared" ref="O26:O42" si="46">IF(AND(ISNUMBER($C26),ISNUMBER(E26)),IF($C26=0,0,E26/$C26),"")</f>
        <v>2.0247368154894391E-2</v>
      </c>
      <c r="P26" s="187">
        <f t="shared" ref="P26:P42" si="47">IF(AND(ISNUMBER($C26),ISNUMBER(F26)),IF($C26=0,0,F26/$C26),"")</f>
        <v>4.1482077269926121E-3</v>
      </c>
      <c r="Q26" s="188">
        <f t="shared" ref="Q26:Q42" si="48">IF(AND(ISNUMBER($C26),ISNUMBER(G26)),IF($C26=0,0,G26/$C26),"")</f>
        <v>4.1452850491128963E-3</v>
      </c>
      <c r="R26" s="188">
        <f t="shared" ref="R26:R42" si="49">IF(AND(ISNUMBER($C26),ISNUMBER(H26)),IF($C26=0,0,H26/$C26),"")</f>
        <v>2.922677879715733E-6</v>
      </c>
      <c r="S26" s="189">
        <f t="shared" ref="S26:S42" si="50">IF(AND(ISNUMBER($C26),ISNUMBER(I26)),IF($C26=0,0,I26/$C26),"")</f>
        <v>1.6099174467987674E-2</v>
      </c>
      <c r="T26" s="190">
        <f t="shared" ref="T26:T42" si="51">IF(AND(ISNUMBER($C26),ISNUMBER(J26)),IF($C26=0,0,J26/$C26),"")</f>
        <v>9.8471979310210851E-3</v>
      </c>
      <c r="U26" s="190">
        <f t="shared" ref="U26:U42" si="52">IF(AND(ISNUMBER($C26),ISNUMBER(K26)),IF($C26=0,0,K26/$C26),"")</f>
        <v>9.243103345424131E-4</v>
      </c>
      <c r="V26" s="190">
        <f t="shared" ref="V26:V42" si="53">IF(AND(ISNUMBER($C26),ISNUMBER(L26)),IF($C26=0,0,L26/$C26),"")</f>
        <v>5.327662692402718E-3</v>
      </c>
      <c r="W26" s="253">
        <f t="shared" ref="W26:W42" si="54">IF(AND(ISNUMBER($C26),ISNUMBER(M26)),IF($C26=0,0,M26/$C26),"")</f>
        <v>2.5844241304213626E-3</v>
      </c>
      <c r="Z26" s="338">
        <v>2017</v>
      </c>
      <c r="AA26" s="136" t="s">
        <v>13</v>
      </c>
      <c r="AB26" s="144">
        <v>671680.33900000271</v>
      </c>
      <c r="AC26" s="145">
        <v>655946.89000000269</v>
      </c>
      <c r="AD26" s="146">
        <v>13002.215999999988</v>
      </c>
      <c r="AE26" s="147">
        <v>3542.9569999999999</v>
      </c>
      <c r="AF26" s="148">
        <v>3542.9569999999999</v>
      </c>
      <c r="AG26" s="148">
        <v>0</v>
      </c>
      <c r="AH26" s="149">
        <v>9459.2699999999932</v>
      </c>
      <c r="AI26" s="150">
        <v>6261.1229999999996</v>
      </c>
      <c r="AJ26" s="150">
        <v>790.00399999999991</v>
      </c>
      <c r="AK26" s="150">
        <v>2408.1420000000012</v>
      </c>
      <c r="AL26" s="268">
        <v>1816.2979999999998</v>
      </c>
      <c r="AM26" s="261">
        <f t="shared" ref="AM26:AM42" si="55">IF(AND(ISNUMBER($AB26),ISNUMBER(AC26)),IF($AB26=0,0,AC26/$AB26),"")</f>
        <v>0.97657598698895376</v>
      </c>
      <c r="AN26" s="186">
        <f t="shared" ref="AN26:AN42" si="56">IF(AND(ISNUMBER($AB26),ISNUMBER(AD26)),IF($AB26=0,0,AD26/$AB26),"")</f>
        <v>1.9357743922291486E-2</v>
      </c>
      <c r="AO26" s="187">
        <f t="shared" ref="AO26:AO42" si="57">IF(AND(ISNUMBER($AB26),ISNUMBER(AE26)),IF($AB26=0,0,AE26/$AB26),"")</f>
        <v>5.2747665731510797E-3</v>
      </c>
      <c r="AP26" s="188">
        <f t="shared" ref="AP26:AP42" si="58">IF(AND(ISNUMBER($AB26),ISNUMBER(AF26)),IF($AB26=0,0,AF26/$AB26),"")</f>
        <v>5.2747665731510797E-3</v>
      </c>
      <c r="AQ26" s="188">
        <f t="shared" ref="AQ26:AQ42" si="59">IF(AND(ISNUMBER($AB26),ISNUMBER(AG26)),IF($AB26=0,0,AG26/$AB26),"")</f>
        <v>0</v>
      </c>
      <c r="AR26" s="189">
        <f t="shared" ref="AR26:AR42" si="60">IF(AND(ISNUMBER($AB26),ISNUMBER(AH26)),IF($AB26=0,0,AH26/$AB26),"")</f>
        <v>1.4082993725978266E-2</v>
      </c>
      <c r="AS26" s="190">
        <f t="shared" ref="AS26:AS42" si="61">IF(AND(ISNUMBER($AB26),ISNUMBER(AI26)),IF($AB26=0,0,AI26/$AB26),"")</f>
        <v>9.3215814673413781E-3</v>
      </c>
      <c r="AT26" s="190">
        <f t="shared" ref="AT26:AT42" si="62">IF(AND(ISNUMBER($AB26),ISNUMBER(AJ26)),IF($AB26=0,0,AJ26/$AB26),"")</f>
        <v>1.1761606736563964E-3</v>
      </c>
      <c r="AU26" s="190">
        <f t="shared" ref="AU26:AU42" si="63">IF(AND(ISNUMBER($AB26),ISNUMBER(AK26)),IF($AB26=0,0,AK26/$AB26),"")</f>
        <v>3.5852500961770619E-3</v>
      </c>
      <c r="AV26" s="253">
        <f t="shared" ref="AV26:AV42" si="64">IF(AND(ISNUMBER($AB26),ISNUMBER(AL26)),IF($AB26=0,0,AL26/$AB26),"")</f>
        <v>2.7041107124024253E-3</v>
      </c>
      <c r="AY26" s="338">
        <v>2017</v>
      </c>
      <c r="AZ26" s="136" t="s">
        <v>13</v>
      </c>
      <c r="BA26" s="144">
        <v>183015.28700000021</v>
      </c>
      <c r="BB26" s="145">
        <v>178189.82200000016</v>
      </c>
      <c r="BC26" s="146">
        <v>4303.1209999999955</v>
      </c>
      <c r="BD26" s="147">
        <v>2.4979999999999998</v>
      </c>
      <c r="BE26" s="148">
        <v>0</v>
      </c>
      <c r="BF26" s="148">
        <v>2.4979999999999998</v>
      </c>
      <c r="BG26" s="149">
        <v>4300.6239999999962</v>
      </c>
      <c r="BH26" s="150">
        <v>2155.2340000000004</v>
      </c>
      <c r="BI26" s="150">
        <v>0</v>
      </c>
      <c r="BJ26" s="150">
        <v>2145.3880000000008</v>
      </c>
      <c r="BK26" s="268">
        <v>392.59800000000007</v>
      </c>
      <c r="BL26" s="261">
        <f t="shared" ref="BL26:BL42" si="65">IF(AND(ISNUMBER($BA26),ISNUMBER(BB26)),IF($BA26=0,0,BB26/$BA26),"")</f>
        <v>0.97363354133362612</v>
      </c>
      <c r="BM26" s="186">
        <f t="shared" ref="BM26:BM42" si="66">IF(AND(ISNUMBER($BA26),ISNUMBER(BC26)),IF($BA26=0,0,BC26/$BA26),"")</f>
        <v>2.3512358287316133E-2</v>
      </c>
      <c r="BN26" s="187">
        <f t="shared" ref="BN26:BN42" si="67">IF(AND(ISNUMBER($BA26),ISNUMBER(BD26)),IF($BA26=0,0,BD26/$BA26),"")</f>
        <v>1.3649133036629868E-5</v>
      </c>
      <c r="BO26" s="188">
        <f t="shared" ref="BO26:BO42" si="68">IF(AND(ISNUMBER($BA26),ISNUMBER(BE26)),IF($BA26=0,0,BE26/$BA26),"")</f>
        <v>0</v>
      </c>
      <c r="BP26" s="188">
        <f t="shared" ref="BP26:BP42" si="69">IF(AND(ISNUMBER($BA26),ISNUMBER(BF26)),IF($BA26=0,0,BF26/$BA26),"")</f>
        <v>1.3649133036629868E-5</v>
      </c>
      <c r="BQ26" s="189">
        <f t="shared" ref="BQ26:BQ42" si="70">IF(AND(ISNUMBER($BA26),ISNUMBER(BG26)),IF($BA26=0,0,BG26/$BA26),"")</f>
        <v>2.349871461830394E-2</v>
      </c>
      <c r="BR26" s="190">
        <f t="shared" ref="BR26:BR42" si="71">IF(AND(ISNUMBER($BA26),ISNUMBER(BH26)),IF($BA26=0,0,BH26/$BA26),"")</f>
        <v>1.1776251237417112E-2</v>
      </c>
      <c r="BS26" s="190">
        <f t="shared" ref="BS26:BS42" si="72">IF(AND(ISNUMBER($BA26),ISNUMBER(BI26)),IF($BA26=0,0,BI26/$BA26),"")</f>
        <v>0</v>
      </c>
      <c r="BT26" s="190">
        <f t="shared" ref="BT26:BT42" si="73">IF(AND(ISNUMBER($BA26),ISNUMBER(BJ26)),IF($BA26=0,0,BJ26/$BA26),"")</f>
        <v>1.1722452452837987E-2</v>
      </c>
      <c r="BU26" s="253">
        <f t="shared" ref="BU26:BU42" si="74">IF(AND(ISNUMBER($BA26),ISNUMBER(BK26)),IF($BA26=0,0,BK26/$BA26),"")</f>
        <v>2.1451650648177801E-3</v>
      </c>
    </row>
    <row r="27" spans="1:73">
      <c r="A27" s="339"/>
      <c r="B27" s="132" t="s">
        <v>14</v>
      </c>
      <c r="C27" s="151">
        <v>1044737.8479999984</v>
      </c>
      <c r="D27" s="152">
        <v>1022846.6479999979</v>
      </c>
      <c r="E27" s="153">
        <v>18154.292999999994</v>
      </c>
      <c r="F27" s="154">
        <v>2794.1390000000001</v>
      </c>
      <c r="G27" s="155">
        <v>2788.9830000000002</v>
      </c>
      <c r="H27" s="155">
        <v>5.1559999999999988</v>
      </c>
      <c r="I27" s="156">
        <v>15360.155000000001</v>
      </c>
      <c r="J27" s="157">
        <v>10103.436999999996</v>
      </c>
      <c r="K27" s="157">
        <v>5.4690000000000003</v>
      </c>
      <c r="L27" s="157">
        <v>5251.248999999998</v>
      </c>
      <c r="M27" s="269">
        <v>2632.6469999999999</v>
      </c>
      <c r="N27" s="262">
        <f t="shared" si="45"/>
        <v>0.97904622672385422</v>
      </c>
      <c r="O27" s="191">
        <f t="shared" si="46"/>
        <v>1.7376888407703232E-2</v>
      </c>
      <c r="P27" s="192">
        <f t="shared" si="47"/>
        <v>2.6744881554248089E-3</v>
      </c>
      <c r="Q27" s="193">
        <f t="shared" si="48"/>
        <v>2.6695529460707395E-3</v>
      </c>
      <c r="R27" s="193">
        <f t="shared" si="49"/>
        <v>4.935209354069469E-6</v>
      </c>
      <c r="S27" s="194">
        <f t="shared" si="50"/>
        <v>1.470240120945635E-2</v>
      </c>
      <c r="T27" s="195">
        <f t="shared" si="51"/>
        <v>9.6707868096686505E-3</v>
      </c>
      <c r="U27" s="195">
        <f t="shared" si="52"/>
        <v>5.2348060429414144E-6</v>
      </c>
      <c r="V27" s="195">
        <f t="shared" si="53"/>
        <v>5.0263795937447514E-3</v>
      </c>
      <c r="W27" s="254">
        <f t="shared" si="54"/>
        <v>2.5199115788136013E-3</v>
      </c>
      <c r="Z27" s="339"/>
      <c r="AA27" s="132" t="s">
        <v>14</v>
      </c>
      <c r="AB27" s="151">
        <v>835716.73499999882</v>
      </c>
      <c r="AC27" s="152">
        <v>818842.82099999825</v>
      </c>
      <c r="AD27" s="153">
        <v>13969.775999999994</v>
      </c>
      <c r="AE27" s="154">
        <v>2565.6570000000002</v>
      </c>
      <c r="AF27" s="155">
        <v>2565.6570000000002</v>
      </c>
      <c r="AG27" s="155">
        <v>0</v>
      </c>
      <c r="AH27" s="156">
        <v>11404.117</v>
      </c>
      <c r="AI27" s="157">
        <v>8496.3549999999959</v>
      </c>
      <c r="AJ27" s="157">
        <v>5.4690000000000003</v>
      </c>
      <c r="AK27" s="157">
        <v>2902.2929999999988</v>
      </c>
      <c r="AL27" s="269">
        <v>1936.337</v>
      </c>
      <c r="AM27" s="262">
        <f t="shared" si="55"/>
        <v>0.97980905096988324</v>
      </c>
      <c r="AN27" s="191">
        <f t="shared" si="56"/>
        <v>1.6715922291540584E-2</v>
      </c>
      <c r="AO27" s="192">
        <f t="shared" si="57"/>
        <v>3.0700079255921611E-3</v>
      </c>
      <c r="AP27" s="193">
        <f t="shared" si="58"/>
        <v>3.0700079255921611E-3</v>
      </c>
      <c r="AQ27" s="193">
        <f t="shared" si="59"/>
        <v>0</v>
      </c>
      <c r="AR27" s="194">
        <f t="shared" si="60"/>
        <v>1.3645911972793049E-2</v>
      </c>
      <c r="AS27" s="195">
        <f t="shared" si="61"/>
        <v>1.0166548836670128E-2</v>
      </c>
      <c r="AT27" s="195">
        <f t="shared" si="62"/>
        <v>6.5440833849043453E-6</v>
      </c>
      <c r="AU27" s="195">
        <f t="shared" si="63"/>
        <v>3.4728190527380104E-3</v>
      </c>
      <c r="AV27" s="254">
        <f t="shared" si="64"/>
        <v>2.3169776539176314E-3</v>
      </c>
      <c r="AY27" s="339"/>
      <c r="AZ27" s="132" t="s">
        <v>14</v>
      </c>
      <c r="BA27" s="151">
        <v>209021.11299999958</v>
      </c>
      <c r="BB27" s="152">
        <v>204003.82699999973</v>
      </c>
      <c r="BC27" s="153">
        <v>4184.5170000000007</v>
      </c>
      <c r="BD27" s="154">
        <v>228.48199999999997</v>
      </c>
      <c r="BE27" s="155">
        <v>223.32599999999996</v>
      </c>
      <c r="BF27" s="155">
        <v>5.1559999999999988</v>
      </c>
      <c r="BG27" s="156">
        <v>3956.0380000000009</v>
      </c>
      <c r="BH27" s="157">
        <v>1607.0820000000001</v>
      </c>
      <c r="BI27" s="157">
        <v>0</v>
      </c>
      <c r="BJ27" s="157">
        <v>2348.9559999999997</v>
      </c>
      <c r="BK27" s="269">
        <v>696.31000000000006</v>
      </c>
      <c r="BL27" s="262">
        <f t="shared" si="65"/>
        <v>0.97599627172590997</v>
      </c>
      <c r="BM27" s="191">
        <f t="shared" si="66"/>
        <v>2.001959007844346E-2</v>
      </c>
      <c r="BN27" s="192">
        <f t="shared" si="67"/>
        <v>1.0931048864905835E-3</v>
      </c>
      <c r="BO27" s="193">
        <f t="shared" si="68"/>
        <v>1.0684375219071789E-3</v>
      </c>
      <c r="BP27" s="193">
        <f t="shared" si="69"/>
        <v>2.4667364583404593E-5</v>
      </c>
      <c r="BQ27" s="194">
        <f t="shared" si="70"/>
        <v>1.8926499544569972E-2</v>
      </c>
      <c r="BR27" s="195">
        <f t="shared" si="71"/>
        <v>7.6886108629610223E-3</v>
      </c>
      <c r="BS27" s="195">
        <f t="shared" si="72"/>
        <v>0</v>
      </c>
      <c r="BT27" s="195">
        <f t="shared" si="73"/>
        <v>1.1237888681608946E-2</v>
      </c>
      <c r="BU27" s="254">
        <f t="shared" si="74"/>
        <v>3.33129027018434E-3</v>
      </c>
    </row>
    <row r="28" spans="1:73">
      <c r="A28" s="339"/>
      <c r="B28" s="133" t="s">
        <v>15</v>
      </c>
      <c r="C28" s="158">
        <v>945284.77499999967</v>
      </c>
      <c r="D28" s="159">
        <v>909641.74000000115</v>
      </c>
      <c r="E28" s="160">
        <v>31564.230999999992</v>
      </c>
      <c r="F28" s="161">
        <v>3179.9090000000001</v>
      </c>
      <c r="G28" s="162">
        <v>3175.4360000000001</v>
      </c>
      <c r="H28" s="162">
        <v>4.4729999999999999</v>
      </c>
      <c r="I28" s="163">
        <v>28384.327999999994</v>
      </c>
      <c r="J28" s="164">
        <v>21894.640000000003</v>
      </c>
      <c r="K28" s="164">
        <v>439.90799999999996</v>
      </c>
      <c r="L28" s="164">
        <v>6049.7839999999942</v>
      </c>
      <c r="M28" s="270">
        <v>2816.451</v>
      </c>
      <c r="N28" s="263">
        <f t="shared" si="45"/>
        <v>0.96229386535925265</v>
      </c>
      <c r="O28" s="196">
        <f t="shared" si="46"/>
        <v>3.3391240221762805E-2</v>
      </c>
      <c r="P28" s="197">
        <f t="shared" si="47"/>
        <v>3.3639693392924913E-3</v>
      </c>
      <c r="Q28" s="198">
        <f t="shared" si="48"/>
        <v>3.3592374319156904E-3</v>
      </c>
      <c r="R28" s="198">
        <f t="shared" si="49"/>
        <v>4.731907376800818E-6</v>
      </c>
      <c r="S28" s="199">
        <f t="shared" si="50"/>
        <v>3.0027277229763914E-2</v>
      </c>
      <c r="T28" s="200">
        <f t="shared" si="51"/>
        <v>2.3161951381264985E-2</v>
      </c>
      <c r="U28" s="200">
        <f t="shared" si="52"/>
        <v>4.6537087196818559E-4</v>
      </c>
      <c r="V28" s="200">
        <f t="shared" si="53"/>
        <v>6.3999592080598109E-3</v>
      </c>
      <c r="W28" s="255">
        <f t="shared" si="54"/>
        <v>2.9794735665768031E-3</v>
      </c>
      <c r="Z28" s="339"/>
      <c r="AA28" s="133" t="s">
        <v>15</v>
      </c>
      <c r="AB28" s="158">
        <v>773581.00099999958</v>
      </c>
      <c r="AC28" s="159">
        <v>744557.56600000092</v>
      </c>
      <c r="AD28" s="160">
        <v>26451.328999999994</v>
      </c>
      <c r="AE28" s="161">
        <v>2362.6310000000003</v>
      </c>
      <c r="AF28" s="162">
        <v>2362.0500000000002</v>
      </c>
      <c r="AG28" s="162">
        <v>0.58099999999999996</v>
      </c>
      <c r="AH28" s="163">
        <v>24088.701999999997</v>
      </c>
      <c r="AI28" s="164">
        <v>18377.805000000004</v>
      </c>
      <c r="AJ28" s="164">
        <v>439.90799999999996</v>
      </c>
      <c r="AK28" s="164">
        <v>5270.9949999999944</v>
      </c>
      <c r="AL28" s="270">
        <v>1542.1789999999999</v>
      </c>
      <c r="AM28" s="263">
        <f t="shared" si="55"/>
        <v>0.96248171172446018</v>
      </c>
      <c r="AN28" s="196">
        <f t="shared" si="56"/>
        <v>3.419335398078114E-2</v>
      </c>
      <c r="AO28" s="197">
        <f t="shared" si="57"/>
        <v>3.0541481718732149E-3</v>
      </c>
      <c r="AP28" s="198">
        <f t="shared" si="58"/>
        <v>3.0533971193017983E-3</v>
      </c>
      <c r="AQ28" s="198">
        <f t="shared" si="59"/>
        <v>7.5105257141650029E-7</v>
      </c>
      <c r="AR28" s="199">
        <f t="shared" si="60"/>
        <v>3.1139210979665734E-2</v>
      </c>
      <c r="AS28" s="200">
        <f t="shared" si="61"/>
        <v>2.3756794668228949E-2</v>
      </c>
      <c r="AT28" s="200">
        <f t="shared" si="62"/>
        <v>5.6866443130239211E-4</v>
      </c>
      <c r="AU28" s="200">
        <f t="shared" si="63"/>
        <v>6.8137596362711052E-3</v>
      </c>
      <c r="AV28" s="255">
        <f t="shared" si="64"/>
        <v>1.9935585258769829E-3</v>
      </c>
      <c r="AY28" s="339"/>
      <c r="AZ28" s="133" t="s">
        <v>15</v>
      </c>
      <c r="BA28" s="158">
        <v>171703.77400000012</v>
      </c>
      <c r="BB28" s="159">
        <v>165084.1740000002</v>
      </c>
      <c r="BC28" s="160">
        <v>5112.9019999999991</v>
      </c>
      <c r="BD28" s="161">
        <v>817.27799999999991</v>
      </c>
      <c r="BE28" s="162">
        <v>813.38599999999985</v>
      </c>
      <c r="BF28" s="162">
        <v>3.8919999999999999</v>
      </c>
      <c r="BG28" s="163">
        <v>4295.6259999999984</v>
      </c>
      <c r="BH28" s="164">
        <v>3516.8349999999978</v>
      </c>
      <c r="BI28" s="164">
        <v>0</v>
      </c>
      <c r="BJ28" s="164">
        <v>778.7890000000001</v>
      </c>
      <c r="BK28" s="270">
        <v>1274.2720000000002</v>
      </c>
      <c r="BL28" s="263">
        <f t="shared" si="65"/>
        <v>0.96144755676715699</v>
      </c>
      <c r="BM28" s="196">
        <f t="shared" si="66"/>
        <v>2.9777458473335568E-2</v>
      </c>
      <c r="BN28" s="197">
        <f t="shared" si="67"/>
        <v>4.7598138407837168E-3</v>
      </c>
      <c r="BO28" s="198">
        <f t="shared" si="68"/>
        <v>4.7371468957927466E-3</v>
      </c>
      <c r="BP28" s="198">
        <f t="shared" si="69"/>
        <v>2.2666944990970305E-5</v>
      </c>
      <c r="BQ28" s="199">
        <f t="shared" si="70"/>
        <v>2.5017656280519468E-2</v>
      </c>
      <c r="BR28" s="200">
        <f t="shared" si="71"/>
        <v>2.0481990104655446E-2</v>
      </c>
      <c r="BS28" s="200">
        <f t="shared" si="72"/>
        <v>0</v>
      </c>
      <c r="BT28" s="200">
        <f t="shared" si="73"/>
        <v>4.5356545278963968E-3</v>
      </c>
      <c r="BU28" s="255">
        <f t="shared" si="74"/>
        <v>7.4213394983385699E-3</v>
      </c>
    </row>
    <row r="29" spans="1:73">
      <c r="A29" s="339"/>
      <c r="B29" s="134" t="s">
        <v>16</v>
      </c>
      <c r="C29" s="165">
        <f t="shared" ref="C29:M29" si="75">IF(COUNT(C26:C28)=0,"",SUM(C26:C28))</f>
        <v>2844718.2490000008</v>
      </c>
      <c r="D29" s="166">
        <f t="shared" si="75"/>
        <v>2766625.100000002</v>
      </c>
      <c r="E29" s="167">
        <f t="shared" si="75"/>
        <v>67023.860999999975</v>
      </c>
      <c r="F29" s="168">
        <f t="shared" si="75"/>
        <v>9519.5030000000006</v>
      </c>
      <c r="G29" s="169">
        <f t="shared" si="75"/>
        <v>9507.3760000000002</v>
      </c>
      <c r="H29" s="169">
        <f t="shared" si="75"/>
        <v>12.126999999999999</v>
      </c>
      <c r="I29" s="170">
        <f t="shared" si="75"/>
        <v>57504.376999999986</v>
      </c>
      <c r="J29" s="171">
        <f t="shared" si="75"/>
        <v>40414.433999999994</v>
      </c>
      <c r="K29" s="171">
        <f t="shared" si="75"/>
        <v>1235.3809999999999</v>
      </c>
      <c r="L29" s="171">
        <f t="shared" si="75"/>
        <v>15854.562999999995</v>
      </c>
      <c r="M29" s="271">
        <f t="shared" si="75"/>
        <v>7657.9939999999997</v>
      </c>
      <c r="N29" s="264">
        <f t="shared" si="45"/>
        <v>0.9725480198162153</v>
      </c>
      <c r="O29" s="201">
        <f t="shared" si="46"/>
        <v>2.356080818322193E-2</v>
      </c>
      <c r="P29" s="202">
        <f t="shared" si="47"/>
        <v>3.3463781530372566E-3</v>
      </c>
      <c r="Q29" s="203">
        <f t="shared" si="48"/>
        <v>3.3421151649524914E-3</v>
      </c>
      <c r="R29" s="203">
        <f t="shared" si="49"/>
        <v>4.2629880847648039E-6</v>
      </c>
      <c r="S29" s="204">
        <f t="shared" si="50"/>
        <v>2.0214436709229254E-2</v>
      </c>
      <c r="T29" s="205">
        <f t="shared" si="51"/>
        <v>1.4206831911809478E-2</v>
      </c>
      <c r="U29" s="205">
        <f t="shared" si="52"/>
        <v>4.3427183006059433E-4</v>
      </c>
      <c r="V29" s="205">
        <f t="shared" si="53"/>
        <v>5.5733333188878456E-3</v>
      </c>
      <c r="W29" s="256">
        <f t="shared" si="54"/>
        <v>2.6920043848602587E-3</v>
      </c>
      <c r="Z29" s="339"/>
      <c r="AA29" s="134" t="s">
        <v>16</v>
      </c>
      <c r="AB29" s="165">
        <f t="shared" ref="AB29:AL29" si="76">IF(COUNT(AB26:AB28)=0,"",SUM(AB26:AB28))</f>
        <v>2280978.0750000011</v>
      </c>
      <c r="AC29" s="166">
        <f t="shared" si="76"/>
        <v>2219347.2770000021</v>
      </c>
      <c r="AD29" s="167">
        <f t="shared" si="76"/>
        <v>53423.320999999982</v>
      </c>
      <c r="AE29" s="168">
        <f t="shared" si="76"/>
        <v>8471.244999999999</v>
      </c>
      <c r="AF29" s="169">
        <f t="shared" si="76"/>
        <v>8470.6640000000007</v>
      </c>
      <c r="AG29" s="169">
        <f t="shared" si="76"/>
        <v>0.58099999999999996</v>
      </c>
      <c r="AH29" s="170">
        <f t="shared" si="76"/>
        <v>44952.088999999993</v>
      </c>
      <c r="AI29" s="171">
        <f t="shared" si="76"/>
        <v>33135.282999999996</v>
      </c>
      <c r="AJ29" s="171">
        <f t="shared" si="76"/>
        <v>1235.3809999999999</v>
      </c>
      <c r="AK29" s="171">
        <f t="shared" si="76"/>
        <v>10581.429999999993</v>
      </c>
      <c r="AL29" s="271">
        <f t="shared" si="76"/>
        <v>5294.8139999999994</v>
      </c>
      <c r="AM29" s="264">
        <f t="shared" si="55"/>
        <v>0.9729805390610784</v>
      </c>
      <c r="AN29" s="201">
        <f t="shared" si="56"/>
        <v>2.3421233893271838E-2</v>
      </c>
      <c r="AO29" s="202">
        <f t="shared" si="57"/>
        <v>3.7138651584803133E-3</v>
      </c>
      <c r="AP29" s="203">
        <f t="shared" si="58"/>
        <v>3.7136104431867442E-3</v>
      </c>
      <c r="AQ29" s="203">
        <f t="shared" si="59"/>
        <v>2.547152935698427E-7</v>
      </c>
      <c r="AR29" s="204">
        <f t="shared" si="60"/>
        <v>1.9707374434101026E-2</v>
      </c>
      <c r="AS29" s="205">
        <f t="shared" si="61"/>
        <v>1.4526787154672663E-2</v>
      </c>
      <c r="AT29" s="205">
        <f t="shared" si="62"/>
        <v>5.4160143560345235E-4</v>
      </c>
      <c r="AU29" s="205">
        <f t="shared" si="63"/>
        <v>4.6389880358670204E-3</v>
      </c>
      <c r="AV29" s="256">
        <f t="shared" si="64"/>
        <v>2.3212910540580259E-3</v>
      </c>
      <c r="AY29" s="339"/>
      <c r="AZ29" s="134" t="s">
        <v>16</v>
      </c>
      <c r="BA29" s="165">
        <f t="shared" ref="BA29:BK29" si="77">IF(COUNT(BA26:BA28)=0,"",SUM(BA26:BA28))</f>
        <v>563740.17399999988</v>
      </c>
      <c r="BB29" s="166">
        <f t="shared" si="77"/>
        <v>547277.82300000009</v>
      </c>
      <c r="BC29" s="167">
        <f t="shared" si="77"/>
        <v>13600.539999999994</v>
      </c>
      <c r="BD29" s="168">
        <f t="shared" si="77"/>
        <v>1048.2579999999998</v>
      </c>
      <c r="BE29" s="169">
        <f t="shared" si="77"/>
        <v>1036.7119999999998</v>
      </c>
      <c r="BF29" s="169">
        <f t="shared" si="77"/>
        <v>11.545999999999998</v>
      </c>
      <c r="BG29" s="170">
        <f t="shared" si="77"/>
        <v>12552.287999999995</v>
      </c>
      <c r="BH29" s="171">
        <f t="shared" si="77"/>
        <v>7279.150999999998</v>
      </c>
      <c r="BI29" s="171">
        <f t="shared" si="77"/>
        <v>0</v>
      </c>
      <c r="BJ29" s="171">
        <f t="shared" si="77"/>
        <v>5273.1330000000007</v>
      </c>
      <c r="BK29" s="271">
        <f t="shared" si="77"/>
        <v>2363.1800000000003</v>
      </c>
      <c r="BL29" s="264">
        <f t="shared" si="65"/>
        <v>0.970797981482867</v>
      </c>
      <c r="BM29" s="201">
        <f t="shared" si="66"/>
        <v>2.4125546887137399E-2</v>
      </c>
      <c r="BN29" s="202">
        <f t="shared" si="67"/>
        <v>1.8594701040412281E-3</v>
      </c>
      <c r="BO29" s="203">
        <f t="shared" si="68"/>
        <v>1.8389890375277741E-3</v>
      </c>
      <c r="BP29" s="203">
        <f t="shared" si="69"/>
        <v>2.0481066513453768E-5</v>
      </c>
      <c r="BQ29" s="204">
        <f t="shared" si="70"/>
        <v>2.2266087426297203E-2</v>
      </c>
      <c r="BR29" s="205">
        <f t="shared" si="71"/>
        <v>1.2912244568896024E-2</v>
      </c>
      <c r="BS29" s="205">
        <f t="shared" si="72"/>
        <v>0</v>
      </c>
      <c r="BT29" s="205">
        <f t="shared" si="73"/>
        <v>9.3538357619338333E-3</v>
      </c>
      <c r="BU29" s="256">
        <f t="shared" si="74"/>
        <v>4.191966634614905E-3</v>
      </c>
    </row>
    <row r="30" spans="1:73">
      <c r="A30" s="339"/>
      <c r="B30" s="131" t="s">
        <v>17</v>
      </c>
      <c r="C30" s="172">
        <v>598398.90399999963</v>
      </c>
      <c r="D30" s="173">
        <v>575030.0989999997</v>
      </c>
      <c r="E30" s="174">
        <v>21793.082000000002</v>
      </c>
      <c r="F30" s="175">
        <v>2884.0790000000006</v>
      </c>
      <c r="G30" s="176">
        <v>2874.0020000000004</v>
      </c>
      <c r="H30" s="176">
        <v>10.077</v>
      </c>
      <c r="I30" s="177">
        <v>18909.004000000004</v>
      </c>
      <c r="J30" s="178">
        <v>17579.775000000001</v>
      </c>
      <c r="K30" s="178">
        <v>370.97099999999995</v>
      </c>
      <c r="L30" s="178">
        <v>958.25899999999945</v>
      </c>
      <c r="M30" s="272">
        <v>516.84899999999993</v>
      </c>
      <c r="N30" s="265">
        <f t="shared" si="45"/>
        <v>0.96094778108082912</v>
      </c>
      <c r="O30" s="206">
        <f t="shared" si="46"/>
        <v>3.6418987157770623E-2</v>
      </c>
      <c r="P30" s="207">
        <f t="shared" si="47"/>
        <v>4.81965956274546E-3</v>
      </c>
      <c r="Q30" s="208">
        <f t="shared" si="48"/>
        <v>4.8028196254851462E-3</v>
      </c>
      <c r="R30" s="208">
        <f t="shared" si="49"/>
        <v>1.6839937260312905E-5</v>
      </c>
      <c r="S30" s="209">
        <f t="shared" si="50"/>
        <v>3.1599329266151222E-2</v>
      </c>
      <c r="T30" s="210">
        <f t="shared" si="51"/>
        <v>2.9378020050651717E-2</v>
      </c>
      <c r="U30" s="210">
        <f t="shared" si="52"/>
        <v>6.1993930389952752E-4</v>
      </c>
      <c r="V30" s="210">
        <f t="shared" si="53"/>
        <v>1.6013715827260272E-3</v>
      </c>
      <c r="W30" s="257">
        <f t="shared" si="54"/>
        <v>8.6371983060985064E-4</v>
      </c>
      <c r="Z30" s="339"/>
      <c r="AA30" s="131" t="s">
        <v>17</v>
      </c>
      <c r="AB30" s="172">
        <v>449787.16899999947</v>
      </c>
      <c r="AC30" s="173">
        <v>433224.6149999997</v>
      </c>
      <c r="AD30" s="174">
        <v>15523.332</v>
      </c>
      <c r="AE30" s="175">
        <v>1137.7260000000003</v>
      </c>
      <c r="AF30" s="176">
        <v>1133.6770000000004</v>
      </c>
      <c r="AG30" s="176">
        <v>4.0489999999999995</v>
      </c>
      <c r="AH30" s="177">
        <v>14385.606000000002</v>
      </c>
      <c r="AI30" s="178">
        <v>13427.347999999998</v>
      </c>
      <c r="AJ30" s="178">
        <v>0</v>
      </c>
      <c r="AK30" s="178">
        <v>958.25899999999945</v>
      </c>
      <c r="AL30" s="272">
        <v>211.80799999999999</v>
      </c>
      <c r="AM30" s="265">
        <f t="shared" si="55"/>
        <v>0.9631769086770019</v>
      </c>
      <c r="AN30" s="206">
        <f t="shared" si="56"/>
        <v>3.4512616343664572E-2</v>
      </c>
      <c r="AO30" s="207">
        <f t="shared" si="57"/>
        <v>2.5294763355065866E-3</v>
      </c>
      <c r="AP30" s="208">
        <f t="shared" si="58"/>
        <v>2.5204743001461692E-3</v>
      </c>
      <c r="AQ30" s="208">
        <f t="shared" si="59"/>
        <v>9.0020353604173271E-6</v>
      </c>
      <c r="AR30" s="209">
        <f t="shared" si="60"/>
        <v>3.1983140008157988E-2</v>
      </c>
      <c r="AS30" s="210">
        <f t="shared" si="61"/>
        <v>2.9852670163652475E-2</v>
      </c>
      <c r="AT30" s="210">
        <f t="shared" si="62"/>
        <v>0</v>
      </c>
      <c r="AU30" s="210">
        <f t="shared" si="63"/>
        <v>2.1304720677792401E-3</v>
      </c>
      <c r="AV30" s="257">
        <f t="shared" si="64"/>
        <v>4.709071636501046E-4</v>
      </c>
      <c r="AY30" s="339"/>
      <c r="AZ30" s="131" t="s">
        <v>17</v>
      </c>
      <c r="BA30" s="172">
        <v>148611.7350000001</v>
      </c>
      <c r="BB30" s="173">
        <v>141805.48400000003</v>
      </c>
      <c r="BC30" s="174">
        <v>6269.7500000000027</v>
      </c>
      <c r="BD30" s="175">
        <v>1746.3530000000001</v>
      </c>
      <c r="BE30" s="176">
        <v>1740.325</v>
      </c>
      <c r="BF30" s="176">
        <v>6.0280000000000005</v>
      </c>
      <c r="BG30" s="177">
        <v>4523.398000000002</v>
      </c>
      <c r="BH30" s="178">
        <v>4152.4270000000015</v>
      </c>
      <c r="BI30" s="178">
        <v>370.97099999999995</v>
      </c>
      <c r="BJ30" s="178">
        <v>0</v>
      </c>
      <c r="BK30" s="272">
        <v>305.04099999999994</v>
      </c>
      <c r="BL30" s="265">
        <f t="shared" si="65"/>
        <v>0.9542011201201569</v>
      </c>
      <c r="BM30" s="206">
        <f t="shared" si="66"/>
        <v>4.2188794848536007E-2</v>
      </c>
      <c r="BN30" s="207">
        <f t="shared" si="67"/>
        <v>1.1751111041130089E-2</v>
      </c>
      <c r="BO30" s="208">
        <f t="shared" si="68"/>
        <v>1.1710548968424323E-2</v>
      </c>
      <c r="BP30" s="208">
        <f t="shared" si="69"/>
        <v>4.0562072705765774E-5</v>
      </c>
      <c r="BQ30" s="209">
        <f t="shared" si="70"/>
        <v>3.0437690536349628E-2</v>
      </c>
      <c r="BR30" s="210">
        <f t="shared" si="71"/>
        <v>2.7941447557960335E-2</v>
      </c>
      <c r="BS30" s="210">
        <f t="shared" si="72"/>
        <v>2.4962429783892885E-3</v>
      </c>
      <c r="BT30" s="210">
        <f t="shared" si="73"/>
        <v>0</v>
      </c>
      <c r="BU30" s="257">
        <f t="shared" si="74"/>
        <v>2.0526037193496177E-3</v>
      </c>
    </row>
    <row r="31" spans="1:73">
      <c r="A31" s="339"/>
      <c r="B31" s="132" t="s">
        <v>18</v>
      </c>
      <c r="C31" s="151">
        <v>594891.52699999977</v>
      </c>
      <c r="D31" s="152">
        <v>572065.71799999988</v>
      </c>
      <c r="E31" s="153">
        <v>21117.135000000009</v>
      </c>
      <c r="F31" s="154">
        <v>3229.1510000000003</v>
      </c>
      <c r="G31" s="155">
        <v>3215.1880000000001</v>
      </c>
      <c r="H31" s="155">
        <v>13.963000000000001</v>
      </c>
      <c r="I31" s="156">
        <v>17887.984</v>
      </c>
      <c r="J31" s="157">
        <v>15680.624000000007</v>
      </c>
      <c r="K31" s="157">
        <v>2.1479999999999997</v>
      </c>
      <c r="L31" s="157">
        <v>2205.2089999999994</v>
      </c>
      <c r="M31" s="269">
        <v>704.89300000000003</v>
      </c>
      <c r="N31" s="262">
        <f t="shared" si="45"/>
        <v>0.96163030071194833</v>
      </c>
      <c r="O31" s="191">
        <f t="shared" si="46"/>
        <v>3.5497454647727765E-2</v>
      </c>
      <c r="P31" s="192">
        <f t="shared" si="47"/>
        <v>5.4281341277197274E-3</v>
      </c>
      <c r="Q31" s="193">
        <f t="shared" si="48"/>
        <v>5.4046626217959248E-3</v>
      </c>
      <c r="R31" s="193">
        <f t="shared" si="49"/>
        <v>2.3471505923801814E-5</v>
      </c>
      <c r="S31" s="194">
        <f t="shared" si="50"/>
        <v>3.0069320520008023E-2</v>
      </c>
      <c r="T31" s="195">
        <f t="shared" si="51"/>
        <v>2.6358795323706153E-2</v>
      </c>
      <c r="U31" s="195">
        <f t="shared" si="52"/>
        <v>3.6107422992427332E-6</v>
      </c>
      <c r="V31" s="195">
        <f t="shared" si="53"/>
        <v>3.7069094110664651E-3</v>
      </c>
      <c r="W31" s="254">
        <f t="shared" si="54"/>
        <v>1.1849101357263075E-3</v>
      </c>
      <c r="Z31" s="339"/>
      <c r="AA31" s="132" t="s">
        <v>18</v>
      </c>
      <c r="AB31" s="151">
        <v>462278.29999999993</v>
      </c>
      <c r="AC31" s="152">
        <v>444683.98199999996</v>
      </c>
      <c r="AD31" s="153">
        <v>16301.80000000001</v>
      </c>
      <c r="AE31" s="154">
        <v>2554.8979999999997</v>
      </c>
      <c r="AF31" s="155">
        <v>2554.8219999999997</v>
      </c>
      <c r="AG31" s="155">
        <v>7.5999999999999998E-2</v>
      </c>
      <c r="AH31" s="156">
        <v>13746.901999999998</v>
      </c>
      <c r="AI31" s="157">
        <v>12062.524000000007</v>
      </c>
      <c r="AJ31" s="157">
        <v>2.1479999999999997</v>
      </c>
      <c r="AK31" s="157">
        <v>1682.2269999999994</v>
      </c>
      <c r="AL31" s="269">
        <v>470.80600000000004</v>
      </c>
      <c r="AM31" s="262">
        <f t="shared" si="55"/>
        <v>0.96193998723279905</v>
      </c>
      <c r="AN31" s="191">
        <f t="shared" si="56"/>
        <v>3.5264038999883861E-2</v>
      </c>
      <c r="AO31" s="192">
        <f t="shared" si="57"/>
        <v>5.5267530403222478E-3</v>
      </c>
      <c r="AP31" s="193">
        <f t="shared" si="58"/>
        <v>5.5265886371910601E-3</v>
      </c>
      <c r="AQ31" s="193">
        <f t="shared" si="59"/>
        <v>1.6440313118742543E-7</v>
      </c>
      <c r="AR31" s="194">
        <f t="shared" si="60"/>
        <v>2.9737285959561589E-2</v>
      </c>
      <c r="AS31" s="195">
        <f t="shared" si="61"/>
        <v>2.6093640995045644E-2</v>
      </c>
      <c r="AT31" s="195">
        <f t="shared" si="62"/>
        <v>4.6465516551393396E-6</v>
      </c>
      <c r="AU31" s="195">
        <f t="shared" si="63"/>
        <v>3.6389919232635397E-3</v>
      </c>
      <c r="AV31" s="254">
        <f t="shared" si="64"/>
        <v>1.0184471129187766E-3</v>
      </c>
      <c r="AY31" s="339"/>
      <c r="AZ31" s="132" t="s">
        <v>18</v>
      </c>
      <c r="BA31" s="151">
        <v>132613.22699999984</v>
      </c>
      <c r="BB31" s="152">
        <v>127381.73599999995</v>
      </c>
      <c r="BC31" s="153">
        <v>4815.335</v>
      </c>
      <c r="BD31" s="154">
        <v>674.25300000000016</v>
      </c>
      <c r="BE31" s="155">
        <v>660.36600000000021</v>
      </c>
      <c r="BF31" s="155">
        <v>13.887</v>
      </c>
      <c r="BG31" s="156">
        <v>4141.0820000000012</v>
      </c>
      <c r="BH31" s="157">
        <v>3618.1000000000008</v>
      </c>
      <c r="BI31" s="157">
        <v>0</v>
      </c>
      <c r="BJ31" s="157">
        <v>522.98200000000008</v>
      </c>
      <c r="BK31" s="269">
        <v>234.08700000000002</v>
      </c>
      <c r="BL31" s="262">
        <f t="shared" si="65"/>
        <v>0.96055076014400964</v>
      </c>
      <c r="BM31" s="191">
        <f t="shared" si="66"/>
        <v>3.6311121514296656E-2</v>
      </c>
      <c r="BN31" s="192">
        <f t="shared" si="67"/>
        <v>5.084357083023106E-3</v>
      </c>
      <c r="BO31" s="193">
        <f t="shared" si="68"/>
        <v>4.9796390219808244E-3</v>
      </c>
      <c r="BP31" s="193">
        <f t="shared" si="69"/>
        <v>1.0471806104228213E-4</v>
      </c>
      <c r="BQ31" s="194">
        <f t="shared" si="70"/>
        <v>3.1226764431273559E-2</v>
      </c>
      <c r="BR31" s="195">
        <f t="shared" si="71"/>
        <v>2.7283100500977969E-2</v>
      </c>
      <c r="BS31" s="195">
        <f t="shared" si="72"/>
        <v>0</v>
      </c>
      <c r="BT31" s="195">
        <f t="shared" si="73"/>
        <v>3.9436639302955863E-3</v>
      </c>
      <c r="BU31" s="254">
        <f t="shared" si="74"/>
        <v>1.7651859116587238E-3</v>
      </c>
    </row>
    <row r="32" spans="1:73">
      <c r="A32" s="339"/>
      <c r="B32" s="133" t="s">
        <v>19</v>
      </c>
      <c r="C32" s="158">
        <v>770830.29299999855</v>
      </c>
      <c r="D32" s="159">
        <v>736544.71900000016</v>
      </c>
      <c r="E32" s="160">
        <v>31710.520000000026</v>
      </c>
      <c r="F32" s="161">
        <v>15843.305999999997</v>
      </c>
      <c r="G32" s="162">
        <v>15843.157999999998</v>
      </c>
      <c r="H32" s="162">
        <v>0.14799999999999999</v>
      </c>
      <c r="I32" s="163">
        <v>15867.214999999986</v>
      </c>
      <c r="J32" s="164">
        <v>13104.357000000007</v>
      </c>
      <c r="K32" s="164">
        <v>616.04000000000019</v>
      </c>
      <c r="L32" s="164">
        <v>2146.8409999999994</v>
      </c>
      <c r="M32" s="270">
        <v>488.28400000000005</v>
      </c>
      <c r="N32" s="263">
        <f t="shared" si="45"/>
        <v>0.95552124207967726</v>
      </c>
      <c r="O32" s="196">
        <f t="shared" si="46"/>
        <v>4.1138134149587821E-2</v>
      </c>
      <c r="P32" s="197">
        <f t="shared" si="47"/>
        <v>2.0553559121735277E-2</v>
      </c>
      <c r="Q32" s="198">
        <f t="shared" si="48"/>
        <v>2.0553367120977988E-2</v>
      </c>
      <c r="R32" s="198">
        <f t="shared" si="49"/>
        <v>1.920007572925008E-7</v>
      </c>
      <c r="S32" s="199">
        <f t="shared" si="50"/>
        <v>2.05845763251549E-2</v>
      </c>
      <c r="T32" s="200">
        <f t="shared" si="51"/>
        <v>1.7000313971833009E-2</v>
      </c>
      <c r="U32" s="200">
        <f t="shared" si="52"/>
        <v>7.9919017920589348E-4</v>
      </c>
      <c r="V32" s="200">
        <f t="shared" si="53"/>
        <v>2.7851020120715515E-3</v>
      </c>
      <c r="W32" s="255">
        <f t="shared" si="54"/>
        <v>6.3345201198521269E-4</v>
      </c>
      <c r="Z32" s="339"/>
      <c r="AA32" s="133" t="s">
        <v>19</v>
      </c>
      <c r="AB32" s="158">
        <v>598927.61799999862</v>
      </c>
      <c r="AC32" s="159">
        <v>573412.37000000034</v>
      </c>
      <c r="AD32" s="160">
        <v>23558.831000000024</v>
      </c>
      <c r="AE32" s="161">
        <v>12568.361999999996</v>
      </c>
      <c r="AF32" s="162">
        <v>12568.213999999996</v>
      </c>
      <c r="AG32" s="162">
        <v>0.14799999999999999</v>
      </c>
      <c r="AH32" s="163">
        <v>10990.469999999987</v>
      </c>
      <c r="AI32" s="164">
        <v>8229.9520000000084</v>
      </c>
      <c r="AJ32" s="164">
        <v>616.04000000000019</v>
      </c>
      <c r="AK32" s="164">
        <v>2144.5009999999993</v>
      </c>
      <c r="AL32" s="270">
        <v>58.233000000000004</v>
      </c>
      <c r="AM32" s="263">
        <f t="shared" si="55"/>
        <v>0.9573984447649927</v>
      </c>
      <c r="AN32" s="196">
        <f t="shared" si="56"/>
        <v>3.9335021949179975E-2</v>
      </c>
      <c r="AO32" s="197">
        <f t="shared" si="57"/>
        <v>2.0984776160380744E-2</v>
      </c>
      <c r="AP32" s="198">
        <f t="shared" si="58"/>
        <v>2.0984529052056545E-2</v>
      </c>
      <c r="AQ32" s="198">
        <f t="shared" si="59"/>
        <v>2.4710832419820111E-7</v>
      </c>
      <c r="AR32" s="199">
        <f t="shared" si="60"/>
        <v>1.835024745845E-2</v>
      </c>
      <c r="AS32" s="200">
        <f t="shared" si="61"/>
        <v>1.3741146263186727E-2</v>
      </c>
      <c r="AT32" s="200">
        <f t="shared" si="62"/>
        <v>1.0285717029666205E-3</v>
      </c>
      <c r="AU32" s="200">
        <f t="shared" si="63"/>
        <v>3.5805678942659883E-3</v>
      </c>
      <c r="AV32" s="255">
        <f t="shared" si="64"/>
        <v>9.7228777317796256E-5</v>
      </c>
      <c r="AY32" s="339"/>
      <c r="AZ32" s="133" t="s">
        <v>19</v>
      </c>
      <c r="BA32" s="158">
        <v>171902.6749999999</v>
      </c>
      <c r="BB32" s="159">
        <v>163132.34899999984</v>
      </c>
      <c r="BC32" s="160">
        <v>8151.6890000000039</v>
      </c>
      <c r="BD32" s="161">
        <v>3274.9440000000013</v>
      </c>
      <c r="BE32" s="162">
        <v>3274.9440000000013</v>
      </c>
      <c r="BF32" s="162">
        <v>0</v>
      </c>
      <c r="BG32" s="163">
        <v>4876.7449999999999</v>
      </c>
      <c r="BH32" s="164">
        <v>4874.4049999999997</v>
      </c>
      <c r="BI32" s="164">
        <v>0</v>
      </c>
      <c r="BJ32" s="164">
        <v>2.34</v>
      </c>
      <c r="BK32" s="270">
        <v>430.05100000000004</v>
      </c>
      <c r="BL32" s="263">
        <f t="shared" si="65"/>
        <v>0.94898086373583157</v>
      </c>
      <c r="BM32" s="196">
        <f t="shared" si="66"/>
        <v>4.7420373185001391E-2</v>
      </c>
      <c r="BN32" s="197">
        <f t="shared" si="67"/>
        <v>1.9051152054498297E-2</v>
      </c>
      <c r="BO32" s="198">
        <f t="shared" si="68"/>
        <v>1.9051152054498297E-2</v>
      </c>
      <c r="BP32" s="198">
        <f t="shared" si="69"/>
        <v>0</v>
      </c>
      <c r="BQ32" s="199">
        <f t="shared" si="70"/>
        <v>2.8369221130503074E-2</v>
      </c>
      <c r="BR32" s="200">
        <f t="shared" si="71"/>
        <v>2.835560877688496E-2</v>
      </c>
      <c r="BS32" s="200">
        <f t="shared" si="72"/>
        <v>0</v>
      </c>
      <c r="BT32" s="200">
        <f t="shared" si="73"/>
        <v>1.3612353618115607E-5</v>
      </c>
      <c r="BU32" s="255">
        <f t="shared" si="74"/>
        <v>2.501712087959075E-3</v>
      </c>
    </row>
    <row r="33" spans="1:73">
      <c r="A33" s="339"/>
      <c r="B33" s="134" t="s">
        <v>20</v>
      </c>
      <c r="C33" s="165">
        <f t="shared" ref="C33:M33" si="78">IF(COUNT(C30:C32)=0,"",SUM(C30:C32))</f>
        <v>1964120.7239999981</v>
      </c>
      <c r="D33" s="166">
        <f t="shared" si="78"/>
        <v>1883640.5359999998</v>
      </c>
      <c r="E33" s="167">
        <f t="shared" si="78"/>
        <v>74620.737000000037</v>
      </c>
      <c r="F33" s="168">
        <f t="shared" si="78"/>
        <v>21956.536</v>
      </c>
      <c r="G33" s="169">
        <f t="shared" si="78"/>
        <v>21932.347999999998</v>
      </c>
      <c r="H33" s="169">
        <f t="shared" si="78"/>
        <v>24.187999999999999</v>
      </c>
      <c r="I33" s="170">
        <f t="shared" si="78"/>
        <v>52664.202999999994</v>
      </c>
      <c r="J33" s="171">
        <f t="shared" si="78"/>
        <v>46364.756000000008</v>
      </c>
      <c r="K33" s="171">
        <f t="shared" si="78"/>
        <v>989.15900000000011</v>
      </c>
      <c r="L33" s="171">
        <f t="shared" si="78"/>
        <v>5310.3089999999984</v>
      </c>
      <c r="M33" s="271">
        <f t="shared" si="78"/>
        <v>1710.0260000000001</v>
      </c>
      <c r="N33" s="264">
        <f t="shared" si="45"/>
        <v>0.95902482621531659</v>
      </c>
      <c r="O33" s="201">
        <f t="shared" si="46"/>
        <v>3.7991929970593863E-2</v>
      </c>
      <c r="P33" s="202">
        <f t="shared" si="47"/>
        <v>1.117881183763734E-2</v>
      </c>
      <c r="Q33" s="203">
        <f t="shared" si="48"/>
        <v>1.1166496912335426E-2</v>
      </c>
      <c r="R33" s="203">
        <f t="shared" si="49"/>
        <v>1.2314925301913377E-5</v>
      </c>
      <c r="S33" s="204">
        <f t="shared" si="50"/>
        <v>2.6813119151223846E-2</v>
      </c>
      <c r="T33" s="205">
        <f t="shared" si="51"/>
        <v>2.3605858557195315E-2</v>
      </c>
      <c r="U33" s="205">
        <f t="shared" si="52"/>
        <v>5.0361415564392829E-4</v>
      </c>
      <c r="V33" s="205">
        <f t="shared" si="53"/>
        <v>2.703657130191761E-3</v>
      </c>
      <c r="W33" s="256">
        <f t="shared" si="54"/>
        <v>8.7063181967627452E-4</v>
      </c>
      <c r="Z33" s="339"/>
      <c r="AA33" s="134" t="s">
        <v>20</v>
      </c>
      <c r="AB33" s="165">
        <f t="shared" ref="AB33:AL33" si="79">IF(COUNT(AB30:AB32)=0,"",SUM(AB30:AB32))</f>
        <v>1510993.086999998</v>
      </c>
      <c r="AC33" s="166">
        <f t="shared" si="79"/>
        <v>1451320.9669999999</v>
      </c>
      <c r="AD33" s="167">
        <f t="shared" si="79"/>
        <v>55383.963000000032</v>
      </c>
      <c r="AE33" s="168">
        <f t="shared" si="79"/>
        <v>16260.985999999995</v>
      </c>
      <c r="AF33" s="169">
        <f t="shared" si="79"/>
        <v>16256.712999999996</v>
      </c>
      <c r="AG33" s="169">
        <f t="shared" si="79"/>
        <v>4.2729999999999988</v>
      </c>
      <c r="AH33" s="170">
        <f t="shared" si="79"/>
        <v>39122.977999999988</v>
      </c>
      <c r="AI33" s="171">
        <f t="shared" si="79"/>
        <v>33719.824000000008</v>
      </c>
      <c r="AJ33" s="171">
        <f t="shared" si="79"/>
        <v>618.18800000000022</v>
      </c>
      <c r="AK33" s="171">
        <f t="shared" si="79"/>
        <v>4784.9869999999983</v>
      </c>
      <c r="AL33" s="271">
        <f t="shared" si="79"/>
        <v>740.84699999999998</v>
      </c>
      <c r="AM33" s="264">
        <f t="shared" si="55"/>
        <v>0.96050801256908858</v>
      </c>
      <c r="AN33" s="201">
        <f t="shared" si="56"/>
        <v>3.6654014817474878E-2</v>
      </c>
      <c r="AO33" s="202">
        <f t="shared" si="57"/>
        <v>1.0761787158328685E-2</v>
      </c>
      <c r="AP33" s="203">
        <f t="shared" si="58"/>
        <v>1.0758959216866369E-2</v>
      </c>
      <c r="AQ33" s="203">
        <f t="shared" si="59"/>
        <v>2.8279414623159059E-6</v>
      </c>
      <c r="AR33" s="204">
        <f t="shared" si="60"/>
        <v>2.5892228320962558E-2</v>
      </c>
      <c r="AS33" s="205">
        <f t="shared" si="61"/>
        <v>2.2316332410857717E-2</v>
      </c>
      <c r="AT33" s="205">
        <f t="shared" si="62"/>
        <v>4.0912695452987273E-4</v>
      </c>
      <c r="AU33" s="205">
        <f t="shared" si="63"/>
        <v>3.1667828537193066E-3</v>
      </c>
      <c r="AV33" s="256">
        <f t="shared" si="64"/>
        <v>4.9030469191021586E-4</v>
      </c>
      <c r="AY33" s="339"/>
      <c r="AZ33" s="134" t="s">
        <v>20</v>
      </c>
      <c r="BA33" s="165">
        <f t="shared" ref="BA33:BK33" si="80">IF(COUNT(BA30:BA32)=0,"",SUM(BA30:BA32))</f>
        <v>453127.63699999987</v>
      </c>
      <c r="BB33" s="166">
        <f t="shared" si="80"/>
        <v>432319.56899999978</v>
      </c>
      <c r="BC33" s="167">
        <f t="shared" si="80"/>
        <v>19236.774000000005</v>
      </c>
      <c r="BD33" s="168">
        <f t="shared" si="80"/>
        <v>5695.5500000000011</v>
      </c>
      <c r="BE33" s="169">
        <f t="shared" si="80"/>
        <v>5675.635000000002</v>
      </c>
      <c r="BF33" s="169">
        <f t="shared" si="80"/>
        <v>19.914999999999999</v>
      </c>
      <c r="BG33" s="170">
        <f t="shared" si="80"/>
        <v>13541.225000000002</v>
      </c>
      <c r="BH33" s="171">
        <f t="shared" si="80"/>
        <v>12644.932000000001</v>
      </c>
      <c r="BI33" s="171">
        <f t="shared" si="80"/>
        <v>370.97099999999995</v>
      </c>
      <c r="BJ33" s="171">
        <f t="shared" si="80"/>
        <v>525.32200000000012</v>
      </c>
      <c r="BK33" s="271">
        <f t="shared" si="80"/>
        <v>969.17899999999997</v>
      </c>
      <c r="BL33" s="264">
        <f t="shared" si="65"/>
        <v>0.95407901372389681</v>
      </c>
      <c r="BM33" s="201">
        <f t="shared" si="66"/>
        <v>4.2453323146122754E-2</v>
      </c>
      <c r="BN33" s="202">
        <f t="shared" si="67"/>
        <v>1.2569416506369491E-2</v>
      </c>
      <c r="BO33" s="203">
        <f t="shared" si="68"/>
        <v>1.2525466417313239E-2</v>
      </c>
      <c r="BP33" s="203">
        <f t="shared" si="69"/>
        <v>4.3950089056254156E-5</v>
      </c>
      <c r="BQ33" s="204">
        <f t="shared" si="70"/>
        <v>2.988390884663697E-2</v>
      </c>
      <c r="BR33" s="205">
        <f t="shared" si="71"/>
        <v>2.7905894426827917E-2</v>
      </c>
      <c r="BS33" s="205">
        <f t="shared" si="72"/>
        <v>8.1868985625346011E-4</v>
      </c>
      <c r="BT33" s="205">
        <f t="shared" si="73"/>
        <v>1.1593245635555887E-3</v>
      </c>
      <c r="BU33" s="256">
        <f t="shared" si="74"/>
        <v>2.1388653457921842E-3</v>
      </c>
    </row>
    <row r="34" spans="1:73">
      <c r="A34" s="339"/>
      <c r="B34" s="131" t="s">
        <v>21</v>
      </c>
      <c r="C34" s="172">
        <v>552792.47199999914</v>
      </c>
      <c r="D34" s="173">
        <v>533426.85399999889</v>
      </c>
      <c r="E34" s="174">
        <v>17809.848999999995</v>
      </c>
      <c r="F34" s="175">
        <v>10105.280999999999</v>
      </c>
      <c r="G34" s="176">
        <v>10105.249</v>
      </c>
      <c r="H34" s="176">
        <v>3.2000000000000001E-2</v>
      </c>
      <c r="I34" s="177">
        <v>7704.5679999999975</v>
      </c>
      <c r="J34" s="178">
        <v>7244.2449999999972</v>
      </c>
      <c r="K34" s="178">
        <v>459.34499999999997</v>
      </c>
      <c r="L34" s="178">
        <v>0.97799999999999998</v>
      </c>
      <c r="M34" s="272">
        <v>206.00400000000002</v>
      </c>
      <c r="N34" s="265">
        <f t="shared" si="45"/>
        <v>0.96496765245384841</v>
      </c>
      <c r="O34" s="206">
        <f t="shared" si="46"/>
        <v>3.2217965877075157E-2</v>
      </c>
      <c r="P34" s="207">
        <f t="shared" si="47"/>
        <v>1.8280424412147233E-2</v>
      </c>
      <c r="Q34" s="208">
        <f t="shared" si="48"/>
        <v>1.8280366524238801E-2</v>
      </c>
      <c r="R34" s="208">
        <f t="shared" si="49"/>
        <v>5.7887908430127916E-8</v>
      </c>
      <c r="S34" s="209">
        <f t="shared" si="50"/>
        <v>1.3937541464927925E-2</v>
      </c>
      <c r="T34" s="210">
        <f t="shared" si="51"/>
        <v>1.310481847516912E-2</v>
      </c>
      <c r="U34" s="210">
        <f t="shared" si="52"/>
        <v>8.3095379055740952E-4</v>
      </c>
      <c r="V34" s="210">
        <f t="shared" si="53"/>
        <v>1.7691992013957843E-6</v>
      </c>
      <c r="W34" s="257">
        <f t="shared" si="54"/>
        <v>3.7266064650750224E-4</v>
      </c>
      <c r="Z34" s="339"/>
      <c r="AA34" s="131" t="s">
        <v>21</v>
      </c>
      <c r="AB34" s="172">
        <v>419217.99199999927</v>
      </c>
      <c r="AC34" s="173">
        <v>406160.38799999899</v>
      </c>
      <c r="AD34" s="174">
        <v>11890.720999999996</v>
      </c>
      <c r="AE34" s="175">
        <v>7164.9439999999995</v>
      </c>
      <c r="AF34" s="176">
        <v>7164.9119999999994</v>
      </c>
      <c r="AG34" s="176">
        <v>3.2000000000000001E-2</v>
      </c>
      <c r="AH34" s="177">
        <v>4725.7769999999964</v>
      </c>
      <c r="AI34" s="178">
        <v>4725.7769999999964</v>
      </c>
      <c r="AJ34" s="178">
        <v>0</v>
      </c>
      <c r="AK34" s="178">
        <v>0</v>
      </c>
      <c r="AL34" s="272">
        <v>106.07400000000001</v>
      </c>
      <c r="AM34" s="265">
        <f t="shared" si="55"/>
        <v>0.96885247234331417</v>
      </c>
      <c r="AN34" s="206">
        <f t="shared" si="56"/>
        <v>2.8364052180279552E-2</v>
      </c>
      <c r="AO34" s="207">
        <f t="shared" si="57"/>
        <v>1.7091213012632368E-2</v>
      </c>
      <c r="AP34" s="208">
        <f t="shared" si="58"/>
        <v>1.7091136680030688E-2</v>
      </c>
      <c r="AQ34" s="208">
        <f t="shared" si="59"/>
        <v>7.6332601678985324E-8</v>
      </c>
      <c r="AR34" s="209">
        <f t="shared" si="60"/>
        <v>1.1272839167647186E-2</v>
      </c>
      <c r="AS34" s="210">
        <f t="shared" si="61"/>
        <v>1.1272839167647186E-2</v>
      </c>
      <c r="AT34" s="210">
        <f t="shared" si="62"/>
        <v>0</v>
      </c>
      <c r="AU34" s="210">
        <f t="shared" si="63"/>
        <v>0</v>
      </c>
      <c r="AV34" s="257">
        <f t="shared" si="64"/>
        <v>2.5302826220302159E-4</v>
      </c>
      <c r="AY34" s="339"/>
      <c r="AZ34" s="131" t="s">
        <v>21</v>
      </c>
      <c r="BA34" s="172">
        <v>133574.47999999986</v>
      </c>
      <c r="BB34" s="173">
        <v>127266.46599999985</v>
      </c>
      <c r="BC34" s="174">
        <v>5919.1279999999997</v>
      </c>
      <c r="BD34" s="175">
        <v>2940.337</v>
      </c>
      <c r="BE34" s="176">
        <v>2940.337</v>
      </c>
      <c r="BF34" s="176">
        <v>0</v>
      </c>
      <c r="BG34" s="177">
        <v>2978.7910000000006</v>
      </c>
      <c r="BH34" s="178">
        <v>2518.4680000000003</v>
      </c>
      <c r="BI34" s="178">
        <v>459.34499999999997</v>
      </c>
      <c r="BJ34" s="178">
        <v>0.97799999999999998</v>
      </c>
      <c r="BK34" s="272">
        <v>99.930000000000021</v>
      </c>
      <c r="BL34" s="265">
        <f t="shared" si="65"/>
        <v>0.95277530558232371</v>
      </c>
      <c r="BM34" s="206">
        <f t="shared" si="66"/>
        <v>4.4313314938602084E-2</v>
      </c>
      <c r="BN34" s="207">
        <f t="shared" si="67"/>
        <v>2.201271530310283E-2</v>
      </c>
      <c r="BO34" s="208">
        <f t="shared" si="68"/>
        <v>2.201271530310283E-2</v>
      </c>
      <c r="BP34" s="208">
        <f t="shared" si="69"/>
        <v>0</v>
      </c>
      <c r="BQ34" s="209">
        <f t="shared" si="70"/>
        <v>2.2300599635499262E-2</v>
      </c>
      <c r="BR34" s="210">
        <f t="shared" si="71"/>
        <v>1.8854409914229146E-2</v>
      </c>
      <c r="BS34" s="210">
        <f t="shared" si="72"/>
        <v>3.4388679634013955E-3</v>
      </c>
      <c r="BT34" s="210">
        <f t="shared" si="73"/>
        <v>7.3217578687186431E-6</v>
      </c>
      <c r="BU34" s="257">
        <f t="shared" si="74"/>
        <v>7.4812194664729465E-4</v>
      </c>
    </row>
    <row r="35" spans="1:73">
      <c r="A35" s="339"/>
      <c r="B35" s="132" t="s">
        <v>22</v>
      </c>
      <c r="C35" s="151">
        <v>600626.09799999907</v>
      </c>
      <c r="D35" s="152">
        <v>581974.27599999961</v>
      </c>
      <c r="E35" s="153">
        <v>17344.221999999994</v>
      </c>
      <c r="F35" s="154">
        <v>11061.911999999998</v>
      </c>
      <c r="G35" s="155">
        <v>11061.911999999998</v>
      </c>
      <c r="H35" s="155">
        <v>0</v>
      </c>
      <c r="I35" s="156">
        <v>6282.3099999999986</v>
      </c>
      <c r="J35" s="157">
        <v>5679.8169999999991</v>
      </c>
      <c r="K35" s="157">
        <v>602.49300000000005</v>
      </c>
      <c r="L35" s="157">
        <v>0</v>
      </c>
      <c r="M35" s="269">
        <v>279.07000000000005</v>
      </c>
      <c r="N35" s="262">
        <f t="shared" si="45"/>
        <v>0.96894603470926854</v>
      </c>
      <c r="O35" s="191">
        <f t="shared" si="46"/>
        <v>2.8876903713897596E-2</v>
      </c>
      <c r="P35" s="192">
        <f t="shared" si="47"/>
        <v>1.8417301607163955E-2</v>
      </c>
      <c r="Q35" s="193">
        <f t="shared" si="48"/>
        <v>1.8417301607163955E-2</v>
      </c>
      <c r="R35" s="193">
        <f t="shared" si="49"/>
        <v>0</v>
      </c>
      <c r="S35" s="194">
        <f t="shared" si="50"/>
        <v>1.0459602106733645E-2</v>
      </c>
      <c r="T35" s="195">
        <f t="shared" si="51"/>
        <v>9.4564938468591278E-3</v>
      </c>
      <c r="U35" s="195">
        <f t="shared" si="52"/>
        <v>1.0031082598745168E-3</v>
      </c>
      <c r="V35" s="195">
        <f t="shared" si="53"/>
        <v>0</v>
      </c>
      <c r="W35" s="254">
        <f t="shared" si="54"/>
        <v>4.6463182490615067E-4</v>
      </c>
      <c r="Z35" s="339"/>
      <c r="AA35" s="132" t="s">
        <v>22</v>
      </c>
      <c r="AB35" s="151">
        <v>455887.27799999941</v>
      </c>
      <c r="AC35" s="152">
        <v>442079.03699999989</v>
      </c>
      <c r="AD35" s="153">
        <v>12855.804999999993</v>
      </c>
      <c r="AE35" s="154">
        <v>7703.8860000000004</v>
      </c>
      <c r="AF35" s="155">
        <v>7703.8860000000004</v>
      </c>
      <c r="AG35" s="155">
        <v>0</v>
      </c>
      <c r="AH35" s="156">
        <v>5151.918999999999</v>
      </c>
      <c r="AI35" s="157">
        <v>5151.918999999999</v>
      </c>
      <c r="AJ35" s="157">
        <v>0</v>
      </c>
      <c r="AK35" s="157">
        <v>0</v>
      </c>
      <c r="AL35" s="269">
        <v>75.181000000000012</v>
      </c>
      <c r="AM35" s="262">
        <f t="shared" si="55"/>
        <v>0.96971128244557081</v>
      </c>
      <c r="AN35" s="191">
        <f t="shared" si="56"/>
        <v>2.8199525673098538E-2</v>
      </c>
      <c r="AO35" s="192">
        <f t="shared" si="57"/>
        <v>1.6898664147412357E-2</v>
      </c>
      <c r="AP35" s="193">
        <f t="shared" si="58"/>
        <v>1.6898664147412357E-2</v>
      </c>
      <c r="AQ35" s="193">
        <f t="shared" si="59"/>
        <v>0</v>
      </c>
      <c r="AR35" s="194">
        <f t="shared" si="60"/>
        <v>1.1300861525686193E-2</v>
      </c>
      <c r="AS35" s="195">
        <f t="shared" si="61"/>
        <v>1.1300861525686193E-2</v>
      </c>
      <c r="AT35" s="195">
        <f t="shared" si="62"/>
        <v>0</v>
      </c>
      <c r="AU35" s="195">
        <f t="shared" si="63"/>
        <v>0</v>
      </c>
      <c r="AV35" s="254">
        <f t="shared" si="64"/>
        <v>1.6491137969417105E-4</v>
      </c>
      <c r="AY35" s="339"/>
      <c r="AZ35" s="132" t="s">
        <v>22</v>
      </c>
      <c r="BA35" s="151">
        <v>144738.81999999966</v>
      </c>
      <c r="BB35" s="152">
        <v>139895.23899999977</v>
      </c>
      <c r="BC35" s="153">
        <v>4488.4170000000013</v>
      </c>
      <c r="BD35" s="154">
        <v>3358.025999999998</v>
      </c>
      <c r="BE35" s="155">
        <v>3358.025999999998</v>
      </c>
      <c r="BF35" s="155">
        <v>0</v>
      </c>
      <c r="BG35" s="156">
        <v>1130.3909999999996</v>
      </c>
      <c r="BH35" s="157">
        <v>527.89800000000002</v>
      </c>
      <c r="BI35" s="157">
        <v>602.49300000000005</v>
      </c>
      <c r="BJ35" s="157">
        <v>0</v>
      </c>
      <c r="BK35" s="269">
        <v>203.88900000000001</v>
      </c>
      <c r="BL35" s="262">
        <f t="shared" si="65"/>
        <v>0.96653571585010922</v>
      </c>
      <c r="BM35" s="191">
        <f t="shared" si="66"/>
        <v>3.1010457318914247E-2</v>
      </c>
      <c r="BN35" s="192">
        <f t="shared" si="67"/>
        <v>2.3200589862484758E-2</v>
      </c>
      <c r="BO35" s="193">
        <f t="shared" si="68"/>
        <v>2.3200589862484758E-2</v>
      </c>
      <c r="BP35" s="193">
        <f t="shared" si="69"/>
        <v>0</v>
      </c>
      <c r="BQ35" s="194">
        <f t="shared" si="70"/>
        <v>7.8098674564294661E-3</v>
      </c>
      <c r="BR35" s="195">
        <f t="shared" si="71"/>
        <v>3.6472454314606219E-3</v>
      </c>
      <c r="BS35" s="195">
        <f t="shared" si="72"/>
        <v>4.1626220249688468E-3</v>
      </c>
      <c r="BT35" s="195">
        <f t="shared" si="73"/>
        <v>0</v>
      </c>
      <c r="BU35" s="254">
        <f t="shared" si="74"/>
        <v>1.4086683862698376E-3</v>
      </c>
    </row>
    <row r="36" spans="1:73">
      <c r="A36" s="339"/>
      <c r="B36" s="133" t="s">
        <v>23</v>
      </c>
      <c r="C36" s="158">
        <v>824461.60500000126</v>
      </c>
      <c r="D36" s="159">
        <v>779542.5470000006</v>
      </c>
      <c r="E36" s="160">
        <v>42094.274000000027</v>
      </c>
      <c r="F36" s="161">
        <v>11349.172999999997</v>
      </c>
      <c r="G36" s="162">
        <v>11348.911999999997</v>
      </c>
      <c r="H36" s="162">
        <v>0.26100000000000001</v>
      </c>
      <c r="I36" s="163">
        <v>30745.101000000021</v>
      </c>
      <c r="J36" s="164">
        <v>29669.191000000028</v>
      </c>
      <c r="K36" s="164">
        <v>0</v>
      </c>
      <c r="L36" s="164">
        <v>1075.9099999999999</v>
      </c>
      <c r="M36" s="270">
        <v>495.15499999999997</v>
      </c>
      <c r="N36" s="263">
        <f t="shared" si="45"/>
        <v>0.94551710143008949</v>
      </c>
      <c r="O36" s="196">
        <f t="shared" si="46"/>
        <v>5.1056682014925317E-2</v>
      </c>
      <c r="P36" s="197">
        <f t="shared" si="47"/>
        <v>1.3765556735658999E-2</v>
      </c>
      <c r="Q36" s="198">
        <f t="shared" si="48"/>
        <v>1.3765240165428903E-2</v>
      </c>
      <c r="R36" s="198">
        <f t="shared" si="49"/>
        <v>3.1657023009579643E-7</v>
      </c>
      <c r="S36" s="199">
        <f t="shared" si="50"/>
        <v>3.7291125279266306E-2</v>
      </c>
      <c r="T36" s="200">
        <f t="shared" si="51"/>
        <v>3.5986140312743831E-2</v>
      </c>
      <c r="U36" s="200">
        <f t="shared" si="52"/>
        <v>0</v>
      </c>
      <c r="V36" s="200">
        <f t="shared" si="53"/>
        <v>1.3049849665224837E-3</v>
      </c>
      <c r="W36" s="255">
        <f t="shared" si="54"/>
        <v>6.0057981717656726E-4</v>
      </c>
      <c r="Z36" s="339"/>
      <c r="AA36" s="133" t="s">
        <v>23</v>
      </c>
      <c r="AB36" s="158">
        <v>630114.69600000081</v>
      </c>
      <c r="AC36" s="159">
        <v>594154.58600000036</v>
      </c>
      <c r="AD36" s="160">
        <v>33939.866000000031</v>
      </c>
      <c r="AE36" s="161">
        <v>8965.9729999999981</v>
      </c>
      <c r="AF36" s="162">
        <v>8965.7239999999983</v>
      </c>
      <c r="AG36" s="162">
        <v>0.249</v>
      </c>
      <c r="AH36" s="163">
        <v>24973.893000000018</v>
      </c>
      <c r="AI36" s="164">
        <v>24028.496000000028</v>
      </c>
      <c r="AJ36" s="164">
        <v>0</v>
      </c>
      <c r="AK36" s="164">
        <v>945.39699999999993</v>
      </c>
      <c r="AL36" s="270">
        <v>47.760000000000005</v>
      </c>
      <c r="AM36" s="263">
        <f t="shared" si="55"/>
        <v>0.94293085016382416</v>
      </c>
      <c r="AN36" s="196">
        <f t="shared" si="56"/>
        <v>5.3862997031257923E-2</v>
      </c>
      <c r="AO36" s="197">
        <f t="shared" si="57"/>
        <v>1.4229112663006334E-2</v>
      </c>
      <c r="AP36" s="198">
        <f t="shared" si="58"/>
        <v>1.4228717496853917E-2</v>
      </c>
      <c r="AQ36" s="198">
        <f t="shared" si="59"/>
        <v>3.9516615241743173E-7</v>
      </c>
      <c r="AR36" s="199">
        <f t="shared" si="60"/>
        <v>3.9633884368251562E-2</v>
      </c>
      <c r="AS36" s="200">
        <f t="shared" si="61"/>
        <v>3.8133527360231567E-2</v>
      </c>
      <c r="AT36" s="200">
        <f t="shared" si="62"/>
        <v>0</v>
      </c>
      <c r="AU36" s="200">
        <f t="shared" si="63"/>
        <v>1.5003570080200108E-3</v>
      </c>
      <c r="AV36" s="255">
        <f t="shared" si="64"/>
        <v>7.579572465645198E-5</v>
      </c>
      <c r="AY36" s="339"/>
      <c r="AZ36" s="133" t="s">
        <v>23</v>
      </c>
      <c r="BA36" s="158">
        <v>194346.90900000048</v>
      </c>
      <c r="BB36" s="159">
        <v>185387.96100000027</v>
      </c>
      <c r="BC36" s="160">
        <v>8154.4079999999967</v>
      </c>
      <c r="BD36" s="161">
        <v>2383.1999999999994</v>
      </c>
      <c r="BE36" s="162">
        <v>2383.1879999999992</v>
      </c>
      <c r="BF36" s="162">
        <v>1.2E-2</v>
      </c>
      <c r="BG36" s="163">
        <v>5771.2080000000014</v>
      </c>
      <c r="BH36" s="164">
        <v>5640.6950000000006</v>
      </c>
      <c r="BI36" s="164">
        <v>0</v>
      </c>
      <c r="BJ36" s="164">
        <v>130.51299999999998</v>
      </c>
      <c r="BK36" s="270">
        <v>447.39499999999998</v>
      </c>
      <c r="BL36" s="263">
        <f t="shared" si="65"/>
        <v>0.95390228717246961</v>
      </c>
      <c r="BM36" s="196">
        <f t="shared" si="66"/>
        <v>4.1958002017927522E-2</v>
      </c>
      <c r="BN36" s="197">
        <f t="shared" si="67"/>
        <v>1.2262608200267252E-2</v>
      </c>
      <c r="BO36" s="198">
        <f t="shared" si="68"/>
        <v>1.2262546455009446E-2</v>
      </c>
      <c r="BP36" s="198">
        <f t="shared" si="69"/>
        <v>6.1745257805978128E-8</v>
      </c>
      <c r="BQ36" s="199">
        <f t="shared" si="70"/>
        <v>2.9695393817660291E-2</v>
      </c>
      <c r="BR36" s="200">
        <f t="shared" si="71"/>
        <v>2.9023847248324318E-2</v>
      </c>
      <c r="BS36" s="200">
        <f t="shared" si="72"/>
        <v>0</v>
      </c>
      <c r="BT36" s="200">
        <f t="shared" si="73"/>
        <v>6.7154656933596842E-4</v>
      </c>
      <c r="BU36" s="255">
        <f t="shared" si="74"/>
        <v>2.3020433013421319E-3</v>
      </c>
    </row>
    <row r="37" spans="1:73">
      <c r="A37" s="339"/>
      <c r="B37" s="134" t="s">
        <v>24</v>
      </c>
      <c r="C37" s="165">
        <f t="shared" ref="C37:M37" si="81">IF(COUNT(C34:C36)=0,"",SUM(C34:C36))</f>
        <v>1977880.1749999993</v>
      </c>
      <c r="D37" s="166">
        <f t="shared" si="81"/>
        <v>1894943.6769999992</v>
      </c>
      <c r="E37" s="167">
        <f t="shared" si="81"/>
        <v>77248.345000000016</v>
      </c>
      <c r="F37" s="168">
        <f t="shared" si="81"/>
        <v>32516.365999999995</v>
      </c>
      <c r="G37" s="169">
        <f t="shared" si="81"/>
        <v>32516.072999999997</v>
      </c>
      <c r="H37" s="169">
        <f t="shared" si="81"/>
        <v>0.29300000000000004</v>
      </c>
      <c r="I37" s="170">
        <f t="shared" si="81"/>
        <v>44731.979000000021</v>
      </c>
      <c r="J37" s="171">
        <f t="shared" si="81"/>
        <v>42593.253000000026</v>
      </c>
      <c r="K37" s="171">
        <f t="shared" si="81"/>
        <v>1061.838</v>
      </c>
      <c r="L37" s="171">
        <f t="shared" si="81"/>
        <v>1076.8879999999999</v>
      </c>
      <c r="M37" s="271">
        <f t="shared" si="81"/>
        <v>980.22900000000004</v>
      </c>
      <c r="N37" s="264">
        <f t="shared" si="45"/>
        <v>0.95806798660085657</v>
      </c>
      <c r="O37" s="201">
        <f t="shared" si="46"/>
        <v>3.9056129879050959E-2</v>
      </c>
      <c r="P37" s="202">
        <f t="shared" si="47"/>
        <v>1.644000805053825E-2</v>
      </c>
      <c r="Q37" s="203">
        <f t="shared" si="48"/>
        <v>1.6439859912140534E-2</v>
      </c>
      <c r="R37" s="203">
        <f t="shared" si="49"/>
        <v>1.4813839771663626E-7</v>
      </c>
      <c r="S37" s="204">
        <f t="shared" si="50"/>
        <v>2.2616121828512709E-2</v>
      </c>
      <c r="T37" s="205">
        <f t="shared" si="51"/>
        <v>2.1534799498154653E-2</v>
      </c>
      <c r="U37" s="205">
        <f t="shared" si="52"/>
        <v>5.3685658687589624E-4</v>
      </c>
      <c r="V37" s="205">
        <f t="shared" si="53"/>
        <v>5.4446574348216022E-4</v>
      </c>
      <c r="W37" s="256">
        <f t="shared" si="54"/>
        <v>4.9559574558150391E-4</v>
      </c>
      <c r="Z37" s="339"/>
      <c r="AA37" s="134" t="s">
        <v>24</v>
      </c>
      <c r="AB37" s="165">
        <f t="shared" ref="AB37:AL37" si="82">IF(COUNT(AB34:AB36)=0,"",SUM(AB34:AB36))</f>
        <v>1505219.9659999995</v>
      </c>
      <c r="AC37" s="166">
        <f t="shared" si="82"/>
        <v>1442394.0109999992</v>
      </c>
      <c r="AD37" s="167">
        <f t="shared" si="82"/>
        <v>58686.392000000022</v>
      </c>
      <c r="AE37" s="168">
        <f t="shared" si="82"/>
        <v>23834.803</v>
      </c>
      <c r="AF37" s="169">
        <f t="shared" si="82"/>
        <v>23834.521999999997</v>
      </c>
      <c r="AG37" s="169">
        <f t="shared" si="82"/>
        <v>0.28100000000000003</v>
      </c>
      <c r="AH37" s="170">
        <f t="shared" si="82"/>
        <v>34851.589000000014</v>
      </c>
      <c r="AI37" s="171">
        <f t="shared" si="82"/>
        <v>33906.192000000025</v>
      </c>
      <c r="AJ37" s="171">
        <f t="shared" si="82"/>
        <v>0</v>
      </c>
      <c r="AK37" s="171">
        <f t="shared" si="82"/>
        <v>945.39699999999993</v>
      </c>
      <c r="AL37" s="271">
        <f t="shared" si="82"/>
        <v>229.01500000000004</v>
      </c>
      <c r="AM37" s="264">
        <f t="shared" si="55"/>
        <v>0.95826127980021736</v>
      </c>
      <c r="AN37" s="201">
        <f t="shared" si="56"/>
        <v>3.8988581951881998E-2</v>
      </c>
      <c r="AO37" s="202">
        <f t="shared" si="57"/>
        <v>1.5834764046705453E-2</v>
      </c>
      <c r="AP37" s="203">
        <f t="shared" si="58"/>
        <v>1.583457736302709E-2</v>
      </c>
      <c r="AQ37" s="203">
        <f t="shared" si="59"/>
        <v>1.8668367836412298E-7</v>
      </c>
      <c r="AR37" s="204">
        <f t="shared" si="60"/>
        <v>2.3153817905176542E-2</v>
      </c>
      <c r="AS37" s="205">
        <f t="shared" si="61"/>
        <v>2.2525738939075456E-2</v>
      </c>
      <c r="AT37" s="205">
        <f t="shared" si="62"/>
        <v>0</v>
      </c>
      <c r="AU37" s="205">
        <f t="shared" si="63"/>
        <v>6.2807896610109161E-4</v>
      </c>
      <c r="AV37" s="256">
        <f t="shared" si="64"/>
        <v>1.5214719786676024E-4</v>
      </c>
      <c r="AY37" s="339"/>
      <c r="AZ37" s="134" t="s">
        <v>24</v>
      </c>
      <c r="BA37" s="165">
        <f t="shared" ref="BA37:BK37" si="83">IF(COUNT(BA34:BA36)=0,"",SUM(BA34:BA36))</f>
        <v>472660.20900000003</v>
      </c>
      <c r="BB37" s="166">
        <f t="shared" si="83"/>
        <v>452549.66599999985</v>
      </c>
      <c r="BC37" s="167">
        <f t="shared" si="83"/>
        <v>18561.952999999998</v>
      </c>
      <c r="BD37" s="168">
        <f t="shared" si="83"/>
        <v>8681.5629999999965</v>
      </c>
      <c r="BE37" s="169">
        <f t="shared" si="83"/>
        <v>8681.5509999999958</v>
      </c>
      <c r="BF37" s="169">
        <f t="shared" si="83"/>
        <v>1.2E-2</v>
      </c>
      <c r="BG37" s="170">
        <f t="shared" si="83"/>
        <v>9880.3900000000031</v>
      </c>
      <c r="BH37" s="171">
        <f t="shared" si="83"/>
        <v>8687.0610000000015</v>
      </c>
      <c r="BI37" s="171">
        <f t="shared" si="83"/>
        <v>1061.838</v>
      </c>
      <c r="BJ37" s="171">
        <f t="shared" si="83"/>
        <v>131.49099999999999</v>
      </c>
      <c r="BK37" s="271">
        <f t="shared" si="83"/>
        <v>751.21399999999994</v>
      </c>
      <c r="BL37" s="264">
        <f t="shared" si="65"/>
        <v>0.95745243069530273</v>
      </c>
      <c r="BM37" s="201">
        <f t="shared" si="66"/>
        <v>3.9271241044959632E-2</v>
      </c>
      <c r="BN37" s="202">
        <f t="shared" si="67"/>
        <v>1.8367450516656451E-2</v>
      </c>
      <c r="BO37" s="203">
        <f t="shared" si="68"/>
        <v>1.8367425128439349E-2</v>
      </c>
      <c r="BP37" s="203">
        <f t="shared" si="69"/>
        <v>2.5388217098681137E-8</v>
      </c>
      <c r="BQ37" s="204">
        <f t="shared" si="70"/>
        <v>2.0903790528303181E-2</v>
      </c>
      <c r="BR37" s="205">
        <f t="shared" si="71"/>
        <v>1.8379082551457173E-2</v>
      </c>
      <c r="BS37" s="205">
        <f t="shared" si="72"/>
        <v>2.2465144723024483E-3</v>
      </c>
      <c r="BT37" s="205">
        <f t="shared" si="73"/>
        <v>2.7819350454355671E-4</v>
      </c>
      <c r="BU37" s="256">
        <f t="shared" si="74"/>
        <v>1.589332009964054E-3</v>
      </c>
    </row>
    <row r="38" spans="1:73">
      <c r="A38" s="339"/>
      <c r="B38" s="131" t="s">
        <v>25</v>
      </c>
      <c r="C38" s="172">
        <v>1067859.371999999</v>
      </c>
      <c r="D38" s="173">
        <v>949792.63200000161</v>
      </c>
      <c r="E38" s="174">
        <v>113259.43299999996</v>
      </c>
      <c r="F38" s="175">
        <v>34712.962000000007</v>
      </c>
      <c r="G38" s="176">
        <v>34712.119000000006</v>
      </c>
      <c r="H38" s="176">
        <v>0.84299999999999997</v>
      </c>
      <c r="I38" s="177">
        <v>78546.470999999961</v>
      </c>
      <c r="J38" s="178">
        <v>67824.413999999961</v>
      </c>
      <c r="K38" s="178">
        <v>28.664000000000001</v>
      </c>
      <c r="L38" s="178">
        <v>10693.392999999998</v>
      </c>
      <c r="M38" s="272">
        <v>415.43000000000006</v>
      </c>
      <c r="N38" s="265">
        <f t="shared" si="45"/>
        <v>0.8894360595638453</v>
      </c>
      <c r="O38" s="206">
        <f t="shared" si="46"/>
        <v>0.10606212388048421</v>
      </c>
      <c r="P38" s="207">
        <f t="shared" si="47"/>
        <v>3.250705374714831E-2</v>
      </c>
      <c r="Q38" s="208">
        <f t="shared" si="48"/>
        <v>3.2506264317358105E-2</v>
      </c>
      <c r="R38" s="208">
        <f t="shared" si="49"/>
        <v>7.8942979019900454E-7</v>
      </c>
      <c r="S38" s="209">
        <f t="shared" si="50"/>
        <v>7.3555070133335898E-2</v>
      </c>
      <c r="T38" s="210">
        <f t="shared" si="51"/>
        <v>6.3514368818968436E-2</v>
      </c>
      <c r="U38" s="210">
        <f t="shared" si="52"/>
        <v>2.6842485772555476E-5</v>
      </c>
      <c r="V38" s="210">
        <f t="shared" si="53"/>
        <v>1.0013858828594902E-2</v>
      </c>
      <c r="W38" s="257">
        <f t="shared" si="54"/>
        <v>3.8903062602891166E-4</v>
      </c>
      <c r="Z38" s="339"/>
      <c r="AA38" s="131" t="s">
        <v>25</v>
      </c>
      <c r="AB38" s="172">
        <v>793982.14099999901</v>
      </c>
      <c r="AC38" s="173">
        <v>717172.16100000113</v>
      </c>
      <c r="AD38" s="174">
        <v>73355.425999999919</v>
      </c>
      <c r="AE38" s="175">
        <v>18748.268</v>
      </c>
      <c r="AF38" s="176">
        <v>18748.268</v>
      </c>
      <c r="AG38" s="176">
        <v>0</v>
      </c>
      <c r="AH38" s="177">
        <v>54607.157999999952</v>
      </c>
      <c r="AI38" s="178">
        <v>46579.257999999958</v>
      </c>
      <c r="AJ38" s="178">
        <v>0</v>
      </c>
      <c r="AK38" s="178">
        <v>8027.8999999999987</v>
      </c>
      <c r="AL38" s="272">
        <v>125.666</v>
      </c>
      <c r="AM38" s="265">
        <f t="shared" si="55"/>
        <v>0.90325981400128497</v>
      </c>
      <c r="AN38" s="206">
        <f t="shared" si="56"/>
        <v>9.2389264458279566E-2</v>
      </c>
      <c r="AO38" s="207">
        <f t="shared" si="57"/>
        <v>2.3612959324736275E-2</v>
      </c>
      <c r="AP38" s="208">
        <f t="shared" si="58"/>
        <v>2.3612959324736275E-2</v>
      </c>
      <c r="AQ38" s="208">
        <f t="shared" si="59"/>
        <v>0</v>
      </c>
      <c r="AR38" s="209">
        <f t="shared" si="60"/>
        <v>6.8776305133543325E-2</v>
      </c>
      <c r="AS38" s="210">
        <f t="shared" si="61"/>
        <v>5.8665372424289854E-2</v>
      </c>
      <c r="AT38" s="210">
        <f t="shared" si="62"/>
        <v>0</v>
      </c>
      <c r="AU38" s="210">
        <f t="shared" si="63"/>
        <v>1.011093270925348E-2</v>
      </c>
      <c r="AV38" s="257">
        <f t="shared" si="64"/>
        <v>1.5827308135889185E-4</v>
      </c>
      <c r="AY38" s="339"/>
      <c r="AZ38" s="131" t="s">
        <v>25</v>
      </c>
      <c r="BA38" s="172">
        <v>273877.23100000003</v>
      </c>
      <c r="BB38" s="173">
        <v>232620.47100000043</v>
      </c>
      <c r="BC38" s="174">
        <v>39904.007000000034</v>
      </c>
      <c r="BD38" s="175">
        <v>15964.694000000009</v>
      </c>
      <c r="BE38" s="176">
        <v>15963.851000000008</v>
      </c>
      <c r="BF38" s="176">
        <v>0.84299999999999997</v>
      </c>
      <c r="BG38" s="177">
        <v>23939.313000000009</v>
      </c>
      <c r="BH38" s="178">
        <v>21245.155999999995</v>
      </c>
      <c r="BI38" s="178">
        <v>28.664000000000001</v>
      </c>
      <c r="BJ38" s="178">
        <v>2665.492999999999</v>
      </c>
      <c r="BK38" s="272">
        <v>289.76400000000007</v>
      </c>
      <c r="BL38" s="265">
        <f t="shared" si="65"/>
        <v>0.84936038731894581</v>
      </c>
      <c r="BM38" s="206">
        <f t="shared" si="66"/>
        <v>0.14570034483808561</v>
      </c>
      <c r="BN38" s="207">
        <f t="shared" si="67"/>
        <v>5.829142474424976E-2</v>
      </c>
      <c r="BO38" s="208">
        <f t="shared" si="68"/>
        <v>5.8288346722769391E-2</v>
      </c>
      <c r="BP38" s="208">
        <f t="shared" si="69"/>
        <v>3.0780214803617606E-6</v>
      </c>
      <c r="BQ38" s="209">
        <f t="shared" si="70"/>
        <v>8.7408920093835787E-2</v>
      </c>
      <c r="BR38" s="210">
        <f t="shared" si="71"/>
        <v>7.7571822682842864E-2</v>
      </c>
      <c r="BS38" s="210">
        <f t="shared" si="72"/>
        <v>1.0466003287436479E-4</v>
      </c>
      <c r="BT38" s="210">
        <f t="shared" si="73"/>
        <v>9.732437378118514E-3</v>
      </c>
      <c r="BU38" s="257">
        <f t="shared" si="74"/>
        <v>1.0580068994490456E-3</v>
      </c>
    </row>
    <row r="39" spans="1:73">
      <c r="A39" s="339"/>
      <c r="B39" s="132" t="s">
        <v>26</v>
      </c>
      <c r="C39" s="151">
        <v>797851.175999998</v>
      </c>
      <c r="D39" s="152">
        <v>774404.04399999732</v>
      </c>
      <c r="E39" s="153">
        <v>21133.717000000011</v>
      </c>
      <c r="F39" s="154">
        <v>12516.970999999992</v>
      </c>
      <c r="G39" s="155">
        <v>12508.574999999992</v>
      </c>
      <c r="H39" s="155">
        <v>8.3960000000000008</v>
      </c>
      <c r="I39" s="156">
        <v>8616.7460000000083</v>
      </c>
      <c r="J39" s="157">
        <v>7417.2570000000023</v>
      </c>
      <c r="K39" s="157">
        <v>0</v>
      </c>
      <c r="L39" s="157">
        <v>1199.489</v>
      </c>
      <c r="M39" s="269">
        <v>1102.8939999999998</v>
      </c>
      <c r="N39" s="262">
        <f t="shared" si="45"/>
        <v>0.97061214834882847</v>
      </c>
      <c r="O39" s="191">
        <f t="shared" si="46"/>
        <v>2.6488294603955142E-2</v>
      </c>
      <c r="P39" s="192">
        <f t="shared" si="47"/>
        <v>1.5688353137177081E-2</v>
      </c>
      <c r="Q39" s="193">
        <f t="shared" si="48"/>
        <v>1.5677829871369422E-2</v>
      </c>
      <c r="R39" s="193">
        <f t="shared" si="49"/>
        <v>1.0523265807657369E-5</v>
      </c>
      <c r="S39" s="194">
        <f t="shared" si="50"/>
        <v>1.0799941466778047E-2</v>
      </c>
      <c r="T39" s="195">
        <f t="shared" si="51"/>
        <v>9.2965420408179251E-3</v>
      </c>
      <c r="U39" s="195">
        <f t="shared" si="52"/>
        <v>0</v>
      </c>
      <c r="V39" s="195">
        <f t="shared" si="53"/>
        <v>1.5033994259601154E-3</v>
      </c>
      <c r="W39" s="254">
        <f t="shared" si="54"/>
        <v>1.3823304811422658E-3</v>
      </c>
      <c r="Z39" s="339"/>
      <c r="AA39" s="132" t="s">
        <v>26</v>
      </c>
      <c r="AB39" s="151">
        <v>615032.62599999818</v>
      </c>
      <c r="AC39" s="152">
        <v>597782.12999999744</v>
      </c>
      <c r="AD39" s="153">
        <v>15230.284000000012</v>
      </c>
      <c r="AE39" s="154">
        <v>7658.5439999999953</v>
      </c>
      <c r="AF39" s="155">
        <v>7657.6989999999951</v>
      </c>
      <c r="AG39" s="155">
        <v>0.84499999999999997</v>
      </c>
      <c r="AH39" s="156">
        <v>7571.740000000008</v>
      </c>
      <c r="AI39" s="157">
        <v>6372.251000000002</v>
      </c>
      <c r="AJ39" s="157">
        <v>0</v>
      </c>
      <c r="AK39" s="157">
        <v>1199.489</v>
      </c>
      <c r="AL39" s="269">
        <v>1057.3759999999997</v>
      </c>
      <c r="AM39" s="262">
        <f t="shared" si="55"/>
        <v>0.97195190097118389</v>
      </c>
      <c r="AN39" s="191">
        <f t="shared" si="56"/>
        <v>2.4763375723745845E-2</v>
      </c>
      <c r="AO39" s="192">
        <f t="shared" si="57"/>
        <v>1.2452256475902821E-2</v>
      </c>
      <c r="AP39" s="193">
        <f t="shared" si="58"/>
        <v>1.2450882565049512E-2</v>
      </c>
      <c r="AQ39" s="193">
        <f t="shared" si="59"/>
        <v>1.373910853308134E-6</v>
      </c>
      <c r="AR39" s="194">
        <f t="shared" si="60"/>
        <v>1.2311119247843009E-2</v>
      </c>
      <c r="AS39" s="195">
        <f t="shared" si="61"/>
        <v>1.0360834093377057E-2</v>
      </c>
      <c r="AT39" s="195">
        <f t="shared" si="62"/>
        <v>0</v>
      </c>
      <c r="AU39" s="195">
        <f t="shared" si="63"/>
        <v>1.9502851544659415E-3</v>
      </c>
      <c r="AV39" s="254">
        <f t="shared" si="64"/>
        <v>1.7192193638195755E-3</v>
      </c>
      <c r="AY39" s="339"/>
      <c r="AZ39" s="132" t="s">
        <v>26</v>
      </c>
      <c r="BA39" s="151">
        <v>182818.54999999984</v>
      </c>
      <c r="BB39" s="152">
        <v>176621.9139999999</v>
      </c>
      <c r="BC39" s="153">
        <v>5903.4329999999982</v>
      </c>
      <c r="BD39" s="154">
        <v>4858.426999999997</v>
      </c>
      <c r="BE39" s="155">
        <v>4850.8759999999966</v>
      </c>
      <c r="BF39" s="155">
        <v>7.5510000000000002</v>
      </c>
      <c r="BG39" s="156">
        <v>1045.0060000000001</v>
      </c>
      <c r="BH39" s="157">
        <v>1045.0060000000001</v>
      </c>
      <c r="BI39" s="157">
        <v>0</v>
      </c>
      <c r="BJ39" s="157">
        <v>0</v>
      </c>
      <c r="BK39" s="269">
        <v>45.518000000000015</v>
      </c>
      <c r="BL39" s="262">
        <f t="shared" si="65"/>
        <v>0.96610499317492704</v>
      </c>
      <c r="BM39" s="191">
        <f t="shared" si="66"/>
        <v>3.2291214430920728E-2</v>
      </c>
      <c r="BN39" s="192">
        <f t="shared" si="67"/>
        <v>2.6575131462316055E-2</v>
      </c>
      <c r="BO39" s="193">
        <f t="shared" si="68"/>
        <v>2.6533828213821851E-2</v>
      </c>
      <c r="BP39" s="193">
        <f t="shared" si="69"/>
        <v>4.1303248494203717E-5</v>
      </c>
      <c r="BQ39" s="194">
        <f t="shared" si="70"/>
        <v>5.7160829686046686E-3</v>
      </c>
      <c r="BR39" s="195">
        <f t="shared" si="71"/>
        <v>5.7160829686046686E-3</v>
      </c>
      <c r="BS39" s="195">
        <f t="shared" si="72"/>
        <v>0</v>
      </c>
      <c r="BT39" s="195">
        <f t="shared" si="73"/>
        <v>0</v>
      </c>
      <c r="BU39" s="254">
        <f t="shared" si="74"/>
        <v>2.4897911070840488E-4</v>
      </c>
    </row>
    <row r="40" spans="1:73">
      <c r="A40" s="339"/>
      <c r="B40" s="133" t="s">
        <v>27</v>
      </c>
      <c r="C40" s="158">
        <v>1048370.8570000002</v>
      </c>
      <c r="D40" s="159">
        <v>1010522.7429999989</v>
      </c>
      <c r="E40" s="160">
        <v>32569.384000000042</v>
      </c>
      <c r="F40" s="161">
        <v>8100.8670000000002</v>
      </c>
      <c r="G40" s="162">
        <v>8100.8670000000002</v>
      </c>
      <c r="H40" s="162">
        <v>0</v>
      </c>
      <c r="I40" s="163">
        <v>24468.517000000007</v>
      </c>
      <c r="J40" s="164">
        <v>20622.371000000006</v>
      </c>
      <c r="K40" s="164">
        <v>62.146000000000001</v>
      </c>
      <c r="L40" s="164">
        <v>3784.0000000000005</v>
      </c>
      <c r="M40" s="270">
        <v>2257.1080000000002</v>
      </c>
      <c r="N40" s="263">
        <f t="shared" si="45"/>
        <v>0.9638981628044232</v>
      </c>
      <c r="O40" s="196">
        <f t="shared" si="46"/>
        <v>3.106666289179387E-2</v>
      </c>
      <c r="P40" s="197">
        <f t="shared" si="47"/>
        <v>7.7271005254584248E-3</v>
      </c>
      <c r="Q40" s="198">
        <f t="shared" si="48"/>
        <v>7.7271005254584248E-3</v>
      </c>
      <c r="R40" s="198">
        <f t="shared" si="49"/>
        <v>0</v>
      </c>
      <c r="S40" s="199">
        <f t="shared" si="50"/>
        <v>2.3339562366335411E-2</v>
      </c>
      <c r="T40" s="200">
        <f t="shared" si="51"/>
        <v>1.9670873968218292E-2</v>
      </c>
      <c r="U40" s="200">
        <f t="shared" si="52"/>
        <v>5.927864131766874E-5</v>
      </c>
      <c r="V40" s="200">
        <f t="shared" si="53"/>
        <v>3.6094097567994487E-3</v>
      </c>
      <c r="W40" s="255">
        <f t="shared" si="54"/>
        <v>2.1529671346062606E-3</v>
      </c>
      <c r="Z40" s="339"/>
      <c r="AA40" s="133" t="s">
        <v>27</v>
      </c>
      <c r="AB40" s="158">
        <v>826152.89900000033</v>
      </c>
      <c r="AC40" s="159">
        <v>800811.14499999897</v>
      </c>
      <c r="AD40" s="160">
        <v>20691.347000000042</v>
      </c>
      <c r="AE40" s="161">
        <v>3505.4459999999985</v>
      </c>
      <c r="AF40" s="162">
        <v>3505.4459999999985</v>
      </c>
      <c r="AG40" s="162">
        <v>0</v>
      </c>
      <c r="AH40" s="163">
        <v>17185.901000000005</v>
      </c>
      <c r="AI40" s="164">
        <v>16096.150000000007</v>
      </c>
      <c r="AJ40" s="164">
        <v>0</v>
      </c>
      <c r="AK40" s="164">
        <v>1089.7510000000002</v>
      </c>
      <c r="AL40" s="270">
        <v>2050.252</v>
      </c>
      <c r="AM40" s="263">
        <f t="shared" si="55"/>
        <v>0.96932558848286343</v>
      </c>
      <c r="AN40" s="196">
        <f t="shared" si="56"/>
        <v>2.5045420799279957E-2</v>
      </c>
      <c r="AO40" s="197">
        <f t="shared" si="57"/>
        <v>4.243095926000009E-3</v>
      </c>
      <c r="AP40" s="198">
        <f t="shared" si="58"/>
        <v>4.243095926000009E-3</v>
      </c>
      <c r="AQ40" s="198">
        <f t="shared" si="59"/>
        <v>0</v>
      </c>
      <c r="AR40" s="199">
        <f t="shared" si="60"/>
        <v>2.08023248732799E-2</v>
      </c>
      <c r="AS40" s="200">
        <f t="shared" si="61"/>
        <v>1.9483257904781618E-2</v>
      </c>
      <c r="AT40" s="200">
        <f t="shared" si="62"/>
        <v>0</v>
      </c>
      <c r="AU40" s="200">
        <f t="shared" si="63"/>
        <v>1.3190669684982849E-3</v>
      </c>
      <c r="AV40" s="255">
        <f t="shared" si="64"/>
        <v>2.4816858991618682E-3</v>
      </c>
      <c r="AY40" s="339"/>
      <c r="AZ40" s="133" t="s">
        <v>27</v>
      </c>
      <c r="BA40" s="158">
        <v>222217.9579999999</v>
      </c>
      <c r="BB40" s="159">
        <v>209711.59799999982</v>
      </c>
      <c r="BC40" s="160">
        <v>11878.037</v>
      </c>
      <c r="BD40" s="161">
        <v>4595.4210000000012</v>
      </c>
      <c r="BE40" s="162">
        <v>4595.4210000000012</v>
      </c>
      <c r="BF40" s="162">
        <v>0</v>
      </c>
      <c r="BG40" s="163">
        <v>7282.616</v>
      </c>
      <c r="BH40" s="164">
        <v>4526.2210000000005</v>
      </c>
      <c r="BI40" s="164">
        <v>62.146000000000001</v>
      </c>
      <c r="BJ40" s="164">
        <v>2694.2490000000003</v>
      </c>
      <c r="BK40" s="270">
        <v>206.85599999999999</v>
      </c>
      <c r="BL40" s="263">
        <f t="shared" si="65"/>
        <v>0.94372030004883734</v>
      </c>
      <c r="BM40" s="196">
        <f t="shared" si="66"/>
        <v>5.3452192194116038E-2</v>
      </c>
      <c r="BN40" s="197">
        <f t="shared" si="67"/>
        <v>2.067979132451574E-2</v>
      </c>
      <c r="BO40" s="198">
        <f t="shared" si="68"/>
        <v>2.067979132451574E-2</v>
      </c>
      <c r="BP40" s="198">
        <f t="shared" si="69"/>
        <v>0</v>
      </c>
      <c r="BQ40" s="199">
        <f t="shared" si="70"/>
        <v>3.2772400869600302E-2</v>
      </c>
      <c r="BR40" s="200">
        <f t="shared" si="71"/>
        <v>2.0368385348946472E-2</v>
      </c>
      <c r="BS40" s="200">
        <f t="shared" si="72"/>
        <v>2.796623664411498E-4</v>
      </c>
      <c r="BT40" s="200">
        <f t="shared" si="73"/>
        <v>1.2124353154212683E-2</v>
      </c>
      <c r="BU40" s="255">
        <f t="shared" si="74"/>
        <v>9.3086986246179119E-4</v>
      </c>
    </row>
    <row r="41" spans="1:73">
      <c r="A41" s="339"/>
      <c r="B41" s="134" t="s">
        <v>28</v>
      </c>
      <c r="C41" s="165">
        <f t="shared" ref="C41:M41" si="84">IF(COUNT(C38:C40)=0,"",SUM(C38:C40))</f>
        <v>2914081.4049999975</v>
      </c>
      <c r="D41" s="166">
        <f t="shared" si="84"/>
        <v>2734719.4189999979</v>
      </c>
      <c r="E41" s="167">
        <f t="shared" si="84"/>
        <v>166962.53400000001</v>
      </c>
      <c r="F41" s="168">
        <f t="shared" si="84"/>
        <v>55330.799999999996</v>
      </c>
      <c r="G41" s="169">
        <f t="shared" si="84"/>
        <v>55321.560999999994</v>
      </c>
      <c r="H41" s="169">
        <f t="shared" si="84"/>
        <v>9.2390000000000008</v>
      </c>
      <c r="I41" s="170">
        <f t="shared" si="84"/>
        <v>111631.73399999998</v>
      </c>
      <c r="J41" s="171">
        <f t="shared" si="84"/>
        <v>95864.041999999958</v>
      </c>
      <c r="K41" s="171">
        <f t="shared" si="84"/>
        <v>90.81</v>
      </c>
      <c r="L41" s="171">
        <f t="shared" si="84"/>
        <v>15676.881999999998</v>
      </c>
      <c r="M41" s="271">
        <f t="shared" si="84"/>
        <v>3775.4319999999998</v>
      </c>
      <c r="N41" s="264">
        <f t="shared" si="45"/>
        <v>0.93844990545142315</v>
      </c>
      <c r="O41" s="201">
        <f t="shared" si="46"/>
        <v>5.7295082324579111E-2</v>
      </c>
      <c r="P41" s="202">
        <f t="shared" si="47"/>
        <v>1.8987389955909637E-2</v>
      </c>
      <c r="Q41" s="203">
        <f t="shared" si="48"/>
        <v>1.8984219488542408E-2</v>
      </c>
      <c r="R41" s="203">
        <f t="shared" si="49"/>
        <v>3.1704673672285446E-6</v>
      </c>
      <c r="S41" s="204">
        <f t="shared" si="50"/>
        <v>3.830769236866946E-2</v>
      </c>
      <c r="T41" s="205">
        <f t="shared" si="51"/>
        <v>3.2896830485077008E-2</v>
      </c>
      <c r="U41" s="205">
        <f t="shared" si="52"/>
        <v>3.1162478798357411E-5</v>
      </c>
      <c r="V41" s="205">
        <f t="shared" si="53"/>
        <v>5.3796994047940853E-3</v>
      </c>
      <c r="W41" s="256">
        <f t="shared" si="54"/>
        <v>1.2955822007999131E-3</v>
      </c>
      <c r="Z41" s="339"/>
      <c r="AA41" s="134" t="s">
        <v>28</v>
      </c>
      <c r="AB41" s="165">
        <f t="shared" ref="AB41:AL41" si="85">IF(COUNT(AB38:AB40)=0,"",SUM(AB38:AB40))</f>
        <v>2235167.6659999974</v>
      </c>
      <c r="AC41" s="166">
        <f t="shared" si="85"/>
        <v>2115765.4359999974</v>
      </c>
      <c r="AD41" s="167">
        <f t="shared" si="85"/>
        <v>109277.05699999997</v>
      </c>
      <c r="AE41" s="168">
        <f t="shared" si="85"/>
        <v>29912.257999999994</v>
      </c>
      <c r="AF41" s="169">
        <f t="shared" si="85"/>
        <v>29911.412999999997</v>
      </c>
      <c r="AG41" s="169">
        <f t="shared" si="85"/>
        <v>0.84499999999999997</v>
      </c>
      <c r="AH41" s="170">
        <f t="shared" si="85"/>
        <v>79364.79899999997</v>
      </c>
      <c r="AI41" s="171">
        <f t="shared" si="85"/>
        <v>69047.658999999971</v>
      </c>
      <c r="AJ41" s="171">
        <f t="shared" si="85"/>
        <v>0</v>
      </c>
      <c r="AK41" s="171">
        <f t="shared" si="85"/>
        <v>10317.14</v>
      </c>
      <c r="AL41" s="271">
        <f t="shared" si="85"/>
        <v>3233.2939999999999</v>
      </c>
      <c r="AM41" s="264">
        <f t="shared" si="55"/>
        <v>0.94658019091083245</v>
      </c>
      <c r="AN41" s="201">
        <f t="shared" si="56"/>
        <v>4.8889870170482366E-2</v>
      </c>
      <c r="AO41" s="202">
        <f t="shared" si="57"/>
        <v>1.3382556689149972E-2</v>
      </c>
      <c r="AP41" s="203">
        <f t="shared" si="58"/>
        <v>1.3382178641447846E-2</v>
      </c>
      <c r="AQ41" s="203">
        <f t="shared" si="59"/>
        <v>3.7804770212705865E-7</v>
      </c>
      <c r="AR41" s="204">
        <f t="shared" si="60"/>
        <v>3.5507313481332396E-2</v>
      </c>
      <c r="AS41" s="205">
        <f t="shared" si="61"/>
        <v>3.0891489730417408E-2</v>
      </c>
      <c r="AT41" s="205">
        <f t="shared" si="62"/>
        <v>0</v>
      </c>
      <c r="AU41" s="205">
        <f t="shared" si="63"/>
        <v>4.6158237509149845E-3</v>
      </c>
      <c r="AV41" s="256">
        <f t="shared" si="64"/>
        <v>1.4465554639067526E-3</v>
      </c>
      <c r="AY41" s="339"/>
      <c r="AZ41" s="134" t="s">
        <v>28</v>
      </c>
      <c r="BA41" s="165">
        <f t="shared" ref="BA41:BK41" si="86">IF(COUNT(BA38:BA40)=0,"",SUM(BA38:BA40))</f>
        <v>678913.73899999971</v>
      </c>
      <c r="BB41" s="166">
        <f t="shared" si="86"/>
        <v>618953.98300000024</v>
      </c>
      <c r="BC41" s="167">
        <f t="shared" si="86"/>
        <v>57685.477000000028</v>
      </c>
      <c r="BD41" s="168">
        <f t="shared" si="86"/>
        <v>25418.542000000009</v>
      </c>
      <c r="BE41" s="169">
        <f t="shared" si="86"/>
        <v>25410.148000000008</v>
      </c>
      <c r="BF41" s="169">
        <f t="shared" si="86"/>
        <v>8.3940000000000001</v>
      </c>
      <c r="BG41" s="170">
        <f t="shared" si="86"/>
        <v>32266.935000000012</v>
      </c>
      <c r="BH41" s="171">
        <f t="shared" si="86"/>
        <v>26816.382999999998</v>
      </c>
      <c r="BI41" s="171">
        <f t="shared" si="86"/>
        <v>90.81</v>
      </c>
      <c r="BJ41" s="171">
        <f t="shared" si="86"/>
        <v>5359.7419999999993</v>
      </c>
      <c r="BK41" s="271">
        <f t="shared" si="86"/>
        <v>542.13800000000015</v>
      </c>
      <c r="BL41" s="264">
        <f t="shared" si="65"/>
        <v>0.91168280658406375</v>
      </c>
      <c r="BM41" s="201">
        <f t="shared" si="66"/>
        <v>8.4967314234894356E-2</v>
      </c>
      <c r="BN41" s="202">
        <f t="shared" si="67"/>
        <v>3.7440017103557273E-2</v>
      </c>
      <c r="BO41" s="203">
        <f t="shared" si="68"/>
        <v>3.7427653235339843E-2</v>
      </c>
      <c r="BP41" s="203">
        <f t="shared" si="69"/>
        <v>1.236386821743197E-5</v>
      </c>
      <c r="BQ41" s="204">
        <f t="shared" si="70"/>
        <v>4.7527297131337069E-2</v>
      </c>
      <c r="BR41" s="205">
        <f t="shared" si="71"/>
        <v>3.9498954667641521E-2</v>
      </c>
      <c r="BS41" s="205">
        <f t="shared" si="72"/>
        <v>1.3375778804205351E-4</v>
      </c>
      <c r="BT41" s="205">
        <f t="shared" si="73"/>
        <v>7.8945846756534738E-3</v>
      </c>
      <c r="BU41" s="256">
        <f t="shared" si="74"/>
        <v>7.9853738237576071E-4</v>
      </c>
    </row>
    <row r="42" spans="1:73" ht="14.4" thickBot="1">
      <c r="A42" s="340"/>
      <c r="B42" s="135" t="s">
        <v>55</v>
      </c>
      <c r="C42" s="179">
        <f t="shared" ref="C42:M42" si="87">SUM(C41,C37,C33,C29)</f>
        <v>9700800.5529999956</v>
      </c>
      <c r="D42" s="180">
        <f t="shared" si="87"/>
        <v>9279928.7319999989</v>
      </c>
      <c r="E42" s="181">
        <f t="shared" si="87"/>
        <v>385855.47700000001</v>
      </c>
      <c r="F42" s="182">
        <f t="shared" si="87"/>
        <v>119323.20499999999</v>
      </c>
      <c r="G42" s="183">
        <f t="shared" si="87"/>
        <v>119277.35799999999</v>
      </c>
      <c r="H42" s="183">
        <f t="shared" si="87"/>
        <v>45.846999999999994</v>
      </c>
      <c r="I42" s="184">
        <f t="shared" si="87"/>
        <v>266532.29299999995</v>
      </c>
      <c r="J42" s="185">
        <f t="shared" si="87"/>
        <v>225236.48499999999</v>
      </c>
      <c r="K42" s="185">
        <f t="shared" si="87"/>
        <v>3377.1879999999996</v>
      </c>
      <c r="L42" s="185">
        <f t="shared" si="87"/>
        <v>37918.641999999993</v>
      </c>
      <c r="M42" s="273">
        <f t="shared" si="87"/>
        <v>14123.681</v>
      </c>
      <c r="N42" s="266">
        <f t="shared" si="45"/>
        <v>0.95661473311397571</v>
      </c>
      <c r="O42" s="211">
        <f t="shared" si="46"/>
        <v>3.9775632422488397E-2</v>
      </c>
      <c r="P42" s="212">
        <f t="shared" si="47"/>
        <v>1.2300346177419244E-2</v>
      </c>
      <c r="Q42" s="213">
        <f t="shared" si="48"/>
        <v>1.229562007262516E-2</v>
      </c>
      <c r="R42" s="213">
        <f t="shared" si="49"/>
        <v>4.7261047940854425E-6</v>
      </c>
      <c r="S42" s="214">
        <f t="shared" si="50"/>
        <v>2.7475288409838938E-2</v>
      </c>
      <c r="T42" s="215">
        <f t="shared" si="51"/>
        <v>2.3218339947247455E-2</v>
      </c>
      <c r="U42" s="215">
        <f t="shared" si="52"/>
        <v>3.4813497932967979E-4</v>
      </c>
      <c r="V42" s="215">
        <f t="shared" si="53"/>
        <v>3.9088157511158773E-3</v>
      </c>
      <c r="W42" s="258">
        <f t="shared" si="54"/>
        <v>1.4559294279720264E-3</v>
      </c>
      <c r="Z42" s="340"/>
      <c r="AA42" s="135" t="s">
        <v>55</v>
      </c>
      <c r="AB42" s="179">
        <f t="shared" ref="AB42:AL42" si="88">SUM(AB41,AB37,AB33,AB29)</f>
        <v>7532358.793999996</v>
      </c>
      <c r="AC42" s="180">
        <f t="shared" si="88"/>
        <v>7228827.6909999996</v>
      </c>
      <c r="AD42" s="181">
        <f t="shared" si="88"/>
        <v>276770.73300000001</v>
      </c>
      <c r="AE42" s="182">
        <f t="shared" si="88"/>
        <v>78479.291999999987</v>
      </c>
      <c r="AF42" s="183">
        <f t="shared" si="88"/>
        <v>78473.311999999991</v>
      </c>
      <c r="AG42" s="183">
        <f t="shared" si="88"/>
        <v>5.9799999999999986</v>
      </c>
      <c r="AH42" s="184">
        <f t="shared" si="88"/>
        <v>198291.45499999996</v>
      </c>
      <c r="AI42" s="185">
        <f t="shared" si="88"/>
        <v>169808.95799999998</v>
      </c>
      <c r="AJ42" s="185">
        <f t="shared" si="88"/>
        <v>1853.569</v>
      </c>
      <c r="AK42" s="185">
        <f t="shared" si="88"/>
        <v>26628.953999999991</v>
      </c>
      <c r="AL42" s="273">
        <f t="shared" si="88"/>
        <v>9497.9699999999993</v>
      </c>
      <c r="AM42" s="266">
        <f t="shared" si="55"/>
        <v>0.95970304770375803</v>
      </c>
      <c r="AN42" s="211">
        <f t="shared" si="56"/>
        <v>3.67442311989261E-2</v>
      </c>
      <c r="AO42" s="212">
        <f t="shared" si="57"/>
        <v>1.0418952966302368E-2</v>
      </c>
      <c r="AP42" s="213">
        <f t="shared" si="58"/>
        <v>1.0418159058289814E-2</v>
      </c>
      <c r="AQ42" s="213">
        <f t="shared" si="59"/>
        <v>7.9390801255556889E-7</v>
      </c>
      <c r="AR42" s="214">
        <f t="shared" si="60"/>
        <v>2.6325280091271244E-2</v>
      </c>
      <c r="AS42" s="215">
        <f t="shared" si="61"/>
        <v>2.2543928488279612E-2</v>
      </c>
      <c r="AT42" s="215">
        <f t="shared" si="62"/>
        <v>2.4608081620812938E-4</v>
      </c>
      <c r="AU42" s="215">
        <f t="shared" si="63"/>
        <v>3.5352742385574691E-3</v>
      </c>
      <c r="AV42" s="258">
        <f t="shared" si="64"/>
        <v>1.2609555996676285E-3</v>
      </c>
      <c r="AY42" s="340"/>
      <c r="AZ42" s="135" t="s">
        <v>55</v>
      </c>
      <c r="BA42" s="179">
        <f t="shared" ref="BA42:BK42" si="89">SUM(BA41,BA37,BA33,BA29)</f>
        <v>2168441.7589999996</v>
      </c>
      <c r="BB42" s="180">
        <f t="shared" si="89"/>
        <v>2051101.041</v>
      </c>
      <c r="BC42" s="181">
        <f t="shared" si="89"/>
        <v>109084.74400000002</v>
      </c>
      <c r="BD42" s="182">
        <f t="shared" si="89"/>
        <v>40843.913000000008</v>
      </c>
      <c r="BE42" s="183">
        <f t="shared" si="89"/>
        <v>40804.046000000009</v>
      </c>
      <c r="BF42" s="183">
        <f t="shared" si="89"/>
        <v>39.866999999999997</v>
      </c>
      <c r="BG42" s="184">
        <f t="shared" si="89"/>
        <v>68240.838000000018</v>
      </c>
      <c r="BH42" s="185">
        <f t="shared" si="89"/>
        <v>55427.527000000002</v>
      </c>
      <c r="BI42" s="185">
        <f t="shared" si="89"/>
        <v>1523.6189999999999</v>
      </c>
      <c r="BJ42" s="185">
        <f t="shared" si="89"/>
        <v>11289.688</v>
      </c>
      <c r="BK42" s="273">
        <f t="shared" si="89"/>
        <v>4625.7110000000002</v>
      </c>
      <c r="BL42" s="266">
        <f t="shared" si="65"/>
        <v>0.9458870788145527</v>
      </c>
      <c r="BM42" s="211">
        <f t="shared" si="66"/>
        <v>5.0305590891362301E-2</v>
      </c>
      <c r="BN42" s="212">
        <f t="shared" si="67"/>
        <v>1.8835605259158825E-2</v>
      </c>
      <c r="BO42" s="213">
        <f t="shared" si="68"/>
        <v>1.8817220167728754E-2</v>
      </c>
      <c r="BP42" s="213">
        <f t="shared" si="69"/>
        <v>1.8385091430071472E-5</v>
      </c>
      <c r="BQ42" s="214">
        <f t="shared" si="70"/>
        <v>3.1469988860327987E-2</v>
      </c>
      <c r="BR42" s="215">
        <f t="shared" si="71"/>
        <v>2.5560994096314123E-2</v>
      </c>
      <c r="BS42" s="215">
        <f t="shared" si="72"/>
        <v>7.0263312061589946E-4</v>
      </c>
      <c r="BT42" s="215">
        <f t="shared" si="73"/>
        <v>5.2063597987553802E-3</v>
      </c>
      <c r="BU42" s="258">
        <f t="shared" si="74"/>
        <v>2.1331958678628272E-3</v>
      </c>
    </row>
    <row r="44" spans="1:73" ht="14.4" thickBot="1"/>
    <row r="45" spans="1:73" ht="16.2" customHeight="1" thickBot="1">
      <c r="A45" s="345" t="s">
        <v>63</v>
      </c>
      <c r="B45" s="346"/>
      <c r="C45" s="341" t="s">
        <v>61</v>
      </c>
      <c r="D45" s="342"/>
      <c r="E45" s="342"/>
      <c r="F45" s="342"/>
      <c r="G45" s="342"/>
      <c r="H45" s="342"/>
      <c r="I45" s="342"/>
      <c r="J45" s="342"/>
      <c r="K45" s="342"/>
      <c r="L45" s="342"/>
      <c r="M45" s="343"/>
      <c r="N45" s="342" t="s">
        <v>62</v>
      </c>
      <c r="O45" s="342"/>
      <c r="P45" s="342"/>
      <c r="Q45" s="342"/>
      <c r="R45" s="342"/>
      <c r="S45" s="342"/>
      <c r="T45" s="342"/>
      <c r="U45" s="342"/>
      <c r="V45" s="342"/>
      <c r="W45" s="344"/>
      <c r="Z45" s="345" t="s">
        <v>64</v>
      </c>
      <c r="AA45" s="346"/>
      <c r="AB45" s="341" t="s">
        <v>61</v>
      </c>
      <c r="AC45" s="342"/>
      <c r="AD45" s="342"/>
      <c r="AE45" s="342"/>
      <c r="AF45" s="342"/>
      <c r="AG45" s="342"/>
      <c r="AH45" s="342"/>
      <c r="AI45" s="342"/>
      <c r="AJ45" s="342"/>
      <c r="AK45" s="342"/>
      <c r="AL45" s="343"/>
      <c r="AM45" s="342" t="s">
        <v>62</v>
      </c>
      <c r="AN45" s="342"/>
      <c r="AO45" s="342"/>
      <c r="AP45" s="342"/>
      <c r="AQ45" s="342"/>
      <c r="AR45" s="342"/>
      <c r="AS45" s="342"/>
      <c r="AT45" s="342"/>
      <c r="AU45" s="342"/>
      <c r="AV45" s="344"/>
      <c r="AY45" s="345" t="s">
        <v>65</v>
      </c>
      <c r="AZ45" s="346"/>
      <c r="BA45" s="341" t="s">
        <v>61</v>
      </c>
      <c r="BB45" s="342"/>
      <c r="BC45" s="342"/>
      <c r="BD45" s="342"/>
      <c r="BE45" s="342"/>
      <c r="BF45" s="342"/>
      <c r="BG45" s="342"/>
      <c r="BH45" s="342"/>
      <c r="BI45" s="342"/>
      <c r="BJ45" s="342"/>
      <c r="BK45" s="343"/>
      <c r="BL45" s="342" t="s">
        <v>62</v>
      </c>
      <c r="BM45" s="342"/>
      <c r="BN45" s="342"/>
      <c r="BO45" s="342"/>
      <c r="BP45" s="342"/>
      <c r="BQ45" s="342"/>
      <c r="BR45" s="342"/>
      <c r="BS45" s="342"/>
      <c r="BT45" s="342"/>
      <c r="BU45" s="344"/>
    </row>
    <row r="46" spans="1:73" ht="64.8" thickBot="1">
      <c r="A46" s="347"/>
      <c r="B46" s="348"/>
      <c r="C46" s="137" t="s">
        <v>52</v>
      </c>
      <c r="D46" s="138" t="s">
        <v>53</v>
      </c>
      <c r="E46" s="139" t="s">
        <v>51</v>
      </c>
      <c r="F46" s="140" t="s">
        <v>30</v>
      </c>
      <c r="G46" s="141" t="s">
        <v>59</v>
      </c>
      <c r="H46" s="141" t="s">
        <v>56</v>
      </c>
      <c r="I46" s="142" t="s">
        <v>31</v>
      </c>
      <c r="J46" s="143" t="s">
        <v>57</v>
      </c>
      <c r="K46" s="143" t="s">
        <v>58</v>
      </c>
      <c r="L46" s="143" t="s">
        <v>54</v>
      </c>
      <c r="M46" s="267" t="s">
        <v>60</v>
      </c>
      <c r="N46" s="260" t="s">
        <v>53</v>
      </c>
      <c r="O46" s="139" t="s">
        <v>51</v>
      </c>
      <c r="P46" s="140" t="s">
        <v>30</v>
      </c>
      <c r="Q46" s="141" t="s">
        <v>59</v>
      </c>
      <c r="R46" s="141" t="s">
        <v>56</v>
      </c>
      <c r="S46" s="142" t="s">
        <v>31</v>
      </c>
      <c r="T46" s="143" t="s">
        <v>57</v>
      </c>
      <c r="U46" s="143" t="s">
        <v>58</v>
      </c>
      <c r="V46" s="143" t="s">
        <v>54</v>
      </c>
      <c r="W46" s="252" t="s">
        <v>60</v>
      </c>
      <c r="Z46" s="347"/>
      <c r="AA46" s="348"/>
      <c r="AB46" s="137" t="s">
        <v>52</v>
      </c>
      <c r="AC46" s="138" t="s">
        <v>53</v>
      </c>
      <c r="AD46" s="139" t="s">
        <v>51</v>
      </c>
      <c r="AE46" s="140" t="s">
        <v>30</v>
      </c>
      <c r="AF46" s="141" t="s">
        <v>59</v>
      </c>
      <c r="AG46" s="141" t="s">
        <v>56</v>
      </c>
      <c r="AH46" s="142" t="s">
        <v>31</v>
      </c>
      <c r="AI46" s="143" t="s">
        <v>57</v>
      </c>
      <c r="AJ46" s="143" t="s">
        <v>58</v>
      </c>
      <c r="AK46" s="143" t="s">
        <v>54</v>
      </c>
      <c r="AL46" s="267" t="s">
        <v>60</v>
      </c>
      <c r="AM46" s="260" t="s">
        <v>53</v>
      </c>
      <c r="AN46" s="139" t="s">
        <v>51</v>
      </c>
      <c r="AO46" s="140" t="s">
        <v>30</v>
      </c>
      <c r="AP46" s="141" t="s">
        <v>59</v>
      </c>
      <c r="AQ46" s="141" t="s">
        <v>56</v>
      </c>
      <c r="AR46" s="142" t="s">
        <v>31</v>
      </c>
      <c r="AS46" s="143" t="s">
        <v>57</v>
      </c>
      <c r="AT46" s="143" t="s">
        <v>58</v>
      </c>
      <c r="AU46" s="143" t="s">
        <v>54</v>
      </c>
      <c r="AV46" s="252" t="s">
        <v>60</v>
      </c>
      <c r="AY46" s="347"/>
      <c r="AZ46" s="348"/>
      <c r="BA46" s="137" t="s">
        <v>52</v>
      </c>
      <c r="BB46" s="138" t="s">
        <v>53</v>
      </c>
      <c r="BC46" s="139" t="s">
        <v>51</v>
      </c>
      <c r="BD46" s="140" t="s">
        <v>30</v>
      </c>
      <c r="BE46" s="141" t="s">
        <v>59</v>
      </c>
      <c r="BF46" s="141" t="s">
        <v>56</v>
      </c>
      <c r="BG46" s="142" t="s">
        <v>31</v>
      </c>
      <c r="BH46" s="143" t="s">
        <v>57</v>
      </c>
      <c r="BI46" s="143" t="s">
        <v>58</v>
      </c>
      <c r="BJ46" s="143" t="s">
        <v>54</v>
      </c>
      <c r="BK46" s="267" t="s">
        <v>60</v>
      </c>
      <c r="BL46" s="260" t="s">
        <v>53</v>
      </c>
      <c r="BM46" s="139" t="s">
        <v>51</v>
      </c>
      <c r="BN46" s="140" t="s">
        <v>30</v>
      </c>
      <c r="BO46" s="141" t="s">
        <v>59</v>
      </c>
      <c r="BP46" s="141" t="s">
        <v>56</v>
      </c>
      <c r="BQ46" s="142" t="s">
        <v>31</v>
      </c>
      <c r="BR46" s="143" t="s">
        <v>57</v>
      </c>
      <c r="BS46" s="143" t="s">
        <v>58</v>
      </c>
      <c r="BT46" s="143" t="s">
        <v>54</v>
      </c>
      <c r="BU46" s="252" t="s">
        <v>60</v>
      </c>
    </row>
    <row r="47" spans="1:73">
      <c r="A47" s="338">
        <v>2018</v>
      </c>
      <c r="B47" s="136" t="s">
        <v>13</v>
      </c>
      <c r="C47" s="144">
        <v>1490190.464000002</v>
      </c>
      <c r="D47" s="145">
        <v>1423116.3830000013</v>
      </c>
      <c r="E47" s="146">
        <v>58539.296999999962</v>
      </c>
      <c r="F47" s="147">
        <v>11004.901000000005</v>
      </c>
      <c r="G47" s="148">
        <v>11002.524000000005</v>
      </c>
      <c r="H47" s="148">
        <v>2.3769999999999998</v>
      </c>
      <c r="I47" s="149">
        <v>47534.396000000015</v>
      </c>
      <c r="J47" s="150">
        <v>39141.976999999999</v>
      </c>
      <c r="K47" s="150">
        <v>1.089</v>
      </c>
      <c r="L47" s="150">
        <v>8391.3299999999872</v>
      </c>
      <c r="M47" s="268">
        <v>3959.8359999999989</v>
      </c>
      <c r="N47" s="261">
        <f t="shared" ref="N47:N63" si="90">IF(AND(ISNUMBER($C47),ISNUMBER(D47)),IF($C47=0,0,D47/$C47),"")</f>
        <v>0.95498959185394394</v>
      </c>
      <c r="O47" s="186">
        <f t="shared" ref="O47:O63" si="91">IF(AND(ISNUMBER($C47),ISNUMBER(E47)),IF($C47=0,0,E47/$C47),"")</f>
        <v>3.9283097304801895E-2</v>
      </c>
      <c r="P47" s="187">
        <f t="shared" ref="P47:P63" si="92">IF(AND(ISNUMBER($C47),ISNUMBER(F47)),IF($C47=0,0,F47/$C47),"")</f>
        <v>7.3848955994929725E-3</v>
      </c>
      <c r="Q47" s="188">
        <f t="shared" ref="Q47:Q63" si="93">IF(AND(ISNUMBER($C47),ISNUMBER(G47)),IF($C47=0,0,G47/$C47),"")</f>
        <v>7.3833005013780508E-3</v>
      </c>
      <c r="R47" s="188">
        <f t="shared" ref="R47:R63" si="94">IF(AND(ISNUMBER($C47),ISNUMBER(H47)),IF($C47=0,0,H47/$C47),"")</f>
        <v>1.5950981149212323E-6</v>
      </c>
      <c r="S47" s="189">
        <f t="shared" ref="S47:S63" si="95">IF(AND(ISNUMBER($C47),ISNUMBER(I47)),IF($C47=0,0,I47/$C47),"")</f>
        <v>3.1898201705308958E-2</v>
      </c>
      <c r="T47" s="190">
        <f t="shared" ref="T47:T63" si="96">IF(AND(ISNUMBER($C47),ISNUMBER(J47)),IF($C47=0,0,J47/$C47),"")</f>
        <v>2.6266425631884829E-2</v>
      </c>
      <c r="U47" s="190">
        <f t="shared" ref="U47:U63" si="97">IF(AND(ISNUMBER($C47),ISNUMBER(K47)),IF($C47=0,0,K47/$C47),"")</f>
        <v>7.3077906905730839E-7</v>
      </c>
      <c r="V47" s="190">
        <f t="shared" ref="V47:V63" si="98">IF(AND(ISNUMBER($C47),ISNUMBER(L47)),IF($C47=0,0,L47/$C47),"")</f>
        <v>5.6310452943550545E-3</v>
      </c>
      <c r="W47" s="253">
        <f t="shared" ref="W47:W63" si="99">IF(AND(ISNUMBER($C47),ISNUMBER(M47)),IF($C47=0,0,M47/$C47),"")</f>
        <v>2.6572683798894541E-3</v>
      </c>
      <c r="Z47" s="338">
        <v>2018</v>
      </c>
      <c r="AA47" s="136" t="s">
        <v>13</v>
      </c>
      <c r="AB47" s="144">
        <v>1175474.8390000018</v>
      </c>
      <c r="AC47" s="145">
        <v>1127423.6360000018</v>
      </c>
      <c r="AD47" s="146">
        <v>40755.744999999952</v>
      </c>
      <c r="AE47" s="147">
        <v>8273.8570000000036</v>
      </c>
      <c r="AF47" s="148">
        <v>8273.8570000000036</v>
      </c>
      <c r="AG47" s="148">
        <v>0</v>
      </c>
      <c r="AH47" s="149">
        <v>32481.888000000003</v>
      </c>
      <c r="AI47" s="150">
        <v>25938.320999999978</v>
      </c>
      <c r="AJ47" s="150">
        <v>0</v>
      </c>
      <c r="AK47" s="150">
        <v>6543.5669999999882</v>
      </c>
      <c r="AL47" s="268">
        <v>3605.5429999999988</v>
      </c>
      <c r="AM47" s="261">
        <f t="shared" ref="AM47:AM63" si="100">IF(AND(ISNUMBER($AB47),ISNUMBER(AC47)),IF($AB47=0,0,AC47/$AB47),"")</f>
        <v>0.95912187874571775</v>
      </c>
      <c r="AN47" s="186">
        <f t="shared" ref="AN47:AN63" si="101">IF(AND(ISNUMBER($AB47),ISNUMBER(AD47)),IF($AB47=0,0,AD47/$AB47),"")</f>
        <v>3.4671728945446095E-2</v>
      </c>
      <c r="AO47" s="187">
        <f t="shared" ref="AO47:AO63" si="102">IF(AND(ISNUMBER($AB47),ISNUMBER(AE47)),IF($AB47=0,0,AE47/$AB47),"")</f>
        <v>7.0387359435432296E-3</v>
      </c>
      <c r="AP47" s="188">
        <f t="shared" ref="AP47:AP63" si="103">IF(AND(ISNUMBER($AB47),ISNUMBER(AF47)),IF($AB47=0,0,AF47/$AB47),"")</f>
        <v>7.0387359435432296E-3</v>
      </c>
      <c r="AQ47" s="188">
        <f t="shared" ref="AQ47:AQ63" si="104">IF(AND(ISNUMBER($AB47),ISNUMBER(AG47)),IF($AB47=0,0,AG47/$AB47),"")</f>
        <v>0</v>
      </c>
      <c r="AR47" s="189">
        <f t="shared" ref="AR47:AR63" si="105">IF(AND(ISNUMBER($AB47),ISNUMBER(AH47)),IF($AB47=0,0,AH47/$AB47),"")</f>
        <v>2.7632993001902913E-2</v>
      </c>
      <c r="AS47" s="190">
        <f t="shared" ref="AS47:AS63" si="106">IF(AND(ISNUMBER($AB47),ISNUMBER(AI47)),IF($AB47=0,0,AI47/$AB47),"")</f>
        <v>2.2066249433349155E-2</v>
      </c>
      <c r="AT47" s="190">
        <f t="shared" ref="AT47:AT63" si="107">IF(AND(ISNUMBER($AB47),ISNUMBER(AJ47)),IF($AB47=0,0,AJ47/$AB47),"")</f>
        <v>0</v>
      </c>
      <c r="AU47" s="190">
        <f t="shared" ref="AU47:AU63" si="108">IF(AND(ISNUMBER($AB47),ISNUMBER(AK47)),IF($AB47=0,0,AK47/$AB47),"")</f>
        <v>5.5667435685537274E-3</v>
      </c>
      <c r="AV47" s="253">
        <f t="shared" ref="AV47:AV63" si="109">IF(AND(ISNUMBER($AB47),ISNUMBER(AL47)),IF($AB47=0,0,AL47/$AB47),"")</f>
        <v>3.067307678884306E-3</v>
      </c>
      <c r="AY47" s="338">
        <v>2018</v>
      </c>
      <c r="AZ47" s="136" t="s">
        <v>13</v>
      </c>
      <c r="BA47" s="144">
        <v>314715.62500000012</v>
      </c>
      <c r="BB47" s="145">
        <v>295692.74699999939</v>
      </c>
      <c r="BC47" s="146">
        <v>17783.552000000007</v>
      </c>
      <c r="BD47" s="147">
        <v>2731.0440000000003</v>
      </c>
      <c r="BE47" s="148">
        <v>2728.6670000000004</v>
      </c>
      <c r="BF47" s="148">
        <v>2.3769999999999998</v>
      </c>
      <c r="BG47" s="149">
        <v>15052.508000000014</v>
      </c>
      <c r="BH47" s="150">
        <v>13203.656000000017</v>
      </c>
      <c r="BI47" s="150">
        <v>1.089</v>
      </c>
      <c r="BJ47" s="150">
        <v>1847.7629999999986</v>
      </c>
      <c r="BK47" s="268">
        <v>354.29300000000006</v>
      </c>
      <c r="BL47" s="261">
        <f t="shared" ref="BL47:BL63" si="110">IF(AND(ISNUMBER($BA47),ISNUMBER(BB47)),IF($BA47=0,0,BB47/$BA47),"")</f>
        <v>0.93955534301800003</v>
      </c>
      <c r="BM47" s="186">
        <f t="shared" ref="BM47:BM63" si="111">IF(AND(ISNUMBER($BA47),ISNUMBER(BC47)),IF($BA47=0,0,BC47/$BA47),"")</f>
        <v>5.6506733658362215E-2</v>
      </c>
      <c r="BN47" s="187">
        <f t="shared" ref="BN47:BN63" si="112">IF(AND(ISNUMBER($BA47),ISNUMBER(BD47)),IF($BA47=0,0,BD47/$BA47),"")</f>
        <v>8.6778150910047733E-3</v>
      </c>
      <c r="BO47" s="188">
        <f t="shared" ref="BO47:BO63" si="113">IF(AND(ISNUMBER($BA47),ISNUMBER(BE47)),IF($BA47=0,0,BE47/$BA47),"")</f>
        <v>8.6702622407133396E-3</v>
      </c>
      <c r="BP47" s="188">
        <f t="shared" ref="BP47:BP63" si="114">IF(AND(ISNUMBER($BA47),ISNUMBER(BF47)),IF($BA47=0,0,BF47/$BA47),"")</f>
        <v>7.5528502914337312E-6</v>
      </c>
      <c r="BQ47" s="189">
        <f t="shared" ref="BQ47:BQ63" si="115">IF(AND(ISNUMBER($BA47),ISNUMBER(BG47)),IF($BA47=0,0,BG47/$BA47),"")</f>
        <v>4.7828918567357465E-2</v>
      </c>
      <c r="BR47" s="190">
        <f t="shared" ref="BR47:BR63" si="116">IF(AND(ISNUMBER($BA47),ISNUMBER(BH47)),IF($BA47=0,0,BH47/$BA47),"")</f>
        <v>4.1954243612785394E-2</v>
      </c>
      <c r="BS47" s="190">
        <f t="shared" ref="BS47:BS63" si="117">IF(AND(ISNUMBER($BA47),ISNUMBER(BI47)),IF($BA47=0,0,BI47/$BA47),"")</f>
        <v>3.4602667090329551E-6</v>
      </c>
      <c r="BT47" s="190">
        <f t="shared" ref="BT47:BT63" si="118">IF(AND(ISNUMBER($BA47),ISNUMBER(BJ47)),IF($BA47=0,0,BJ47/$BA47),"")</f>
        <v>5.8712146878630439E-3</v>
      </c>
      <c r="BU47" s="253">
        <f t="shared" ref="BU47:BU63" si="119">IF(AND(ISNUMBER($BA47),ISNUMBER(BK47)),IF($BA47=0,0,BK47/$BA47),"")</f>
        <v>1.1257559900306822E-3</v>
      </c>
    </row>
    <row r="48" spans="1:73">
      <c r="A48" s="339"/>
      <c r="B48" s="132" t="s">
        <v>14</v>
      </c>
      <c r="C48" s="151">
        <v>1073430.9210000003</v>
      </c>
      <c r="D48" s="152">
        <v>1046495.8609999974</v>
      </c>
      <c r="E48" s="153">
        <v>23379.220999999983</v>
      </c>
      <c r="F48" s="154">
        <v>3142.3039999999996</v>
      </c>
      <c r="G48" s="155">
        <v>3142.3039999999996</v>
      </c>
      <c r="H48" s="155">
        <v>0</v>
      </c>
      <c r="I48" s="156">
        <v>20236.916999999983</v>
      </c>
      <c r="J48" s="157">
        <v>17522.353999999963</v>
      </c>
      <c r="K48" s="157">
        <v>549.8900000000001</v>
      </c>
      <c r="L48" s="157">
        <v>2164.6730000000007</v>
      </c>
      <c r="M48" s="269">
        <v>1492.2669999999996</v>
      </c>
      <c r="N48" s="262">
        <f t="shared" si="90"/>
        <v>0.97490750501680123</v>
      </c>
      <c r="O48" s="191">
        <f t="shared" si="91"/>
        <v>2.1779902686444017E-2</v>
      </c>
      <c r="P48" s="192">
        <f t="shared" si="92"/>
        <v>2.9273462674921386E-3</v>
      </c>
      <c r="Q48" s="193">
        <f t="shared" si="93"/>
        <v>2.9273462674921386E-3</v>
      </c>
      <c r="R48" s="193">
        <f t="shared" si="94"/>
        <v>0</v>
      </c>
      <c r="S48" s="194">
        <f t="shared" si="95"/>
        <v>1.885255641895188E-2</v>
      </c>
      <c r="T48" s="195">
        <f t="shared" si="96"/>
        <v>1.6323690381190314E-2</v>
      </c>
      <c r="U48" s="195">
        <f t="shared" si="97"/>
        <v>5.122732997925257E-4</v>
      </c>
      <c r="V48" s="195">
        <f t="shared" si="98"/>
        <v>2.0165927379690229E-3</v>
      </c>
      <c r="W48" s="254">
        <f t="shared" si="99"/>
        <v>1.3901844737338241E-3</v>
      </c>
      <c r="Z48" s="339"/>
      <c r="AA48" s="132" t="s">
        <v>14</v>
      </c>
      <c r="AB48" s="151">
        <v>854290.91500000027</v>
      </c>
      <c r="AC48" s="152">
        <v>834091.8629999971</v>
      </c>
      <c r="AD48" s="153">
        <v>17041.319999999985</v>
      </c>
      <c r="AE48" s="154">
        <v>1327.825</v>
      </c>
      <c r="AF48" s="155">
        <v>1327.825</v>
      </c>
      <c r="AG48" s="155">
        <v>0</v>
      </c>
      <c r="AH48" s="156">
        <v>15713.494999999984</v>
      </c>
      <c r="AI48" s="157">
        <v>14233.701999999967</v>
      </c>
      <c r="AJ48" s="157">
        <v>0</v>
      </c>
      <c r="AK48" s="157">
        <v>1479.7930000000003</v>
      </c>
      <c r="AL48" s="269">
        <v>1449.6209999999996</v>
      </c>
      <c r="AM48" s="262">
        <f t="shared" si="100"/>
        <v>0.97635576869033758</v>
      </c>
      <c r="AN48" s="191">
        <f t="shared" si="101"/>
        <v>1.9947912006064092E-2</v>
      </c>
      <c r="AO48" s="192">
        <f t="shared" si="102"/>
        <v>1.554300738408297E-3</v>
      </c>
      <c r="AP48" s="193">
        <f t="shared" si="103"/>
        <v>1.554300738408297E-3</v>
      </c>
      <c r="AQ48" s="193">
        <f t="shared" si="104"/>
        <v>0</v>
      </c>
      <c r="AR48" s="194">
        <f t="shared" si="105"/>
        <v>1.8393611267655794E-2</v>
      </c>
      <c r="AS48" s="195">
        <f t="shared" si="106"/>
        <v>1.6661422648981305E-2</v>
      </c>
      <c r="AT48" s="195">
        <f t="shared" si="107"/>
        <v>0</v>
      </c>
      <c r="AU48" s="195">
        <f t="shared" si="108"/>
        <v>1.732188618674471E-3</v>
      </c>
      <c r="AV48" s="254">
        <f t="shared" si="109"/>
        <v>1.6968704390353949E-3</v>
      </c>
      <c r="AY48" s="339"/>
      <c r="AZ48" s="132" t="s">
        <v>14</v>
      </c>
      <c r="BA48" s="151">
        <v>219140.00599999996</v>
      </c>
      <c r="BB48" s="152">
        <v>212403.99800000028</v>
      </c>
      <c r="BC48" s="153">
        <v>6337.9009999999989</v>
      </c>
      <c r="BD48" s="154">
        <v>1814.4789999999996</v>
      </c>
      <c r="BE48" s="155">
        <v>1814.4789999999996</v>
      </c>
      <c r="BF48" s="155">
        <v>0</v>
      </c>
      <c r="BG48" s="156">
        <v>4523.4219999999987</v>
      </c>
      <c r="BH48" s="157">
        <v>3288.6519999999978</v>
      </c>
      <c r="BI48" s="157">
        <v>549.8900000000001</v>
      </c>
      <c r="BJ48" s="157">
        <v>684.88000000000034</v>
      </c>
      <c r="BK48" s="269">
        <v>42.646000000000015</v>
      </c>
      <c r="BL48" s="262">
        <f t="shared" si="110"/>
        <v>0.96926162354855605</v>
      </c>
      <c r="BM48" s="191">
        <f t="shared" si="111"/>
        <v>2.8921697665737947E-2</v>
      </c>
      <c r="BN48" s="192">
        <f t="shared" si="112"/>
        <v>8.279998860637067E-3</v>
      </c>
      <c r="BO48" s="193">
        <f t="shared" si="113"/>
        <v>8.279998860637067E-3</v>
      </c>
      <c r="BP48" s="193">
        <f t="shared" si="114"/>
        <v>0</v>
      </c>
      <c r="BQ48" s="194">
        <f t="shared" si="115"/>
        <v>2.0641698805100878E-2</v>
      </c>
      <c r="BR48" s="195">
        <f t="shared" si="116"/>
        <v>1.5007081819647291E-2</v>
      </c>
      <c r="BS48" s="195">
        <f t="shared" si="117"/>
        <v>2.5093090487548868E-3</v>
      </c>
      <c r="BT48" s="195">
        <f t="shared" si="118"/>
        <v>3.1253079366986986E-3</v>
      </c>
      <c r="BU48" s="254">
        <f t="shared" si="119"/>
        <v>1.9460618249686468E-4</v>
      </c>
    </row>
    <row r="49" spans="1:73">
      <c r="A49" s="339"/>
      <c r="B49" s="133" t="s">
        <v>15</v>
      </c>
      <c r="C49" s="158">
        <v>1043149.4510000024</v>
      </c>
      <c r="D49" s="159">
        <v>990259.30400000128</v>
      </c>
      <c r="E49" s="160">
        <v>49459.942999999977</v>
      </c>
      <c r="F49" s="161">
        <v>4332.0080000000025</v>
      </c>
      <c r="G49" s="162">
        <v>4332.0080000000025</v>
      </c>
      <c r="H49" s="162">
        <v>0</v>
      </c>
      <c r="I49" s="163">
        <v>45127.934999999976</v>
      </c>
      <c r="J49" s="164">
        <v>37602.207999999962</v>
      </c>
      <c r="K49" s="164">
        <v>112.29099999999995</v>
      </c>
      <c r="L49" s="164">
        <v>7413.4360000000033</v>
      </c>
      <c r="M49" s="270">
        <v>289.82600000000002</v>
      </c>
      <c r="N49" s="263">
        <f t="shared" si="90"/>
        <v>0.94929763232938613</v>
      </c>
      <c r="O49" s="196">
        <f t="shared" si="91"/>
        <v>4.7414052658117024E-2</v>
      </c>
      <c r="P49" s="197">
        <f t="shared" si="92"/>
        <v>4.1528162583483854E-3</v>
      </c>
      <c r="Q49" s="198">
        <f t="shared" si="93"/>
        <v>4.1528162583483854E-3</v>
      </c>
      <c r="R49" s="198">
        <f t="shared" si="94"/>
        <v>0</v>
      </c>
      <c r="S49" s="199">
        <f t="shared" si="95"/>
        <v>4.3261236399768636E-2</v>
      </c>
      <c r="T49" s="200">
        <f t="shared" si="96"/>
        <v>3.6046808023484138E-2</v>
      </c>
      <c r="U49" s="200">
        <f t="shared" si="97"/>
        <v>1.0764612864662255E-4</v>
      </c>
      <c r="V49" s="200">
        <f t="shared" si="98"/>
        <v>7.1067822476378658E-3</v>
      </c>
      <c r="W49" s="255">
        <f t="shared" si="99"/>
        <v>2.7783746588004419E-4</v>
      </c>
      <c r="Z49" s="339"/>
      <c r="AA49" s="133" t="s">
        <v>15</v>
      </c>
      <c r="AB49" s="158">
        <v>808347.40700000233</v>
      </c>
      <c r="AC49" s="159">
        <v>769944.33800000139</v>
      </c>
      <c r="AD49" s="160">
        <v>35578.821999999978</v>
      </c>
      <c r="AE49" s="161">
        <v>1536.1720000000005</v>
      </c>
      <c r="AF49" s="162">
        <v>1536.1720000000005</v>
      </c>
      <c r="AG49" s="162">
        <v>0</v>
      </c>
      <c r="AH49" s="163">
        <v>34042.649999999987</v>
      </c>
      <c r="AI49" s="164">
        <v>26662.410999999975</v>
      </c>
      <c r="AJ49" s="164">
        <v>112.29099999999995</v>
      </c>
      <c r="AK49" s="164">
        <v>7267.948000000003</v>
      </c>
      <c r="AL49" s="270">
        <v>248.89800000000002</v>
      </c>
      <c r="AM49" s="263">
        <f t="shared" si="100"/>
        <v>0.95249187581051908</v>
      </c>
      <c r="AN49" s="196">
        <f t="shared" si="101"/>
        <v>4.4014271205548475E-2</v>
      </c>
      <c r="AO49" s="197">
        <f t="shared" si="102"/>
        <v>1.9003858819825422E-3</v>
      </c>
      <c r="AP49" s="198">
        <f t="shared" si="103"/>
        <v>1.9003858819825422E-3</v>
      </c>
      <c r="AQ49" s="198">
        <f t="shared" si="104"/>
        <v>0</v>
      </c>
      <c r="AR49" s="199">
        <f t="shared" si="105"/>
        <v>4.2113885323565949E-2</v>
      </c>
      <c r="AS49" s="200">
        <f t="shared" si="106"/>
        <v>3.2983851706720323E-2</v>
      </c>
      <c r="AT49" s="200">
        <f t="shared" si="107"/>
        <v>1.3891428243302279E-4</v>
      </c>
      <c r="AU49" s="200">
        <f t="shared" si="108"/>
        <v>8.9911193344125884E-3</v>
      </c>
      <c r="AV49" s="255">
        <f t="shared" si="109"/>
        <v>3.0790969061647442E-4</v>
      </c>
      <c r="AY49" s="339"/>
      <c r="AZ49" s="133" t="s">
        <v>15</v>
      </c>
      <c r="BA49" s="158">
        <v>234802.04400000014</v>
      </c>
      <c r="BB49" s="159">
        <v>220314.96599999993</v>
      </c>
      <c r="BC49" s="160">
        <v>13881.121000000001</v>
      </c>
      <c r="BD49" s="161">
        <v>2795.8360000000021</v>
      </c>
      <c r="BE49" s="162">
        <v>2795.8360000000021</v>
      </c>
      <c r="BF49" s="162">
        <v>0</v>
      </c>
      <c r="BG49" s="163">
        <v>11085.284999999989</v>
      </c>
      <c r="BH49" s="164">
        <v>10939.79699999999</v>
      </c>
      <c r="BI49" s="164">
        <v>0</v>
      </c>
      <c r="BJ49" s="164">
        <v>145.48800000000003</v>
      </c>
      <c r="BK49" s="270">
        <v>40.928000000000004</v>
      </c>
      <c r="BL49" s="263">
        <f t="shared" si="110"/>
        <v>0.93830088634151665</v>
      </c>
      <c r="BM49" s="196">
        <f t="shared" si="111"/>
        <v>5.9118399327051825E-2</v>
      </c>
      <c r="BN49" s="197">
        <f t="shared" si="112"/>
        <v>1.1907204691965972E-2</v>
      </c>
      <c r="BO49" s="198">
        <f t="shared" si="113"/>
        <v>1.1907204691965972E-2</v>
      </c>
      <c r="BP49" s="198">
        <f t="shared" si="114"/>
        <v>0</v>
      </c>
      <c r="BQ49" s="199">
        <f t="shared" si="115"/>
        <v>4.7211194635085808E-2</v>
      </c>
      <c r="BR49" s="200">
        <f t="shared" si="116"/>
        <v>4.6591574816103321E-2</v>
      </c>
      <c r="BS49" s="200">
        <f t="shared" si="117"/>
        <v>0</v>
      </c>
      <c r="BT49" s="200">
        <f t="shared" si="118"/>
        <v>6.196198189824955E-4</v>
      </c>
      <c r="BU49" s="255">
        <f t="shared" si="119"/>
        <v>1.7430853370254299E-4</v>
      </c>
    </row>
    <row r="50" spans="1:73">
      <c r="A50" s="339"/>
      <c r="B50" s="134" t="s">
        <v>16</v>
      </c>
      <c r="C50" s="165">
        <f t="shared" ref="C50:M50" si="120">IF(COUNT(C47:C49)=0,"",SUM(C47:C49))</f>
        <v>3606770.8360000048</v>
      </c>
      <c r="D50" s="166">
        <f t="shared" si="120"/>
        <v>3459871.548</v>
      </c>
      <c r="E50" s="167">
        <f t="shared" si="120"/>
        <v>131378.46099999992</v>
      </c>
      <c r="F50" s="168">
        <f t="shared" si="120"/>
        <v>18479.213000000007</v>
      </c>
      <c r="G50" s="169">
        <f t="shared" si="120"/>
        <v>18476.836000000007</v>
      </c>
      <c r="H50" s="169">
        <f t="shared" si="120"/>
        <v>2.3769999999999998</v>
      </c>
      <c r="I50" s="170">
        <f t="shared" si="120"/>
        <v>112899.24799999996</v>
      </c>
      <c r="J50" s="171">
        <f t="shared" si="120"/>
        <v>94266.538999999932</v>
      </c>
      <c r="K50" s="171">
        <f t="shared" si="120"/>
        <v>663.2700000000001</v>
      </c>
      <c r="L50" s="171">
        <f t="shared" si="120"/>
        <v>17969.438999999991</v>
      </c>
      <c r="M50" s="271">
        <f t="shared" si="120"/>
        <v>5741.9289999999983</v>
      </c>
      <c r="N50" s="264">
        <f t="shared" si="90"/>
        <v>0.95927124436801769</v>
      </c>
      <c r="O50" s="201">
        <f t="shared" si="91"/>
        <v>3.6425508293646339E-2</v>
      </c>
      <c r="P50" s="202">
        <f t="shared" si="92"/>
        <v>5.1234785463924555E-3</v>
      </c>
      <c r="Q50" s="203">
        <f t="shared" si="93"/>
        <v>5.1228195081257947E-3</v>
      </c>
      <c r="R50" s="203">
        <f t="shared" si="94"/>
        <v>6.5903826666075342E-7</v>
      </c>
      <c r="S50" s="204">
        <f t="shared" si="95"/>
        <v>3.13020297472539E-2</v>
      </c>
      <c r="T50" s="205">
        <f t="shared" si="96"/>
        <v>2.6135993465152829E-2</v>
      </c>
      <c r="U50" s="205">
        <f t="shared" si="97"/>
        <v>1.838957976979714E-4</v>
      </c>
      <c r="V50" s="205">
        <f t="shared" si="98"/>
        <v>4.9821404844030874E-3</v>
      </c>
      <c r="W50" s="256">
        <f t="shared" si="99"/>
        <v>1.5919860897976915E-3</v>
      </c>
      <c r="Z50" s="339"/>
      <c r="AA50" s="134" t="s">
        <v>16</v>
      </c>
      <c r="AB50" s="165">
        <f t="shared" ref="AB50:AL50" si="121">IF(COUNT(AB47:AB49)=0,"",SUM(AB47:AB49))</f>
        <v>2838113.1610000045</v>
      </c>
      <c r="AC50" s="166">
        <f t="shared" si="121"/>
        <v>2731459.8370000003</v>
      </c>
      <c r="AD50" s="167">
        <f t="shared" si="121"/>
        <v>93375.886999999915</v>
      </c>
      <c r="AE50" s="168">
        <f t="shared" si="121"/>
        <v>11137.854000000005</v>
      </c>
      <c r="AF50" s="169">
        <f t="shared" si="121"/>
        <v>11137.854000000005</v>
      </c>
      <c r="AG50" s="169">
        <f t="shared" si="121"/>
        <v>0</v>
      </c>
      <c r="AH50" s="170">
        <f t="shared" si="121"/>
        <v>82238.032999999967</v>
      </c>
      <c r="AI50" s="171">
        <f t="shared" si="121"/>
        <v>66834.433999999921</v>
      </c>
      <c r="AJ50" s="171">
        <f t="shared" si="121"/>
        <v>112.29099999999995</v>
      </c>
      <c r="AK50" s="171">
        <f t="shared" si="121"/>
        <v>15291.307999999992</v>
      </c>
      <c r="AL50" s="271">
        <f t="shared" si="121"/>
        <v>5304.061999999999</v>
      </c>
      <c r="AM50" s="264">
        <f t="shared" si="100"/>
        <v>0.96242104597322498</v>
      </c>
      <c r="AN50" s="201">
        <f t="shared" si="101"/>
        <v>3.2900692010144894E-2</v>
      </c>
      <c r="AO50" s="202">
        <f t="shared" si="102"/>
        <v>3.9243868613313502E-3</v>
      </c>
      <c r="AP50" s="203">
        <f t="shared" si="103"/>
        <v>3.9243868613313502E-3</v>
      </c>
      <c r="AQ50" s="203">
        <f t="shared" si="104"/>
        <v>0</v>
      </c>
      <c r="AR50" s="204">
        <f t="shared" si="105"/>
        <v>2.8976305148813563E-2</v>
      </c>
      <c r="AS50" s="205">
        <f t="shared" si="106"/>
        <v>2.354889682286344E-2</v>
      </c>
      <c r="AT50" s="205">
        <f t="shared" si="107"/>
        <v>3.9565370945404586E-5</v>
      </c>
      <c r="AU50" s="205">
        <f t="shared" si="108"/>
        <v>5.3878429550046989E-3</v>
      </c>
      <c r="AV50" s="256">
        <f t="shared" si="109"/>
        <v>1.8688691039123759E-3</v>
      </c>
      <c r="AY50" s="339"/>
      <c r="AZ50" s="134" t="s">
        <v>16</v>
      </c>
      <c r="BA50" s="165">
        <f t="shared" ref="BA50:BK50" si="122">IF(COUNT(BA47:BA49)=0,"",SUM(BA47:BA49))</f>
        <v>768657.67500000016</v>
      </c>
      <c r="BB50" s="166">
        <f t="shared" si="122"/>
        <v>728411.71099999954</v>
      </c>
      <c r="BC50" s="167">
        <f t="shared" si="122"/>
        <v>38002.574000000008</v>
      </c>
      <c r="BD50" s="168">
        <f t="shared" si="122"/>
        <v>7341.3590000000022</v>
      </c>
      <c r="BE50" s="169">
        <f t="shared" si="122"/>
        <v>7338.9820000000018</v>
      </c>
      <c r="BF50" s="169">
        <f t="shared" si="122"/>
        <v>2.3769999999999998</v>
      </c>
      <c r="BG50" s="170">
        <f t="shared" si="122"/>
        <v>30661.215000000004</v>
      </c>
      <c r="BH50" s="171">
        <f t="shared" si="122"/>
        <v>27432.105000000003</v>
      </c>
      <c r="BI50" s="171">
        <f t="shared" si="122"/>
        <v>550.97900000000016</v>
      </c>
      <c r="BJ50" s="171">
        <f t="shared" si="122"/>
        <v>2678.1309999999989</v>
      </c>
      <c r="BK50" s="271">
        <f t="shared" si="122"/>
        <v>437.86700000000008</v>
      </c>
      <c r="BL50" s="264">
        <f t="shared" si="110"/>
        <v>0.94764123834449376</v>
      </c>
      <c r="BM50" s="201">
        <f t="shared" si="111"/>
        <v>4.9440180246687837E-2</v>
      </c>
      <c r="BN50" s="202">
        <f t="shared" si="112"/>
        <v>9.5508823222249101E-3</v>
      </c>
      <c r="BO50" s="203">
        <f t="shared" si="113"/>
        <v>9.5477899183144185E-3</v>
      </c>
      <c r="BP50" s="203">
        <f t="shared" si="114"/>
        <v>3.0924039104924038E-6</v>
      </c>
      <c r="BQ50" s="204">
        <f t="shared" si="115"/>
        <v>3.9889297924462927E-2</v>
      </c>
      <c r="BR50" s="205">
        <f t="shared" si="116"/>
        <v>3.5688325105190676E-2</v>
      </c>
      <c r="BS50" s="205">
        <f t="shared" si="117"/>
        <v>7.1680673714732642E-4</v>
      </c>
      <c r="BT50" s="205">
        <f t="shared" si="118"/>
        <v>3.4841660821249179E-3</v>
      </c>
      <c r="BU50" s="256">
        <f t="shared" si="119"/>
        <v>5.6965150318703318E-4</v>
      </c>
    </row>
    <row r="51" spans="1:73">
      <c r="A51" s="339"/>
      <c r="B51" s="131" t="s">
        <v>17</v>
      </c>
      <c r="C51" s="172">
        <v>982486.05300000019</v>
      </c>
      <c r="D51" s="173">
        <v>879237.19099999813</v>
      </c>
      <c r="E51" s="174">
        <v>97123.078000000038</v>
      </c>
      <c r="F51" s="175">
        <v>9879.0259999999998</v>
      </c>
      <c r="G51" s="176">
        <v>9879.0259999999998</v>
      </c>
      <c r="H51" s="176">
        <v>0</v>
      </c>
      <c r="I51" s="177">
        <v>87244.052000000025</v>
      </c>
      <c r="J51" s="178">
        <v>58633.336000000018</v>
      </c>
      <c r="K51" s="178">
        <v>47.048000000000002</v>
      </c>
      <c r="L51" s="178">
        <v>28563.668000000012</v>
      </c>
      <c r="M51" s="272">
        <v>816.66199999999992</v>
      </c>
      <c r="N51" s="265">
        <f t="shared" si="90"/>
        <v>0.89491060795750343</v>
      </c>
      <c r="O51" s="206">
        <f t="shared" si="91"/>
        <v>9.8854408877802169E-2</v>
      </c>
      <c r="P51" s="207">
        <f t="shared" si="92"/>
        <v>1.005513103197201E-2</v>
      </c>
      <c r="Q51" s="208">
        <f t="shared" si="93"/>
        <v>1.005513103197201E-2</v>
      </c>
      <c r="R51" s="208">
        <f t="shared" si="94"/>
        <v>0</v>
      </c>
      <c r="S51" s="209">
        <f t="shared" si="95"/>
        <v>8.8799277845830152E-2</v>
      </c>
      <c r="T51" s="210">
        <f t="shared" si="96"/>
        <v>5.9678542836271699E-2</v>
      </c>
      <c r="U51" s="210">
        <f t="shared" si="97"/>
        <v>4.7886684860655209E-5</v>
      </c>
      <c r="V51" s="210">
        <f t="shared" si="98"/>
        <v>2.9072848324697802E-2</v>
      </c>
      <c r="W51" s="257">
        <f t="shared" si="99"/>
        <v>8.3121994200970072E-4</v>
      </c>
      <c r="Z51" s="339"/>
      <c r="AA51" s="131" t="s">
        <v>17</v>
      </c>
      <c r="AB51" s="172">
        <v>778764.96299999999</v>
      </c>
      <c r="AC51" s="173">
        <v>715881.17299999797</v>
      </c>
      <c r="AD51" s="174">
        <v>57919.829000000042</v>
      </c>
      <c r="AE51" s="175">
        <v>7552.9180000000006</v>
      </c>
      <c r="AF51" s="176">
        <v>7552.9180000000006</v>
      </c>
      <c r="AG51" s="176">
        <v>0</v>
      </c>
      <c r="AH51" s="177">
        <v>50366.911000000015</v>
      </c>
      <c r="AI51" s="178">
        <v>23591.579999999994</v>
      </c>
      <c r="AJ51" s="178">
        <v>0</v>
      </c>
      <c r="AK51" s="178">
        <v>26775.331000000013</v>
      </c>
      <c r="AL51" s="272">
        <v>816.66199999999992</v>
      </c>
      <c r="AM51" s="265">
        <f t="shared" si="100"/>
        <v>0.9192519014238163</v>
      </c>
      <c r="AN51" s="206">
        <f t="shared" si="101"/>
        <v>7.4373953313048621E-2</v>
      </c>
      <c r="AO51" s="207">
        <f t="shared" si="102"/>
        <v>9.6985847577223377E-3</v>
      </c>
      <c r="AP51" s="208">
        <f t="shared" si="103"/>
        <v>9.6985847577223377E-3</v>
      </c>
      <c r="AQ51" s="208">
        <f t="shared" si="104"/>
        <v>0</v>
      </c>
      <c r="AR51" s="209">
        <f t="shared" si="105"/>
        <v>6.4675368555326254E-2</v>
      </c>
      <c r="AS51" s="210">
        <f t="shared" si="106"/>
        <v>3.0293581659245748E-2</v>
      </c>
      <c r="AT51" s="210">
        <f t="shared" si="107"/>
        <v>0</v>
      </c>
      <c r="AU51" s="210">
        <f t="shared" si="108"/>
        <v>3.4381786896080499E-2</v>
      </c>
      <c r="AV51" s="257">
        <f t="shared" si="109"/>
        <v>1.0486629969252994E-3</v>
      </c>
      <c r="AY51" s="339"/>
      <c r="AZ51" s="131" t="s">
        <v>17</v>
      </c>
      <c r="BA51" s="172">
        <v>203721.09000000023</v>
      </c>
      <c r="BB51" s="173">
        <v>163356.01800000019</v>
      </c>
      <c r="BC51" s="174">
        <v>39203.249000000003</v>
      </c>
      <c r="BD51" s="175">
        <v>2326.1079999999997</v>
      </c>
      <c r="BE51" s="176">
        <v>2326.1079999999997</v>
      </c>
      <c r="BF51" s="176">
        <v>0</v>
      </c>
      <c r="BG51" s="177">
        <v>36877.141000000011</v>
      </c>
      <c r="BH51" s="178">
        <v>35041.756000000023</v>
      </c>
      <c r="BI51" s="178">
        <v>47.048000000000002</v>
      </c>
      <c r="BJ51" s="178">
        <v>1788.337</v>
      </c>
      <c r="BK51" s="272">
        <v>0</v>
      </c>
      <c r="BL51" s="265">
        <f t="shared" si="110"/>
        <v>0.80186110333495664</v>
      </c>
      <c r="BM51" s="206">
        <f t="shared" si="111"/>
        <v>0.19243588869468525</v>
      </c>
      <c r="BN51" s="207">
        <f t="shared" si="112"/>
        <v>1.1418101091055408E-2</v>
      </c>
      <c r="BO51" s="208">
        <f t="shared" si="113"/>
        <v>1.1418101091055408E-2</v>
      </c>
      <c r="BP51" s="208">
        <f t="shared" si="114"/>
        <v>0</v>
      </c>
      <c r="BQ51" s="209">
        <f t="shared" si="115"/>
        <v>0.18101778760362988</v>
      </c>
      <c r="BR51" s="210">
        <f t="shared" si="116"/>
        <v>0.17200848473763802</v>
      </c>
      <c r="BS51" s="210">
        <f t="shared" si="117"/>
        <v>2.3094319787902149E-4</v>
      </c>
      <c r="BT51" s="210">
        <f t="shared" si="118"/>
        <v>8.7783596681128995E-3</v>
      </c>
      <c r="BU51" s="257">
        <f t="shared" si="119"/>
        <v>0</v>
      </c>
    </row>
    <row r="52" spans="1:73">
      <c r="A52" s="339"/>
      <c r="B52" s="132" t="s">
        <v>18</v>
      </c>
      <c r="C52" s="151">
        <v>688779.93000000017</v>
      </c>
      <c r="D52" s="152">
        <v>652498.34000000008</v>
      </c>
      <c r="E52" s="153">
        <v>34250.208000000042</v>
      </c>
      <c r="F52" s="154">
        <v>16519.163000000008</v>
      </c>
      <c r="G52" s="155">
        <v>16519.163000000008</v>
      </c>
      <c r="H52" s="155">
        <v>0</v>
      </c>
      <c r="I52" s="156">
        <v>17731.044999999998</v>
      </c>
      <c r="J52" s="157">
        <v>17729.344999999998</v>
      </c>
      <c r="K52" s="157">
        <v>0</v>
      </c>
      <c r="L52" s="157">
        <v>1.7</v>
      </c>
      <c r="M52" s="269">
        <v>108.18300000000001</v>
      </c>
      <c r="N52" s="262">
        <f t="shared" si="90"/>
        <v>0.94732484438099107</v>
      </c>
      <c r="O52" s="191">
        <f t="shared" si="91"/>
        <v>4.972590882547933E-2</v>
      </c>
      <c r="P52" s="192">
        <f t="shared" si="92"/>
        <v>2.3983223494912234E-2</v>
      </c>
      <c r="Q52" s="193">
        <f t="shared" si="93"/>
        <v>2.3983223494912234E-2</v>
      </c>
      <c r="R52" s="193">
        <f t="shared" si="94"/>
        <v>0</v>
      </c>
      <c r="S52" s="194">
        <f t="shared" si="95"/>
        <v>2.574268533056704E-2</v>
      </c>
      <c r="T52" s="195">
        <f t="shared" si="96"/>
        <v>2.5740217198256622E-2</v>
      </c>
      <c r="U52" s="195">
        <f t="shared" si="97"/>
        <v>0</v>
      </c>
      <c r="V52" s="195">
        <f t="shared" si="98"/>
        <v>2.4681323104173486E-6</v>
      </c>
      <c r="W52" s="254">
        <f t="shared" si="99"/>
        <v>1.5706468102228238E-4</v>
      </c>
      <c r="Z52" s="339"/>
      <c r="AA52" s="132" t="s">
        <v>18</v>
      </c>
      <c r="AB52" s="151">
        <v>535940.80300000007</v>
      </c>
      <c r="AC52" s="152">
        <v>509379.01299999992</v>
      </c>
      <c r="AD52" s="153">
        <v>24982.352000000046</v>
      </c>
      <c r="AE52" s="154">
        <v>13086.965000000004</v>
      </c>
      <c r="AF52" s="155">
        <v>13086.965000000004</v>
      </c>
      <c r="AG52" s="155">
        <v>0</v>
      </c>
      <c r="AH52" s="156">
        <v>11895.386999999999</v>
      </c>
      <c r="AI52" s="157">
        <v>11893.689</v>
      </c>
      <c r="AJ52" s="157">
        <v>0</v>
      </c>
      <c r="AK52" s="157">
        <v>1.698</v>
      </c>
      <c r="AL52" s="269">
        <v>108.18300000000001</v>
      </c>
      <c r="AM52" s="262">
        <f t="shared" si="100"/>
        <v>0.95043894801195017</v>
      </c>
      <c r="AN52" s="191">
        <f t="shared" si="101"/>
        <v>4.6614013824209689E-2</v>
      </c>
      <c r="AO52" s="192">
        <f t="shared" si="102"/>
        <v>2.4418676329072117E-2</v>
      </c>
      <c r="AP52" s="193">
        <f t="shared" si="103"/>
        <v>2.4418676329072117E-2</v>
      </c>
      <c r="AQ52" s="193">
        <f t="shared" si="104"/>
        <v>0</v>
      </c>
      <c r="AR52" s="194">
        <f t="shared" si="105"/>
        <v>2.2195337495137493E-2</v>
      </c>
      <c r="AS52" s="195">
        <f t="shared" si="106"/>
        <v>2.2192169234780207E-2</v>
      </c>
      <c r="AT52" s="195">
        <f t="shared" si="107"/>
        <v>0</v>
      </c>
      <c r="AU52" s="195">
        <f t="shared" si="108"/>
        <v>3.1682603572917358E-6</v>
      </c>
      <c r="AV52" s="254">
        <f t="shared" si="109"/>
        <v>2.0185624866483621E-4</v>
      </c>
      <c r="AY52" s="339"/>
      <c r="AZ52" s="132" t="s">
        <v>18</v>
      </c>
      <c r="BA52" s="151">
        <v>152839.12700000007</v>
      </c>
      <c r="BB52" s="152">
        <v>143119.32700000019</v>
      </c>
      <c r="BC52" s="153">
        <v>9267.8559999999925</v>
      </c>
      <c r="BD52" s="154">
        <v>3432.1980000000021</v>
      </c>
      <c r="BE52" s="155">
        <v>3432.1980000000021</v>
      </c>
      <c r="BF52" s="155">
        <v>0</v>
      </c>
      <c r="BG52" s="156">
        <v>5835.6579999999976</v>
      </c>
      <c r="BH52" s="157">
        <v>5835.6559999999972</v>
      </c>
      <c r="BI52" s="157">
        <v>0</v>
      </c>
      <c r="BJ52" s="157">
        <v>2E-3</v>
      </c>
      <c r="BK52" s="269">
        <v>0</v>
      </c>
      <c r="BL52" s="262">
        <f t="shared" si="110"/>
        <v>0.93640502801354086</v>
      </c>
      <c r="BM52" s="191">
        <f t="shared" si="111"/>
        <v>6.0637980482576223E-2</v>
      </c>
      <c r="BN52" s="192">
        <f t="shared" si="112"/>
        <v>2.2456278489473448E-2</v>
      </c>
      <c r="BO52" s="193">
        <f t="shared" si="113"/>
        <v>2.2456278489473448E-2</v>
      </c>
      <c r="BP52" s="193">
        <f t="shared" si="114"/>
        <v>0</v>
      </c>
      <c r="BQ52" s="194">
        <f t="shared" si="115"/>
        <v>3.8181701993102821E-2</v>
      </c>
      <c r="BR52" s="195">
        <f t="shared" si="116"/>
        <v>3.8181688907448386E-2</v>
      </c>
      <c r="BS52" s="195">
        <f t="shared" si="117"/>
        <v>0</v>
      </c>
      <c r="BT52" s="195">
        <f t="shared" si="118"/>
        <v>1.3085654434548028E-8</v>
      </c>
      <c r="BU52" s="254">
        <f t="shared" si="119"/>
        <v>0</v>
      </c>
    </row>
    <row r="53" spans="1:73">
      <c r="A53" s="339"/>
      <c r="B53" s="133" t="s">
        <v>19</v>
      </c>
      <c r="C53" s="158">
        <v>457862.60700000025</v>
      </c>
      <c r="D53" s="159">
        <v>413761.80900000042</v>
      </c>
      <c r="E53" s="160">
        <v>39311.433000000019</v>
      </c>
      <c r="F53" s="161">
        <v>27465.033999999992</v>
      </c>
      <c r="G53" s="162">
        <v>27465.033999999992</v>
      </c>
      <c r="H53" s="162">
        <v>0</v>
      </c>
      <c r="I53" s="163">
        <v>11846.399000000001</v>
      </c>
      <c r="J53" s="164">
        <v>11846.399000000001</v>
      </c>
      <c r="K53" s="164">
        <v>0</v>
      </c>
      <c r="L53" s="164">
        <v>0</v>
      </c>
      <c r="M53" s="270">
        <v>435.67000000000007</v>
      </c>
      <c r="N53" s="263">
        <f t="shared" si="90"/>
        <v>0.90368115385321302</v>
      </c>
      <c r="O53" s="196">
        <f t="shared" si="91"/>
        <v>8.5858579405677468E-2</v>
      </c>
      <c r="P53" s="197">
        <f t="shared" si="92"/>
        <v>5.9985317822645379E-2</v>
      </c>
      <c r="Q53" s="198">
        <f t="shared" si="93"/>
        <v>5.9985317822645379E-2</v>
      </c>
      <c r="R53" s="198">
        <f t="shared" si="94"/>
        <v>0</v>
      </c>
      <c r="S53" s="199">
        <f t="shared" si="95"/>
        <v>2.5873261583032034E-2</v>
      </c>
      <c r="T53" s="200">
        <f t="shared" si="96"/>
        <v>2.5873261583032034E-2</v>
      </c>
      <c r="U53" s="200">
        <f t="shared" si="97"/>
        <v>0</v>
      </c>
      <c r="V53" s="200">
        <f t="shared" si="98"/>
        <v>0</v>
      </c>
      <c r="W53" s="255">
        <f t="shared" si="99"/>
        <v>9.5152998593746232E-4</v>
      </c>
      <c r="Z53" s="339"/>
      <c r="AA53" s="133" t="s">
        <v>19</v>
      </c>
      <c r="AB53" s="158">
        <v>364073.4750000005</v>
      </c>
      <c r="AC53" s="159">
        <v>330608.41200000048</v>
      </c>
      <c r="AD53" s="160">
        <v>29029.471000000012</v>
      </c>
      <c r="AE53" s="161">
        <v>22732.993999999988</v>
      </c>
      <c r="AF53" s="162">
        <v>22732.993999999988</v>
      </c>
      <c r="AG53" s="162">
        <v>0</v>
      </c>
      <c r="AH53" s="163">
        <v>6296.4770000000044</v>
      </c>
      <c r="AI53" s="164">
        <v>6296.4770000000044</v>
      </c>
      <c r="AJ53" s="164">
        <v>0</v>
      </c>
      <c r="AK53" s="164">
        <v>0</v>
      </c>
      <c r="AL53" s="270">
        <v>435.67000000000007</v>
      </c>
      <c r="AM53" s="263">
        <f t="shared" si="100"/>
        <v>0.90808156787582517</v>
      </c>
      <c r="AN53" s="196">
        <f t="shared" si="101"/>
        <v>7.9735199055630104E-2</v>
      </c>
      <c r="AO53" s="197">
        <f t="shared" si="102"/>
        <v>6.2440676294805486E-2</v>
      </c>
      <c r="AP53" s="198">
        <f t="shared" si="103"/>
        <v>6.2440676294805486E-2</v>
      </c>
      <c r="AQ53" s="198">
        <f t="shared" si="104"/>
        <v>0</v>
      </c>
      <c r="AR53" s="199">
        <f t="shared" si="105"/>
        <v>1.7294522760824573E-2</v>
      </c>
      <c r="AS53" s="200">
        <f t="shared" si="106"/>
        <v>1.7294522760824573E-2</v>
      </c>
      <c r="AT53" s="200">
        <f t="shared" si="107"/>
        <v>0</v>
      </c>
      <c r="AU53" s="200">
        <f t="shared" si="108"/>
        <v>0</v>
      </c>
      <c r="AV53" s="255">
        <f t="shared" si="109"/>
        <v>1.1966540545146813E-3</v>
      </c>
      <c r="AY53" s="339"/>
      <c r="AZ53" s="133" t="s">
        <v>19</v>
      </c>
      <c r="BA53" s="158">
        <v>93789.131999999765</v>
      </c>
      <c r="BB53" s="159">
        <v>83153.396999999939</v>
      </c>
      <c r="BC53" s="160">
        <v>10281.962000000005</v>
      </c>
      <c r="BD53" s="161">
        <v>4732.0400000000036</v>
      </c>
      <c r="BE53" s="162">
        <v>4732.0400000000036</v>
      </c>
      <c r="BF53" s="162">
        <v>0</v>
      </c>
      <c r="BG53" s="163">
        <v>5549.9219999999978</v>
      </c>
      <c r="BH53" s="164">
        <v>5549.9219999999978</v>
      </c>
      <c r="BI53" s="164">
        <v>0</v>
      </c>
      <c r="BJ53" s="164">
        <v>0</v>
      </c>
      <c r="BK53" s="270">
        <v>0</v>
      </c>
      <c r="BL53" s="263">
        <f t="shared" si="110"/>
        <v>0.88659949427829388</v>
      </c>
      <c r="BM53" s="196">
        <f t="shared" si="111"/>
        <v>0.1096285015197713</v>
      </c>
      <c r="BN53" s="197">
        <f t="shared" si="112"/>
        <v>5.0454033416153329E-2</v>
      </c>
      <c r="BO53" s="198">
        <f t="shared" si="113"/>
        <v>5.0454033416153329E-2</v>
      </c>
      <c r="BP53" s="198">
        <f t="shared" si="114"/>
        <v>0</v>
      </c>
      <c r="BQ53" s="199">
        <f t="shared" si="115"/>
        <v>5.9174468103617928E-2</v>
      </c>
      <c r="BR53" s="200">
        <f t="shared" si="116"/>
        <v>5.9174468103617928E-2</v>
      </c>
      <c r="BS53" s="200">
        <f t="shared" si="117"/>
        <v>0</v>
      </c>
      <c r="BT53" s="200">
        <f t="shared" si="118"/>
        <v>0</v>
      </c>
      <c r="BU53" s="255">
        <f t="shared" si="119"/>
        <v>0</v>
      </c>
    </row>
    <row r="54" spans="1:73">
      <c r="A54" s="339"/>
      <c r="B54" s="134" t="s">
        <v>20</v>
      </c>
      <c r="C54" s="165">
        <f t="shared" ref="C54:M54" si="123">IF(COUNT(C51:C53)=0,"",SUM(C51:C53))</f>
        <v>2129128.5900000008</v>
      </c>
      <c r="D54" s="166">
        <f t="shared" si="123"/>
        <v>1945497.3399999985</v>
      </c>
      <c r="E54" s="167">
        <f t="shared" si="123"/>
        <v>170684.7190000001</v>
      </c>
      <c r="F54" s="168">
        <f t="shared" si="123"/>
        <v>53863.222999999998</v>
      </c>
      <c r="G54" s="169">
        <f t="shared" si="123"/>
        <v>53863.222999999998</v>
      </c>
      <c r="H54" s="169">
        <f t="shared" si="123"/>
        <v>0</v>
      </c>
      <c r="I54" s="170">
        <f t="shared" si="123"/>
        <v>116821.49600000003</v>
      </c>
      <c r="J54" s="171">
        <f t="shared" si="123"/>
        <v>88209.080000000016</v>
      </c>
      <c r="K54" s="171">
        <f t="shared" si="123"/>
        <v>47.048000000000002</v>
      </c>
      <c r="L54" s="171">
        <f t="shared" si="123"/>
        <v>28565.368000000013</v>
      </c>
      <c r="M54" s="271">
        <f t="shared" si="123"/>
        <v>1360.5149999999999</v>
      </c>
      <c r="N54" s="264">
        <f t="shared" si="90"/>
        <v>0.91375286074196094</v>
      </c>
      <c r="O54" s="201">
        <f t="shared" si="91"/>
        <v>8.0166468010276465E-2</v>
      </c>
      <c r="P54" s="202">
        <f t="shared" si="92"/>
        <v>2.5298247955986529E-2</v>
      </c>
      <c r="Q54" s="203">
        <f t="shared" si="93"/>
        <v>2.5298247955986529E-2</v>
      </c>
      <c r="R54" s="203">
        <f t="shared" si="94"/>
        <v>0</v>
      </c>
      <c r="S54" s="204">
        <f t="shared" si="95"/>
        <v>5.4868220054289901E-2</v>
      </c>
      <c r="T54" s="205">
        <f t="shared" si="96"/>
        <v>4.1429663015327779E-2</v>
      </c>
      <c r="U54" s="205">
        <f t="shared" si="97"/>
        <v>2.2097303197642932E-5</v>
      </c>
      <c r="V54" s="205">
        <f t="shared" si="98"/>
        <v>1.3416459735764481E-2</v>
      </c>
      <c r="W54" s="256">
        <f t="shared" si="99"/>
        <v>6.3900085997154322E-4</v>
      </c>
      <c r="Z54" s="339"/>
      <c r="AA54" s="134" t="s">
        <v>20</v>
      </c>
      <c r="AB54" s="165">
        <f t="shared" ref="AB54:AL54" si="124">IF(COUNT(AB51:AB53)=0,"",SUM(AB51:AB53))</f>
        <v>1678779.2410000006</v>
      </c>
      <c r="AC54" s="166">
        <f t="shared" si="124"/>
        <v>1555868.5979999984</v>
      </c>
      <c r="AD54" s="167">
        <f t="shared" si="124"/>
        <v>111931.65200000009</v>
      </c>
      <c r="AE54" s="168">
        <f t="shared" si="124"/>
        <v>43372.876999999993</v>
      </c>
      <c r="AF54" s="169">
        <f t="shared" si="124"/>
        <v>43372.876999999993</v>
      </c>
      <c r="AG54" s="169">
        <f t="shared" si="124"/>
        <v>0</v>
      </c>
      <c r="AH54" s="170">
        <f t="shared" si="124"/>
        <v>68558.775000000009</v>
      </c>
      <c r="AI54" s="171">
        <f t="shared" si="124"/>
        <v>41781.745999999999</v>
      </c>
      <c r="AJ54" s="171">
        <f t="shared" si="124"/>
        <v>0</v>
      </c>
      <c r="AK54" s="171">
        <f t="shared" si="124"/>
        <v>26777.029000000013</v>
      </c>
      <c r="AL54" s="271">
        <f t="shared" si="124"/>
        <v>1360.5149999999999</v>
      </c>
      <c r="AM54" s="264">
        <f t="shared" si="100"/>
        <v>0.926785702373358</v>
      </c>
      <c r="AN54" s="201">
        <f t="shared" si="101"/>
        <v>6.6674431793262837E-2</v>
      </c>
      <c r="AO54" s="202">
        <f t="shared" si="102"/>
        <v>2.5835962192482208E-2</v>
      </c>
      <c r="AP54" s="203">
        <f t="shared" si="103"/>
        <v>2.5835962192482208E-2</v>
      </c>
      <c r="AQ54" s="203">
        <f t="shared" si="104"/>
        <v>0</v>
      </c>
      <c r="AR54" s="204">
        <f t="shared" si="105"/>
        <v>4.0838469600780573E-2</v>
      </c>
      <c r="AS54" s="205">
        <f t="shared" si="106"/>
        <v>2.4888171702142213E-2</v>
      </c>
      <c r="AT54" s="205">
        <f t="shared" si="107"/>
        <v>0</v>
      </c>
      <c r="AU54" s="205">
        <f t="shared" si="108"/>
        <v>1.595029789863836E-2</v>
      </c>
      <c r="AV54" s="256">
        <f t="shared" si="109"/>
        <v>8.1041924201396491E-4</v>
      </c>
      <c r="AY54" s="339"/>
      <c r="AZ54" s="134" t="s">
        <v>20</v>
      </c>
      <c r="BA54" s="165">
        <f t="shared" ref="BA54:BK54" si="125">IF(COUNT(BA51:BA53)=0,"",SUM(BA51:BA53))</f>
        <v>450349.34900000005</v>
      </c>
      <c r="BB54" s="166">
        <f t="shared" si="125"/>
        <v>389628.74200000032</v>
      </c>
      <c r="BC54" s="167">
        <f t="shared" si="125"/>
        <v>58753.067000000003</v>
      </c>
      <c r="BD54" s="168">
        <f t="shared" si="125"/>
        <v>10490.346000000005</v>
      </c>
      <c r="BE54" s="169">
        <f t="shared" si="125"/>
        <v>10490.346000000005</v>
      </c>
      <c r="BF54" s="169">
        <f t="shared" si="125"/>
        <v>0</v>
      </c>
      <c r="BG54" s="170">
        <f t="shared" si="125"/>
        <v>48262.721000000005</v>
      </c>
      <c r="BH54" s="171">
        <f t="shared" si="125"/>
        <v>46427.334000000017</v>
      </c>
      <c r="BI54" s="171">
        <f t="shared" si="125"/>
        <v>47.048000000000002</v>
      </c>
      <c r="BJ54" s="171">
        <f t="shared" si="125"/>
        <v>1788.3389999999999</v>
      </c>
      <c r="BK54" s="271">
        <f t="shared" si="125"/>
        <v>0</v>
      </c>
      <c r="BL54" s="264">
        <f t="shared" si="110"/>
        <v>0.86516999050885779</v>
      </c>
      <c r="BM54" s="201">
        <f t="shared" si="111"/>
        <v>0.13046109010807075</v>
      </c>
      <c r="BN54" s="202">
        <f t="shared" si="112"/>
        <v>2.3293796301235476E-2</v>
      </c>
      <c r="BO54" s="203">
        <f t="shared" si="113"/>
        <v>2.3293796301235476E-2</v>
      </c>
      <c r="BP54" s="203">
        <f t="shared" si="114"/>
        <v>0</v>
      </c>
      <c r="BQ54" s="204">
        <f t="shared" si="115"/>
        <v>0.10716729380683528</v>
      </c>
      <c r="BR54" s="205">
        <f t="shared" si="116"/>
        <v>0.10309181994620806</v>
      </c>
      <c r="BS54" s="205">
        <f t="shared" si="117"/>
        <v>1.0447000779388269E-4</v>
      </c>
      <c r="BT54" s="205">
        <f t="shared" si="118"/>
        <v>3.9710038528333698E-3</v>
      </c>
      <c r="BU54" s="256">
        <f t="shared" si="119"/>
        <v>0</v>
      </c>
    </row>
    <row r="55" spans="1:73">
      <c r="A55" s="339"/>
      <c r="B55" s="131" t="s">
        <v>21</v>
      </c>
      <c r="C55" s="172">
        <v>441170.01199999964</v>
      </c>
      <c r="D55" s="173">
        <v>431240.28400000033</v>
      </c>
      <c r="E55" s="174">
        <v>8687.5039999999935</v>
      </c>
      <c r="F55" s="175">
        <v>4780.7090000000007</v>
      </c>
      <c r="G55" s="176">
        <v>4780.7090000000007</v>
      </c>
      <c r="H55" s="176">
        <v>0</v>
      </c>
      <c r="I55" s="177">
        <v>3906.7950000000005</v>
      </c>
      <c r="J55" s="178">
        <v>3847.7480000000005</v>
      </c>
      <c r="K55" s="178">
        <v>59.046999999999997</v>
      </c>
      <c r="L55" s="178">
        <v>0</v>
      </c>
      <c r="M55" s="272">
        <v>424.62099999999998</v>
      </c>
      <c r="N55" s="265">
        <f t="shared" si="90"/>
        <v>0.97749228703242119</v>
      </c>
      <c r="O55" s="206">
        <f t="shared" si="91"/>
        <v>1.9691964013184106E-2</v>
      </c>
      <c r="P55" s="207">
        <f t="shared" si="92"/>
        <v>1.0836432372923853E-2</v>
      </c>
      <c r="Q55" s="208">
        <f t="shared" si="93"/>
        <v>1.0836432372923853E-2</v>
      </c>
      <c r="R55" s="208">
        <f t="shared" si="94"/>
        <v>0</v>
      </c>
      <c r="S55" s="209">
        <f t="shared" si="95"/>
        <v>8.8555316402602717E-3</v>
      </c>
      <c r="T55" s="210">
        <f t="shared" si="96"/>
        <v>8.7216898142206539E-3</v>
      </c>
      <c r="U55" s="210">
        <f t="shared" si="97"/>
        <v>1.3384182603961767E-4</v>
      </c>
      <c r="V55" s="210">
        <f t="shared" si="98"/>
        <v>0</v>
      </c>
      <c r="W55" s="257">
        <f t="shared" si="99"/>
        <v>9.6248835698288656E-4</v>
      </c>
      <c r="Z55" s="339"/>
      <c r="AA55" s="131" t="s">
        <v>21</v>
      </c>
      <c r="AB55" s="172">
        <v>349968.79599999962</v>
      </c>
      <c r="AC55" s="173">
        <v>342413.43700000027</v>
      </c>
      <c r="AD55" s="174">
        <v>6744.8019999999942</v>
      </c>
      <c r="AE55" s="175">
        <v>3512.1340000000014</v>
      </c>
      <c r="AF55" s="176">
        <v>3512.1340000000014</v>
      </c>
      <c r="AG55" s="176">
        <v>0</v>
      </c>
      <c r="AH55" s="177">
        <v>3232.6680000000006</v>
      </c>
      <c r="AI55" s="178">
        <v>3232.6680000000006</v>
      </c>
      <c r="AJ55" s="178">
        <v>0</v>
      </c>
      <c r="AK55" s="178">
        <v>0</v>
      </c>
      <c r="AL55" s="272">
        <v>107.47200000000001</v>
      </c>
      <c r="AM55" s="265">
        <f t="shared" si="100"/>
        <v>0.97841133527801905</v>
      </c>
      <c r="AN55" s="206">
        <f t="shared" si="101"/>
        <v>1.927258109034384E-2</v>
      </c>
      <c r="AO55" s="207">
        <f t="shared" si="102"/>
        <v>1.0035563284904993E-2</v>
      </c>
      <c r="AP55" s="208">
        <f t="shared" si="103"/>
        <v>1.0035563284904993E-2</v>
      </c>
      <c r="AQ55" s="208">
        <f t="shared" si="104"/>
        <v>0</v>
      </c>
      <c r="AR55" s="209">
        <f t="shared" si="105"/>
        <v>9.237017805438872E-3</v>
      </c>
      <c r="AS55" s="210">
        <f t="shared" si="106"/>
        <v>9.237017805438872E-3</v>
      </c>
      <c r="AT55" s="210">
        <f t="shared" si="107"/>
        <v>0</v>
      </c>
      <c r="AU55" s="210">
        <f t="shared" si="108"/>
        <v>0</v>
      </c>
      <c r="AV55" s="257">
        <f t="shared" si="109"/>
        <v>3.0709023555345808E-4</v>
      </c>
      <c r="AY55" s="339"/>
      <c r="AZ55" s="131" t="s">
        <v>21</v>
      </c>
      <c r="BA55" s="172">
        <v>91201.216000000029</v>
      </c>
      <c r="BB55" s="173">
        <v>88826.847000000096</v>
      </c>
      <c r="BC55" s="174">
        <v>1942.7019999999998</v>
      </c>
      <c r="BD55" s="175">
        <v>1268.5749999999994</v>
      </c>
      <c r="BE55" s="176">
        <v>1268.5749999999994</v>
      </c>
      <c r="BF55" s="176">
        <v>0</v>
      </c>
      <c r="BG55" s="177">
        <v>674.12699999999984</v>
      </c>
      <c r="BH55" s="178">
        <v>615.07999999999993</v>
      </c>
      <c r="BI55" s="178">
        <v>59.046999999999997</v>
      </c>
      <c r="BJ55" s="178">
        <v>0</v>
      </c>
      <c r="BK55" s="272">
        <v>317.14899999999994</v>
      </c>
      <c r="BL55" s="265">
        <f t="shared" si="110"/>
        <v>0.9739655993183256</v>
      </c>
      <c r="BM55" s="206">
        <f t="shared" si="111"/>
        <v>2.1301273000570508E-2</v>
      </c>
      <c r="BN55" s="207">
        <f t="shared" si="112"/>
        <v>1.3909628134782753E-2</v>
      </c>
      <c r="BO55" s="208">
        <f t="shared" si="113"/>
        <v>1.3909628134782753E-2</v>
      </c>
      <c r="BP55" s="208">
        <f t="shared" si="114"/>
        <v>0</v>
      </c>
      <c r="BQ55" s="209">
        <f t="shared" si="115"/>
        <v>7.3916448657877507E-3</v>
      </c>
      <c r="BR55" s="210">
        <f t="shared" si="116"/>
        <v>6.7442083228363946E-3</v>
      </c>
      <c r="BS55" s="210">
        <f t="shared" si="117"/>
        <v>6.4743654295135687E-4</v>
      </c>
      <c r="BT55" s="210">
        <f t="shared" si="118"/>
        <v>0</v>
      </c>
      <c r="BU55" s="257">
        <f t="shared" si="119"/>
        <v>3.4774645987176293E-3</v>
      </c>
    </row>
    <row r="56" spans="1:73">
      <c r="A56" s="339"/>
      <c r="B56" s="132" t="s">
        <v>22</v>
      </c>
      <c r="C56" s="151">
        <v>742929.0190000009</v>
      </c>
      <c r="D56" s="152">
        <v>718011.89300000062</v>
      </c>
      <c r="E56" s="153">
        <v>22636.805</v>
      </c>
      <c r="F56" s="154">
        <v>18764.892999999993</v>
      </c>
      <c r="G56" s="155">
        <v>18764.868999999992</v>
      </c>
      <c r="H56" s="155">
        <v>2.4E-2</v>
      </c>
      <c r="I56" s="156">
        <v>3871.9119999999994</v>
      </c>
      <c r="J56" s="157">
        <v>3447.9239999999995</v>
      </c>
      <c r="K56" s="157">
        <v>88.781999999999982</v>
      </c>
      <c r="L56" s="157">
        <v>335.2059999999999</v>
      </c>
      <c r="M56" s="269">
        <v>380.04500000000007</v>
      </c>
      <c r="N56" s="262">
        <f t="shared" si="90"/>
        <v>0.96646096011495242</v>
      </c>
      <c r="O56" s="191">
        <f t="shared" si="91"/>
        <v>3.0469673981061672E-2</v>
      </c>
      <c r="P56" s="192">
        <f t="shared" si="92"/>
        <v>2.5257989013887167E-2</v>
      </c>
      <c r="Q56" s="193">
        <f t="shared" si="93"/>
        <v>2.5257956709320527E-2</v>
      </c>
      <c r="R56" s="193">
        <f t="shared" si="94"/>
        <v>3.2304566635860498E-8</v>
      </c>
      <c r="S56" s="194">
        <f t="shared" si="95"/>
        <v>5.2116849671744944E-3</v>
      </c>
      <c r="T56" s="195">
        <f t="shared" si="96"/>
        <v>4.6409871088909441E-3</v>
      </c>
      <c r="U56" s="195">
        <f t="shared" si="97"/>
        <v>1.1950266812770692E-4</v>
      </c>
      <c r="V56" s="195">
        <f t="shared" si="98"/>
        <v>4.5119519015584381E-4</v>
      </c>
      <c r="W56" s="254">
        <f t="shared" si="99"/>
        <v>5.1154954279690023E-4</v>
      </c>
      <c r="Z56" s="339"/>
      <c r="AA56" s="132" t="s">
        <v>22</v>
      </c>
      <c r="AB56" s="151">
        <v>576950.48200000089</v>
      </c>
      <c r="AC56" s="152">
        <v>562603.24100000062</v>
      </c>
      <c r="AD56" s="153">
        <v>12971.251999999999</v>
      </c>
      <c r="AE56" s="154">
        <v>10001.319999999994</v>
      </c>
      <c r="AF56" s="155">
        <v>10001.295999999995</v>
      </c>
      <c r="AG56" s="155">
        <v>2.4E-2</v>
      </c>
      <c r="AH56" s="156">
        <v>2969.9319999999989</v>
      </c>
      <c r="AI56" s="157">
        <v>2771.5719999999992</v>
      </c>
      <c r="AJ56" s="157">
        <v>0</v>
      </c>
      <c r="AK56" s="157">
        <v>198.35999999999996</v>
      </c>
      <c r="AL56" s="269">
        <v>165.01800000000003</v>
      </c>
      <c r="AM56" s="262">
        <f t="shared" si="100"/>
        <v>0.97513263018644947</v>
      </c>
      <c r="AN56" s="191">
        <f t="shared" si="101"/>
        <v>2.2482435503017706E-2</v>
      </c>
      <c r="AO56" s="192">
        <f t="shared" si="102"/>
        <v>1.7334797893452457E-2</v>
      </c>
      <c r="AP56" s="193">
        <f t="shared" si="103"/>
        <v>1.7334756295428452E-2</v>
      </c>
      <c r="AQ56" s="193">
        <f t="shared" si="104"/>
        <v>4.1598024005117244E-8</v>
      </c>
      <c r="AR56" s="194">
        <f t="shared" si="105"/>
        <v>5.1476376095652421E-3</v>
      </c>
      <c r="AS56" s="195">
        <f t="shared" si="106"/>
        <v>4.8038299411629487E-3</v>
      </c>
      <c r="AT56" s="195">
        <f t="shared" si="107"/>
        <v>0</v>
      </c>
      <c r="AU56" s="195">
        <f t="shared" si="108"/>
        <v>3.4380766840229392E-4</v>
      </c>
      <c r="AV56" s="254">
        <f t="shared" si="109"/>
        <v>2.8601761355318494E-4</v>
      </c>
      <c r="AY56" s="339"/>
      <c r="AZ56" s="132" t="s">
        <v>22</v>
      </c>
      <c r="BA56" s="151">
        <v>165978.53699999998</v>
      </c>
      <c r="BB56" s="152">
        <v>155408.65199999994</v>
      </c>
      <c r="BC56" s="153">
        <v>9665.5530000000035</v>
      </c>
      <c r="BD56" s="154">
        <v>8763.5729999999949</v>
      </c>
      <c r="BE56" s="155">
        <v>8763.5729999999949</v>
      </c>
      <c r="BF56" s="155">
        <v>0</v>
      </c>
      <c r="BG56" s="156">
        <v>901.98000000000025</v>
      </c>
      <c r="BH56" s="157">
        <v>676.3520000000002</v>
      </c>
      <c r="BI56" s="157">
        <v>88.781999999999982</v>
      </c>
      <c r="BJ56" s="157">
        <v>136.84599999999998</v>
      </c>
      <c r="BK56" s="269">
        <v>215.02700000000004</v>
      </c>
      <c r="BL56" s="262">
        <f t="shared" si="110"/>
        <v>0.93631776016919566</v>
      </c>
      <c r="BM56" s="191">
        <f t="shared" si="111"/>
        <v>5.8233752235085701E-2</v>
      </c>
      <c r="BN56" s="192">
        <f t="shared" si="112"/>
        <v>5.2799435146244217E-2</v>
      </c>
      <c r="BO56" s="193">
        <f t="shared" si="113"/>
        <v>5.2799435146244217E-2</v>
      </c>
      <c r="BP56" s="193">
        <f t="shared" si="114"/>
        <v>0</v>
      </c>
      <c r="BQ56" s="194">
        <f t="shared" si="115"/>
        <v>5.4343170888414343E-3</v>
      </c>
      <c r="BR56" s="195">
        <f t="shared" si="116"/>
        <v>4.0749365082064816E-3</v>
      </c>
      <c r="BS56" s="195">
        <f t="shared" si="117"/>
        <v>5.3490048535612762E-4</v>
      </c>
      <c r="BT56" s="195">
        <f t="shared" si="118"/>
        <v>8.2448009527882503E-4</v>
      </c>
      <c r="BU56" s="254">
        <f t="shared" si="119"/>
        <v>1.2955108768069215E-3</v>
      </c>
    </row>
    <row r="57" spans="1:73">
      <c r="A57" s="339"/>
      <c r="B57" s="133" t="s">
        <v>23</v>
      </c>
      <c r="C57" s="158">
        <v>948561.60399999889</v>
      </c>
      <c r="D57" s="159">
        <v>872519.49699999916</v>
      </c>
      <c r="E57" s="160">
        <v>70358.717000000004</v>
      </c>
      <c r="F57" s="161">
        <v>42485.725999999988</v>
      </c>
      <c r="G57" s="162">
        <v>42443.817999999985</v>
      </c>
      <c r="H57" s="162">
        <v>41.908000000000001</v>
      </c>
      <c r="I57" s="163">
        <v>27872.991000000009</v>
      </c>
      <c r="J57" s="164">
        <v>13217.515000000001</v>
      </c>
      <c r="K57" s="164">
        <v>134.15600000000003</v>
      </c>
      <c r="L57" s="164">
        <v>14521.319999999996</v>
      </c>
      <c r="M57" s="270">
        <v>1077.0319999999999</v>
      </c>
      <c r="N57" s="263">
        <f t="shared" si="90"/>
        <v>0.91983429786812265</v>
      </c>
      <c r="O57" s="196">
        <f t="shared" si="91"/>
        <v>7.4174114473223071E-2</v>
      </c>
      <c r="P57" s="197">
        <f t="shared" si="92"/>
        <v>4.4789632872384362E-2</v>
      </c>
      <c r="Q57" s="198">
        <f t="shared" si="93"/>
        <v>4.4745452294314071E-2</v>
      </c>
      <c r="R57" s="198">
        <f t="shared" si="94"/>
        <v>4.4180578070288463E-5</v>
      </c>
      <c r="S57" s="199">
        <f t="shared" si="95"/>
        <v>2.9384481600838695E-2</v>
      </c>
      <c r="T57" s="200">
        <f t="shared" si="96"/>
        <v>1.3934271579476683E-2</v>
      </c>
      <c r="U57" s="200">
        <f t="shared" si="97"/>
        <v>1.4143098290535507E-4</v>
      </c>
      <c r="V57" s="200">
        <f t="shared" si="98"/>
        <v>1.5308779038456646E-2</v>
      </c>
      <c r="W57" s="255">
        <f t="shared" si="99"/>
        <v>1.1354370611863826E-3</v>
      </c>
      <c r="Z57" s="339"/>
      <c r="AA57" s="133" t="s">
        <v>23</v>
      </c>
      <c r="AB57" s="158">
        <v>706578.80099999858</v>
      </c>
      <c r="AC57" s="159">
        <v>664248.30799999903</v>
      </c>
      <c r="AD57" s="160">
        <v>38772.978999999999</v>
      </c>
      <c r="AE57" s="161">
        <v>20778.699999999975</v>
      </c>
      <c r="AF57" s="162">
        <v>20742.262999999974</v>
      </c>
      <c r="AG57" s="162">
        <v>36.437000000000005</v>
      </c>
      <c r="AH57" s="163">
        <v>17994.279000000013</v>
      </c>
      <c r="AI57" s="164">
        <v>9153.5300000000007</v>
      </c>
      <c r="AJ57" s="164">
        <v>0</v>
      </c>
      <c r="AK57" s="164">
        <v>8840.7489999999962</v>
      </c>
      <c r="AL57" s="270">
        <v>750.96299999999997</v>
      </c>
      <c r="AM57" s="263">
        <f t="shared" si="100"/>
        <v>0.94009090997339495</v>
      </c>
      <c r="AN57" s="196">
        <f t="shared" si="101"/>
        <v>5.4874246078605575E-2</v>
      </c>
      <c r="AO57" s="197">
        <f t="shared" si="102"/>
        <v>2.9407477227723983E-2</v>
      </c>
      <c r="AP57" s="198">
        <f t="shared" si="103"/>
        <v>2.9355909023373056E-2</v>
      </c>
      <c r="AQ57" s="198">
        <f t="shared" si="104"/>
        <v>5.1568204350925719E-5</v>
      </c>
      <c r="AR57" s="199">
        <f t="shared" si="105"/>
        <v>2.5466768850881574E-2</v>
      </c>
      <c r="AS57" s="200">
        <f t="shared" si="106"/>
        <v>1.2954719257137775E-2</v>
      </c>
      <c r="AT57" s="200">
        <f t="shared" si="107"/>
        <v>0</v>
      </c>
      <c r="AU57" s="200">
        <f t="shared" si="108"/>
        <v>1.2512049593743775E-2</v>
      </c>
      <c r="AV57" s="255">
        <f t="shared" si="109"/>
        <v>1.0628156391575658E-3</v>
      </c>
      <c r="AY57" s="339"/>
      <c r="AZ57" s="133" t="s">
        <v>23</v>
      </c>
      <c r="BA57" s="158">
        <v>241982.80300000028</v>
      </c>
      <c r="BB57" s="159">
        <v>208271.18900000016</v>
      </c>
      <c r="BC57" s="160">
        <v>31585.738000000012</v>
      </c>
      <c r="BD57" s="161">
        <v>21707.026000000009</v>
      </c>
      <c r="BE57" s="162">
        <v>21701.555000000008</v>
      </c>
      <c r="BF57" s="162">
        <v>5.4709999999999992</v>
      </c>
      <c r="BG57" s="163">
        <v>9878.7119999999941</v>
      </c>
      <c r="BH57" s="164">
        <v>4063.9850000000001</v>
      </c>
      <c r="BI57" s="164">
        <v>134.15600000000003</v>
      </c>
      <c r="BJ57" s="164">
        <v>5680.5709999999999</v>
      </c>
      <c r="BK57" s="270">
        <v>326.0689999999999</v>
      </c>
      <c r="BL57" s="263">
        <f t="shared" si="110"/>
        <v>0.86068590998179284</v>
      </c>
      <c r="BM57" s="196">
        <f t="shared" si="111"/>
        <v>0.13052885415167281</v>
      </c>
      <c r="BN57" s="197">
        <f t="shared" si="112"/>
        <v>8.9704829148540707E-2</v>
      </c>
      <c r="BO57" s="198">
        <f t="shared" si="113"/>
        <v>8.9682220103880619E-2</v>
      </c>
      <c r="BP57" s="198">
        <f t="shared" si="114"/>
        <v>2.260904466008683E-5</v>
      </c>
      <c r="BQ57" s="199">
        <f t="shared" si="115"/>
        <v>4.0824025003132071E-2</v>
      </c>
      <c r="BR57" s="200">
        <f t="shared" si="116"/>
        <v>1.6794519898176381E-2</v>
      </c>
      <c r="BS57" s="200">
        <f t="shared" si="117"/>
        <v>5.544030333428276E-4</v>
      </c>
      <c r="BT57" s="200">
        <f t="shared" si="118"/>
        <v>2.3475102071612887E-2</v>
      </c>
      <c r="BU57" s="255">
        <f t="shared" si="119"/>
        <v>1.3474883171759918E-3</v>
      </c>
    </row>
    <row r="58" spans="1:73">
      <c r="A58" s="339"/>
      <c r="B58" s="134" t="s">
        <v>24</v>
      </c>
      <c r="C58" s="165">
        <f t="shared" ref="C58:M58" si="126">IF(COUNT(C55:C57)=0,"",SUM(C55:C57))</f>
        <v>2132660.6349999993</v>
      </c>
      <c r="D58" s="166">
        <f t="shared" si="126"/>
        <v>2021771.6740000001</v>
      </c>
      <c r="E58" s="167">
        <f t="shared" si="126"/>
        <v>101683.026</v>
      </c>
      <c r="F58" s="168">
        <f t="shared" si="126"/>
        <v>66031.32799999998</v>
      </c>
      <c r="G58" s="169">
        <f t="shared" si="126"/>
        <v>65989.395999999979</v>
      </c>
      <c r="H58" s="169">
        <f t="shared" si="126"/>
        <v>41.932000000000002</v>
      </c>
      <c r="I58" s="170">
        <f t="shared" si="126"/>
        <v>35651.698000000011</v>
      </c>
      <c r="J58" s="171">
        <f t="shared" si="126"/>
        <v>20513.187000000002</v>
      </c>
      <c r="K58" s="171">
        <f t="shared" si="126"/>
        <v>281.98500000000001</v>
      </c>
      <c r="L58" s="171">
        <f t="shared" si="126"/>
        <v>14856.525999999996</v>
      </c>
      <c r="M58" s="271">
        <f t="shared" si="126"/>
        <v>1881.6979999999999</v>
      </c>
      <c r="N58" s="264">
        <f t="shared" si="90"/>
        <v>0.94800440389804486</v>
      </c>
      <c r="O58" s="201">
        <f t="shared" si="91"/>
        <v>4.7678952915075505E-2</v>
      </c>
      <c r="P58" s="202">
        <f t="shared" si="92"/>
        <v>3.0961948148867109E-2</v>
      </c>
      <c r="Q58" s="203">
        <f t="shared" si="93"/>
        <v>3.0942286323956084E-2</v>
      </c>
      <c r="R58" s="203">
        <f t="shared" si="94"/>
        <v>1.9661824911022479E-5</v>
      </c>
      <c r="S58" s="204">
        <f t="shared" si="95"/>
        <v>1.6717004766208396E-2</v>
      </c>
      <c r="T58" s="205">
        <f t="shared" si="96"/>
        <v>9.6185894104994386E-3</v>
      </c>
      <c r="U58" s="205">
        <f t="shared" si="97"/>
        <v>1.3222216201313252E-4</v>
      </c>
      <c r="V58" s="205">
        <f t="shared" si="98"/>
        <v>6.9661931936958179E-3</v>
      </c>
      <c r="W58" s="256">
        <f t="shared" si="99"/>
        <v>8.8232415843320544E-4</v>
      </c>
      <c r="Z58" s="339"/>
      <c r="AA58" s="134" t="s">
        <v>24</v>
      </c>
      <c r="AB58" s="165">
        <f t="shared" ref="AB58:AL58" si="127">IF(COUNT(AB55:AB57)=0,"",SUM(AB55:AB57))</f>
        <v>1633498.078999999</v>
      </c>
      <c r="AC58" s="166">
        <f t="shared" si="127"/>
        <v>1569264.986</v>
      </c>
      <c r="AD58" s="167">
        <f t="shared" si="127"/>
        <v>58489.032999999996</v>
      </c>
      <c r="AE58" s="168">
        <f t="shared" si="127"/>
        <v>34292.153999999973</v>
      </c>
      <c r="AF58" s="169">
        <f t="shared" si="127"/>
        <v>34255.69299999997</v>
      </c>
      <c r="AG58" s="169">
        <f t="shared" si="127"/>
        <v>36.461000000000006</v>
      </c>
      <c r="AH58" s="170">
        <f t="shared" si="127"/>
        <v>24196.879000000012</v>
      </c>
      <c r="AI58" s="171">
        <f t="shared" si="127"/>
        <v>15157.77</v>
      </c>
      <c r="AJ58" s="171">
        <f t="shared" si="127"/>
        <v>0</v>
      </c>
      <c r="AK58" s="171">
        <f t="shared" si="127"/>
        <v>9039.1089999999967</v>
      </c>
      <c r="AL58" s="271">
        <f t="shared" si="127"/>
        <v>1023.453</v>
      </c>
      <c r="AM58" s="264">
        <f t="shared" si="100"/>
        <v>0.96067758277418891</v>
      </c>
      <c r="AN58" s="201">
        <f t="shared" si="101"/>
        <v>3.5806000479538996E-2</v>
      </c>
      <c r="AO58" s="202">
        <f t="shared" si="102"/>
        <v>2.0993078866057238E-2</v>
      </c>
      <c r="AP58" s="203">
        <f t="shared" si="103"/>
        <v>2.0970758056214397E-2</v>
      </c>
      <c r="AQ58" s="203">
        <f t="shared" si="104"/>
        <v>2.2320809842837918E-5</v>
      </c>
      <c r="AR58" s="204">
        <f t="shared" si="105"/>
        <v>1.4812921613481755E-2</v>
      </c>
      <c r="AS58" s="205">
        <f t="shared" si="106"/>
        <v>9.2793313900187396E-3</v>
      </c>
      <c r="AT58" s="205">
        <f t="shared" si="107"/>
        <v>0</v>
      </c>
      <c r="AU58" s="205">
        <f t="shared" si="108"/>
        <v>5.5335902234630065E-3</v>
      </c>
      <c r="AV58" s="256">
        <f t="shared" si="109"/>
        <v>6.265406817169576E-4</v>
      </c>
      <c r="AY58" s="339"/>
      <c r="AZ58" s="134" t="s">
        <v>24</v>
      </c>
      <c r="BA58" s="165">
        <f t="shared" ref="BA58:BK58" si="128">IF(COUNT(BA55:BA57)=0,"",SUM(BA55:BA57))</f>
        <v>499162.55600000033</v>
      </c>
      <c r="BB58" s="166">
        <f t="shared" si="128"/>
        <v>452506.6880000002</v>
      </c>
      <c r="BC58" s="167">
        <f t="shared" si="128"/>
        <v>43193.993000000017</v>
      </c>
      <c r="BD58" s="168">
        <f t="shared" si="128"/>
        <v>31739.174000000003</v>
      </c>
      <c r="BE58" s="169">
        <f t="shared" si="128"/>
        <v>31733.703000000001</v>
      </c>
      <c r="BF58" s="169">
        <f t="shared" si="128"/>
        <v>5.4709999999999992</v>
      </c>
      <c r="BG58" s="170">
        <f t="shared" si="128"/>
        <v>11454.818999999994</v>
      </c>
      <c r="BH58" s="171">
        <f t="shared" si="128"/>
        <v>5355.4170000000004</v>
      </c>
      <c r="BI58" s="171">
        <f t="shared" si="128"/>
        <v>281.98500000000001</v>
      </c>
      <c r="BJ58" s="171">
        <f t="shared" si="128"/>
        <v>5817.4169999999995</v>
      </c>
      <c r="BK58" s="271">
        <f t="shared" si="128"/>
        <v>858.24499999999989</v>
      </c>
      <c r="BL58" s="264">
        <f t="shared" si="110"/>
        <v>0.90653171509122554</v>
      </c>
      <c r="BM58" s="201">
        <f t="shared" si="111"/>
        <v>8.6532918947550205E-2</v>
      </c>
      <c r="BN58" s="202">
        <f t="shared" si="112"/>
        <v>6.3584845494700892E-2</v>
      </c>
      <c r="BO58" s="203">
        <f t="shared" si="113"/>
        <v>6.3573885137329852E-2</v>
      </c>
      <c r="BP58" s="203">
        <f t="shared" si="114"/>
        <v>1.0960357371036452E-5</v>
      </c>
      <c r="BQ58" s="204">
        <f t="shared" si="115"/>
        <v>2.2948073452849268E-2</v>
      </c>
      <c r="BR58" s="205">
        <f t="shared" si="116"/>
        <v>1.0728803544310717E-2</v>
      </c>
      <c r="BS58" s="205">
        <f t="shared" si="117"/>
        <v>5.6491617131634332E-4</v>
      </c>
      <c r="BT58" s="205">
        <f t="shared" si="118"/>
        <v>1.165435373722222E-2</v>
      </c>
      <c r="BU58" s="256">
        <f t="shared" si="119"/>
        <v>1.7193697517647924E-3</v>
      </c>
    </row>
    <row r="59" spans="1:73">
      <c r="A59" s="339"/>
      <c r="B59" s="131" t="s">
        <v>25</v>
      </c>
      <c r="C59" s="172">
        <v>1094519.4969999993</v>
      </c>
      <c r="D59" s="173">
        <v>1002655.8059999999</v>
      </c>
      <c r="E59" s="174">
        <v>84550.623999999967</v>
      </c>
      <c r="F59" s="175">
        <v>46585.869999999974</v>
      </c>
      <c r="G59" s="176">
        <v>46585.624999999971</v>
      </c>
      <c r="H59" s="176">
        <v>0.245</v>
      </c>
      <c r="I59" s="177">
        <v>37964.754000000015</v>
      </c>
      <c r="J59" s="178">
        <v>37176.337</v>
      </c>
      <c r="K59" s="178">
        <v>209.38899999999998</v>
      </c>
      <c r="L59" s="178">
        <v>579.02800000000025</v>
      </c>
      <c r="M59" s="272">
        <v>3222.4949999999994</v>
      </c>
      <c r="N59" s="265">
        <f t="shared" si="90"/>
        <v>0.91606938820935457</v>
      </c>
      <c r="O59" s="206">
        <f t="shared" si="91"/>
        <v>7.7249079830690334E-2</v>
      </c>
      <c r="P59" s="207">
        <f t="shared" si="92"/>
        <v>4.256285075568645E-2</v>
      </c>
      <c r="Q59" s="208">
        <f t="shared" si="93"/>
        <v>4.2562626913168637E-2</v>
      </c>
      <c r="R59" s="208">
        <f t="shared" si="94"/>
        <v>2.238425178094385E-7</v>
      </c>
      <c r="S59" s="209">
        <f t="shared" si="95"/>
        <v>3.4686229075003898E-2</v>
      </c>
      <c r="T59" s="210">
        <f t="shared" si="96"/>
        <v>3.3965897457192598E-2</v>
      </c>
      <c r="U59" s="210">
        <f t="shared" si="97"/>
        <v>1.9130677943510413E-4</v>
      </c>
      <c r="V59" s="210">
        <f t="shared" si="98"/>
        <v>5.2902483837617795E-4</v>
      </c>
      <c r="W59" s="257">
        <f t="shared" si="99"/>
        <v>2.9442097731768421E-3</v>
      </c>
      <c r="Z59" s="339"/>
      <c r="AA59" s="131" t="s">
        <v>25</v>
      </c>
      <c r="AB59" s="172">
        <v>820717.69799999928</v>
      </c>
      <c r="AC59" s="173">
        <v>760477.84399999969</v>
      </c>
      <c r="AD59" s="174">
        <v>56621.203999999962</v>
      </c>
      <c r="AE59" s="175">
        <v>29780.028999999999</v>
      </c>
      <c r="AF59" s="176">
        <v>29780.028999999999</v>
      </c>
      <c r="AG59" s="176">
        <v>0</v>
      </c>
      <c r="AH59" s="177">
        <v>26841.175000000028</v>
      </c>
      <c r="AI59" s="178">
        <v>26567.92400000001</v>
      </c>
      <c r="AJ59" s="178">
        <v>0</v>
      </c>
      <c r="AK59" s="178">
        <v>273.25100000000003</v>
      </c>
      <c r="AL59" s="272">
        <v>624.84799999999984</v>
      </c>
      <c r="AM59" s="265">
        <f t="shared" si="100"/>
        <v>0.92660100525820555</v>
      </c>
      <c r="AN59" s="206">
        <f t="shared" si="101"/>
        <v>6.8989865989218635E-2</v>
      </c>
      <c r="AO59" s="207">
        <f t="shared" si="102"/>
        <v>3.62853500936689E-2</v>
      </c>
      <c r="AP59" s="208">
        <f t="shared" si="103"/>
        <v>3.62853500936689E-2</v>
      </c>
      <c r="AQ59" s="208">
        <f t="shared" si="104"/>
        <v>0</v>
      </c>
      <c r="AR59" s="209">
        <f t="shared" si="105"/>
        <v>3.2704515895549811E-2</v>
      </c>
      <c r="AS59" s="210">
        <f t="shared" si="106"/>
        <v>3.2371574372946001E-2</v>
      </c>
      <c r="AT59" s="210">
        <f t="shared" si="107"/>
        <v>0</v>
      </c>
      <c r="AU59" s="210">
        <f t="shared" si="108"/>
        <v>3.3294152260379337E-4</v>
      </c>
      <c r="AV59" s="257">
        <f t="shared" si="109"/>
        <v>7.6134339678879501E-4</v>
      </c>
      <c r="AY59" s="339"/>
      <c r="AZ59" s="131" t="s">
        <v>25</v>
      </c>
      <c r="BA59" s="172">
        <v>273801.799</v>
      </c>
      <c r="BB59" s="173">
        <v>242177.96200000012</v>
      </c>
      <c r="BC59" s="174">
        <v>27929.420000000006</v>
      </c>
      <c r="BD59" s="175">
        <v>16805.840999999975</v>
      </c>
      <c r="BE59" s="176">
        <v>16805.595999999976</v>
      </c>
      <c r="BF59" s="176">
        <v>0.245</v>
      </c>
      <c r="BG59" s="177">
        <v>11123.578999999991</v>
      </c>
      <c r="BH59" s="178">
        <v>10608.412999999993</v>
      </c>
      <c r="BI59" s="178">
        <v>209.38899999999998</v>
      </c>
      <c r="BJ59" s="178">
        <v>305.77700000000016</v>
      </c>
      <c r="BK59" s="272">
        <v>2597.6469999999995</v>
      </c>
      <c r="BL59" s="265">
        <f t="shared" si="110"/>
        <v>0.88450098897998886</v>
      </c>
      <c r="BM59" s="206">
        <f t="shared" si="111"/>
        <v>0.1020059769585371</v>
      </c>
      <c r="BN59" s="207">
        <f t="shared" si="112"/>
        <v>6.1379585749179004E-2</v>
      </c>
      <c r="BO59" s="208">
        <f t="shared" si="113"/>
        <v>6.1378690941325684E-2</v>
      </c>
      <c r="BP59" s="208">
        <f t="shared" si="114"/>
        <v>8.9480785332604775E-7</v>
      </c>
      <c r="BQ59" s="209">
        <f t="shared" si="115"/>
        <v>4.0626391209357945E-2</v>
      </c>
      <c r="BR59" s="210">
        <f t="shared" si="116"/>
        <v>3.8744862300922986E-2</v>
      </c>
      <c r="BS59" s="210">
        <f t="shared" si="117"/>
        <v>7.647466187758685E-4</v>
      </c>
      <c r="BT59" s="210">
        <f t="shared" si="118"/>
        <v>1.1167822896590981E-3</v>
      </c>
      <c r="BU59" s="257">
        <f t="shared" si="119"/>
        <v>9.4873262684442745E-3</v>
      </c>
    </row>
    <row r="60" spans="1:73">
      <c r="A60" s="339"/>
      <c r="B60" s="132" t="s">
        <v>26</v>
      </c>
      <c r="C60" s="151">
        <v>1480028.4690000024</v>
      </c>
      <c r="D60" s="152">
        <v>1378291.8030000008</v>
      </c>
      <c r="E60" s="153">
        <v>94733.496000000014</v>
      </c>
      <c r="F60" s="154">
        <v>36863.056999999993</v>
      </c>
      <c r="G60" s="155">
        <v>36862.907999999996</v>
      </c>
      <c r="H60" s="155">
        <v>0.14900000000000002</v>
      </c>
      <c r="I60" s="156">
        <v>57870.439000000028</v>
      </c>
      <c r="J60" s="157">
        <v>49355.946000000047</v>
      </c>
      <c r="K60" s="157">
        <v>0</v>
      </c>
      <c r="L60" s="157">
        <v>8514.4930000000022</v>
      </c>
      <c r="M60" s="269">
        <v>796.06299999999987</v>
      </c>
      <c r="N60" s="262">
        <f t="shared" si="90"/>
        <v>0.93126033172271272</v>
      </c>
      <c r="O60" s="191">
        <f t="shared" si="91"/>
        <v>6.4007887675301106E-2</v>
      </c>
      <c r="P60" s="192">
        <f t="shared" si="92"/>
        <v>2.4906991839763006E-2</v>
      </c>
      <c r="Q60" s="193">
        <f t="shared" si="93"/>
        <v>2.4906891166023872E-2</v>
      </c>
      <c r="R60" s="193">
        <f t="shared" si="94"/>
        <v>1.0067373913467592E-7</v>
      </c>
      <c r="S60" s="194">
        <f t="shared" si="95"/>
        <v>3.9100895835538101E-2</v>
      </c>
      <c r="T60" s="195">
        <f t="shared" si="96"/>
        <v>3.3347970686907084E-2</v>
      </c>
      <c r="U60" s="195">
        <f t="shared" si="97"/>
        <v>0</v>
      </c>
      <c r="V60" s="195">
        <f t="shared" si="98"/>
        <v>5.7529251486310353E-3</v>
      </c>
      <c r="W60" s="254">
        <f t="shared" si="99"/>
        <v>5.3787005903870803E-4</v>
      </c>
      <c r="Z60" s="339"/>
      <c r="AA60" s="132" t="s">
        <v>26</v>
      </c>
      <c r="AB60" s="151">
        <v>1124051.1640000027</v>
      </c>
      <c r="AC60" s="152">
        <v>1060713.1920000003</v>
      </c>
      <c r="AD60" s="153">
        <v>58540.665000000037</v>
      </c>
      <c r="AE60" s="154">
        <v>14388.978000000003</v>
      </c>
      <c r="AF60" s="155">
        <v>14388.829000000003</v>
      </c>
      <c r="AG60" s="155">
        <v>0.14900000000000002</v>
      </c>
      <c r="AH60" s="156">
        <v>44151.687000000005</v>
      </c>
      <c r="AI60" s="157">
        <v>38594.143000000033</v>
      </c>
      <c r="AJ60" s="157">
        <v>0</v>
      </c>
      <c r="AK60" s="157">
        <v>5557.5440000000044</v>
      </c>
      <c r="AL60" s="269">
        <v>322.59099999999995</v>
      </c>
      <c r="AM60" s="262">
        <f t="shared" si="100"/>
        <v>0.94365205603754687</v>
      </c>
      <c r="AN60" s="191">
        <f t="shared" si="101"/>
        <v>5.2080071508203964E-2</v>
      </c>
      <c r="AO60" s="192">
        <f t="shared" si="102"/>
        <v>1.2800999154518886E-2</v>
      </c>
      <c r="AP60" s="193">
        <f t="shared" si="103"/>
        <v>1.280086659827521E-2</v>
      </c>
      <c r="AQ60" s="193">
        <f t="shared" si="104"/>
        <v>1.3255624367646637E-7</v>
      </c>
      <c r="AR60" s="194">
        <f t="shared" si="105"/>
        <v>3.9279072353685052E-2</v>
      </c>
      <c r="AS60" s="195">
        <f t="shared" si="106"/>
        <v>3.4334863248271091E-2</v>
      </c>
      <c r="AT60" s="195">
        <f t="shared" si="107"/>
        <v>0</v>
      </c>
      <c r="AU60" s="195">
        <f t="shared" si="108"/>
        <v>4.9442091054139872E-3</v>
      </c>
      <c r="AV60" s="254">
        <f t="shared" si="109"/>
        <v>2.8698960539486545E-4</v>
      </c>
      <c r="AY60" s="339"/>
      <c r="AZ60" s="132" t="s">
        <v>26</v>
      </c>
      <c r="BA60" s="151">
        <v>355977.30499999976</v>
      </c>
      <c r="BB60" s="152">
        <v>317578.61100000038</v>
      </c>
      <c r="BC60" s="153">
        <v>36192.830999999969</v>
      </c>
      <c r="BD60" s="154">
        <v>22474.078999999991</v>
      </c>
      <c r="BE60" s="155">
        <v>22474.078999999991</v>
      </c>
      <c r="BF60" s="155">
        <v>0</v>
      </c>
      <c r="BG60" s="156">
        <v>13718.752000000019</v>
      </c>
      <c r="BH60" s="157">
        <v>10761.803000000014</v>
      </c>
      <c r="BI60" s="157">
        <v>0</v>
      </c>
      <c r="BJ60" s="157">
        <v>2956.9489999999983</v>
      </c>
      <c r="BK60" s="269">
        <v>473.47199999999998</v>
      </c>
      <c r="BL60" s="262">
        <f t="shared" si="110"/>
        <v>0.89213162339099283</v>
      </c>
      <c r="BM60" s="191">
        <f t="shared" si="111"/>
        <v>0.10167173719122345</v>
      </c>
      <c r="BN60" s="192">
        <f t="shared" si="112"/>
        <v>6.3133460151343093E-2</v>
      </c>
      <c r="BO60" s="193">
        <f t="shared" si="113"/>
        <v>6.3133460151343093E-2</v>
      </c>
      <c r="BP60" s="193">
        <f t="shared" si="114"/>
        <v>0</v>
      </c>
      <c r="BQ60" s="194">
        <f t="shared" si="115"/>
        <v>3.853827703988047E-2</v>
      </c>
      <c r="BR60" s="195">
        <f t="shared" si="116"/>
        <v>3.023171097944017E-2</v>
      </c>
      <c r="BS60" s="195">
        <f t="shared" si="117"/>
        <v>0</v>
      </c>
      <c r="BT60" s="195">
        <f t="shared" si="118"/>
        <v>8.3065660604402861E-3</v>
      </c>
      <c r="BU60" s="254">
        <f t="shared" si="119"/>
        <v>1.3300623195627607E-3</v>
      </c>
    </row>
    <row r="61" spans="1:73">
      <c r="A61" s="339"/>
      <c r="B61" s="133" t="s">
        <v>27</v>
      </c>
      <c r="C61" s="158">
        <v>1394005.2519999933</v>
      </c>
      <c r="D61" s="159">
        <v>1263099.2029999988</v>
      </c>
      <c r="E61" s="160">
        <v>124379.97900000008</v>
      </c>
      <c r="F61" s="161">
        <v>39229.954999999994</v>
      </c>
      <c r="G61" s="162">
        <v>39215.881999999998</v>
      </c>
      <c r="H61" s="162">
        <v>14.073</v>
      </c>
      <c r="I61" s="163">
        <v>85150.023999999961</v>
      </c>
      <c r="J61" s="164">
        <v>59302.301999999952</v>
      </c>
      <c r="K61" s="164">
        <v>1285.5899999999999</v>
      </c>
      <c r="L61" s="164">
        <v>24562.132000000009</v>
      </c>
      <c r="M61" s="270">
        <v>665.04100000000017</v>
      </c>
      <c r="N61" s="263">
        <f t="shared" si="90"/>
        <v>0.90609357546380664</v>
      </c>
      <c r="O61" s="196">
        <f t="shared" si="91"/>
        <v>8.9224899849947387E-2</v>
      </c>
      <c r="P61" s="197">
        <f t="shared" si="92"/>
        <v>2.8141898994796744E-2</v>
      </c>
      <c r="Q61" s="198">
        <f t="shared" si="93"/>
        <v>2.8131803623936552E-2</v>
      </c>
      <c r="R61" s="198">
        <f t="shared" si="94"/>
        <v>1.0095370860195344E-5</v>
      </c>
      <c r="S61" s="199">
        <f t="shared" si="95"/>
        <v>6.108300085515056E-2</v>
      </c>
      <c r="T61" s="200">
        <f t="shared" si="96"/>
        <v>4.2540945893079198E-2</v>
      </c>
      <c r="U61" s="200">
        <f t="shared" si="97"/>
        <v>9.2222751539533369E-4</v>
      </c>
      <c r="V61" s="200">
        <f t="shared" si="98"/>
        <v>1.7619827446676024E-2</v>
      </c>
      <c r="W61" s="255">
        <f t="shared" si="99"/>
        <v>4.7707209068678842E-4</v>
      </c>
      <c r="Z61" s="339"/>
      <c r="AA61" s="133" t="s">
        <v>27</v>
      </c>
      <c r="AB61" s="158">
        <v>1085896.5309999934</v>
      </c>
      <c r="AC61" s="159">
        <v>1002654.8549999986</v>
      </c>
      <c r="AD61" s="160">
        <v>78420.169000000038</v>
      </c>
      <c r="AE61" s="161">
        <v>21296.350999999995</v>
      </c>
      <c r="AF61" s="162">
        <v>21282.277999999995</v>
      </c>
      <c r="AG61" s="162">
        <v>14.073</v>
      </c>
      <c r="AH61" s="163">
        <v>57123.817999999956</v>
      </c>
      <c r="AI61" s="164">
        <v>38659.372999999949</v>
      </c>
      <c r="AJ61" s="164">
        <v>1285.5899999999999</v>
      </c>
      <c r="AK61" s="164">
        <v>17178.85500000001</v>
      </c>
      <c r="AL61" s="270">
        <v>317.36400000000003</v>
      </c>
      <c r="AM61" s="263">
        <f t="shared" si="100"/>
        <v>0.92334290273186681</v>
      </c>
      <c r="AN61" s="196">
        <f t="shared" si="101"/>
        <v>7.2216980864450803E-2</v>
      </c>
      <c r="AO61" s="197">
        <f t="shared" si="102"/>
        <v>1.9611768149206957E-2</v>
      </c>
      <c r="AP61" s="198">
        <f t="shared" si="103"/>
        <v>1.9598808350922085E-2</v>
      </c>
      <c r="AQ61" s="198">
        <f t="shared" si="104"/>
        <v>1.2959798284870003E-5</v>
      </c>
      <c r="AR61" s="199">
        <f t="shared" si="105"/>
        <v>5.2605212715243772E-2</v>
      </c>
      <c r="AS61" s="200">
        <f t="shared" si="106"/>
        <v>3.560134128469758E-2</v>
      </c>
      <c r="AT61" s="200">
        <f t="shared" si="107"/>
        <v>1.1838973265860886E-3</v>
      </c>
      <c r="AU61" s="200">
        <f t="shared" si="108"/>
        <v>1.5819974103960108E-2</v>
      </c>
      <c r="AV61" s="255">
        <f t="shared" si="109"/>
        <v>2.922598893540456E-4</v>
      </c>
      <c r="AY61" s="339"/>
      <c r="AZ61" s="133" t="s">
        <v>27</v>
      </c>
      <c r="BA61" s="158">
        <v>308108.7209999999</v>
      </c>
      <c r="BB61" s="159">
        <v>260444.34800000026</v>
      </c>
      <c r="BC61" s="160">
        <v>45959.810000000041</v>
      </c>
      <c r="BD61" s="161">
        <v>17933.604000000007</v>
      </c>
      <c r="BE61" s="162">
        <v>17933.604000000007</v>
      </c>
      <c r="BF61" s="162">
        <v>0</v>
      </c>
      <c r="BG61" s="163">
        <v>28026.206000000002</v>
      </c>
      <c r="BH61" s="164">
        <v>20642.929000000007</v>
      </c>
      <c r="BI61" s="164">
        <v>0</v>
      </c>
      <c r="BJ61" s="164">
        <v>7383.2769999999982</v>
      </c>
      <c r="BK61" s="270">
        <v>347.67700000000008</v>
      </c>
      <c r="BL61" s="263">
        <f t="shared" si="110"/>
        <v>0.84530014974811551</v>
      </c>
      <c r="BM61" s="196">
        <f t="shared" si="111"/>
        <v>0.14916750766038867</v>
      </c>
      <c r="BN61" s="197">
        <f t="shared" si="112"/>
        <v>5.8205441059229257E-2</v>
      </c>
      <c r="BO61" s="198">
        <f t="shared" si="113"/>
        <v>5.8205441059229257E-2</v>
      </c>
      <c r="BP61" s="198">
        <f t="shared" si="114"/>
        <v>0</v>
      </c>
      <c r="BQ61" s="199">
        <f t="shared" si="115"/>
        <v>9.0962066601159311E-2</v>
      </c>
      <c r="BR61" s="200">
        <f t="shared" si="116"/>
        <v>6.6998846812908006E-2</v>
      </c>
      <c r="BS61" s="200">
        <f t="shared" si="117"/>
        <v>0</v>
      </c>
      <c r="BT61" s="200">
        <f t="shared" si="118"/>
        <v>2.3963219788251305E-2</v>
      </c>
      <c r="BU61" s="255">
        <f t="shared" si="119"/>
        <v>1.1284231062060725E-3</v>
      </c>
    </row>
    <row r="62" spans="1:73">
      <c r="A62" s="339"/>
      <c r="B62" s="134" t="s">
        <v>28</v>
      </c>
      <c r="C62" s="165">
        <f t="shared" ref="C62:M62" si="129">IF(COUNT(C59:C61)=0,"",SUM(C59:C61))</f>
        <v>3968553.2179999952</v>
      </c>
      <c r="D62" s="166">
        <f t="shared" si="129"/>
        <v>3644046.8119999995</v>
      </c>
      <c r="E62" s="167">
        <f t="shared" si="129"/>
        <v>303664.09900000005</v>
      </c>
      <c r="F62" s="168">
        <f t="shared" si="129"/>
        <v>122678.88199999995</v>
      </c>
      <c r="G62" s="169">
        <f t="shared" si="129"/>
        <v>122664.41499999996</v>
      </c>
      <c r="H62" s="169">
        <f t="shared" si="129"/>
        <v>14.467000000000001</v>
      </c>
      <c r="I62" s="170">
        <f t="shared" si="129"/>
        <v>180985.217</v>
      </c>
      <c r="J62" s="171">
        <f t="shared" si="129"/>
        <v>145834.58500000002</v>
      </c>
      <c r="K62" s="171">
        <f t="shared" si="129"/>
        <v>1494.9789999999998</v>
      </c>
      <c r="L62" s="171">
        <f t="shared" si="129"/>
        <v>33655.653000000013</v>
      </c>
      <c r="M62" s="271">
        <f t="shared" si="129"/>
        <v>4683.5989999999993</v>
      </c>
      <c r="N62" s="264">
        <f t="shared" si="90"/>
        <v>0.91823055199861092</v>
      </c>
      <c r="O62" s="201">
        <f t="shared" si="91"/>
        <v>7.6517582685469335E-2</v>
      </c>
      <c r="P62" s="202">
        <f t="shared" si="92"/>
        <v>3.0912747104806522E-2</v>
      </c>
      <c r="Q62" s="203">
        <f t="shared" si="93"/>
        <v>3.0909101695710237E-2</v>
      </c>
      <c r="R62" s="203">
        <f t="shared" si="94"/>
        <v>3.6454090962879504E-6</v>
      </c>
      <c r="S62" s="204">
        <f t="shared" si="95"/>
        <v>4.5604835580662792E-2</v>
      </c>
      <c r="T62" s="205">
        <f t="shared" si="96"/>
        <v>3.6747544253292207E-2</v>
      </c>
      <c r="U62" s="205">
        <f t="shared" si="97"/>
        <v>3.7670630022530331E-4</v>
      </c>
      <c r="V62" s="205">
        <f t="shared" si="98"/>
        <v>8.4805850271452883E-3</v>
      </c>
      <c r="W62" s="256">
        <f t="shared" si="99"/>
        <v>1.1801779496761697E-3</v>
      </c>
      <c r="Z62" s="339"/>
      <c r="AA62" s="134" t="s">
        <v>28</v>
      </c>
      <c r="AB62" s="165">
        <f t="shared" ref="AB62:AL62" si="130">IF(COUNT(AB59:AB61)=0,"",SUM(AB59:AB61))</f>
        <v>3030665.3929999955</v>
      </c>
      <c r="AC62" s="166">
        <f t="shared" si="130"/>
        <v>2823845.8909999984</v>
      </c>
      <c r="AD62" s="167">
        <f t="shared" si="130"/>
        <v>193582.03800000006</v>
      </c>
      <c r="AE62" s="168">
        <f t="shared" si="130"/>
        <v>65465.357999999993</v>
      </c>
      <c r="AF62" s="169">
        <f t="shared" si="130"/>
        <v>65451.135999999999</v>
      </c>
      <c r="AG62" s="169">
        <f t="shared" si="130"/>
        <v>14.222000000000001</v>
      </c>
      <c r="AH62" s="170">
        <f t="shared" si="130"/>
        <v>128116.68</v>
      </c>
      <c r="AI62" s="171">
        <f t="shared" si="130"/>
        <v>103821.43999999999</v>
      </c>
      <c r="AJ62" s="171">
        <f t="shared" si="130"/>
        <v>1285.5899999999999</v>
      </c>
      <c r="AK62" s="171">
        <f t="shared" si="130"/>
        <v>23009.650000000016</v>
      </c>
      <c r="AL62" s="271">
        <f t="shared" si="130"/>
        <v>1264.8029999999999</v>
      </c>
      <c r="AM62" s="264">
        <f t="shared" si="100"/>
        <v>0.93175772473012253</v>
      </c>
      <c r="AN62" s="201">
        <f t="shared" si="101"/>
        <v>6.3874434454929074E-2</v>
      </c>
      <c r="AO62" s="202">
        <f t="shared" si="102"/>
        <v>2.160098510089797E-2</v>
      </c>
      <c r="AP62" s="203">
        <f t="shared" si="103"/>
        <v>2.1596292402049445E-2</v>
      </c>
      <c r="AQ62" s="203">
        <f t="shared" si="104"/>
        <v>4.6926988485264369E-6</v>
      </c>
      <c r="AR62" s="204">
        <f t="shared" si="105"/>
        <v>4.2273449354031073E-2</v>
      </c>
      <c r="AS62" s="205">
        <f t="shared" si="106"/>
        <v>3.4256978761099455E-2</v>
      </c>
      <c r="AT62" s="205">
        <f t="shared" si="107"/>
        <v>4.2419397501596831E-4</v>
      </c>
      <c r="AU62" s="205">
        <f t="shared" si="108"/>
        <v>7.592276617915652E-3</v>
      </c>
      <c r="AV62" s="256">
        <f t="shared" si="109"/>
        <v>4.1733508519988628E-4</v>
      </c>
      <c r="AY62" s="339"/>
      <c r="AZ62" s="134" t="s">
        <v>28</v>
      </c>
      <c r="BA62" s="165">
        <f t="shared" ref="BA62:BK62" si="131">IF(COUNT(BA59:BA61)=0,"",SUM(BA59:BA61))</f>
        <v>937887.82499999972</v>
      </c>
      <c r="BB62" s="166">
        <f t="shared" si="131"/>
        <v>820200.92100000079</v>
      </c>
      <c r="BC62" s="167">
        <f t="shared" si="131"/>
        <v>110082.06100000002</v>
      </c>
      <c r="BD62" s="168">
        <f t="shared" si="131"/>
        <v>57213.523999999976</v>
      </c>
      <c r="BE62" s="169">
        <f t="shared" si="131"/>
        <v>57213.278999999973</v>
      </c>
      <c r="BF62" s="169">
        <f t="shared" si="131"/>
        <v>0.245</v>
      </c>
      <c r="BG62" s="170">
        <f t="shared" si="131"/>
        <v>52868.537000000011</v>
      </c>
      <c r="BH62" s="171">
        <f t="shared" si="131"/>
        <v>42013.145000000019</v>
      </c>
      <c r="BI62" s="171">
        <f t="shared" si="131"/>
        <v>209.38899999999998</v>
      </c>
      <c r="BJ62" s="171">
        <f t="shared" si="131"/>
        <v>10646.002999999997</v>
      </c>
      <c r="BK62" s="271">
        <f t="shared" si="131"/>
        <v>3418.7959999999998</v>
      </c>
      <c r="BL62" s="264">
        <f t="shared" si="110"/>
        <v>0.87451921129267352</v>
      </c>
      <c r="BM62" s="201">
        <f t="shared" si="111"/>
        <v>0.11737231048926353</v>
      </c>
      <c r="BN62" s="202">
        <f t="shared" si="112"/>
        <v>6.1002523409449304E-2</v>
      </c>
      <c r="BO62" s="203">
        <f t="shared" si="113"/>
        <v>6.1002262184179638E-2</v>
      </c>
      <c r="BP62" s="203">
        <f t="shared" si="114"/>
        <v>2.6122526966377891E-7</v>
      </c>
      <c r="BQ62" s="204">
        <f t="shared" si="115"/>
        <v>5.6369787079814188E-2</v>
      </c>
      <c r="BR62" s="205">
        <f t="shared" si="116"/>
        <v>4.4795490334891629E-2</v>
      </c>
      <c r="BS62" s="205">
        <f t="shared" si="117"/>
        <v>2.2325591016175101E-4</v>
      </c>
      <c r="BT62" s="205">
        <f t="shared" si="118"/>
        <v>1.1351040834760809E-2</v>
      </c>
      <c r="BU62" s="256">
        <f t="shared" si="119"/>
        <v>3.6452077837773413E-3</v>
      </c>
    </row>
    <row r="63" spans="1:73" ht="14.4" thickBot="1">
      <c r="A63" s="340"/>
      <c r="B63" s="135" t="s">
        <v>55</v>
      </c>
      <c r="C63" s="179">
        <f t="shared" ref="C63:M63" si="132">SUM(C62,C58,C54,C50)</f>
        <v>11837113.278999999</v>
      </c>
      <c r="D63" s="180">
        <f t="shared" si="132"/>
        <v>11071187.373999998</v>
      </c>
      <c r="E63" s="181">
        <f t="shared" si="132"/>
        <v>707410.30500000005</v>
      </c>
      <c r="F63" s="182">
        <f t="shared" si="132"/>
        <v>261052.64599999995</v>
      </c>
      <c r="G63" s="183">
        <f t="shared" si="132"/>
        <v>260993.86999999994</v>
      </c>
      <c r="H63" s="183">
        <f t="shared" si="132"/>
        <v>58.776000000000003</v>
      </c>
      <c r="I63" s="184">
        <f t="shared" si="132"/>
        <v>446357.65899999999</v>
      </c>
      <c r="J63" s="185">
        <f t="shared" si="132"/>
        <v>348823.39099999995</v>
      </c>
      <c r="K63" s="185">
        <f t="shared" si="132"/>
        <v>2487.2820000000002</v>
      </c>
      <c r="L63" s="185">
        <f t="shared" si="132"/>
        <v>95046.986000000004</v>
      </c>
      <c r="M63" s="273">
        <f t="shared" si="132"/>
        <v>13667.740999999996</v>
      </c>
      <c r="N63" s="266">
        <f t="shared" si="90"/>
        <v>0.93529453618063996</v>
      </c>
      <c r="O63" s="211">
        <f t="shared" si="91"/>
        <v>5.9762062618341535E-2</v>
      </c>
      <c r="P63" s="212">
        <f t="shared" si="92"/>
        <v>2.2053742314279322E-2</v>
      </c>
      <c r="Q63" s="213">
        <f t="shared" si="93"/>
        <v>2.204877691447156E-2</v>
      </c>
      <c r="R63" s="213">
        <f t="shared" si="94"/>
        <v>4.965399807761695E-6</v>
      </c>
      <c r="S63" s="214">
        <f t="shared" si="95"/>
        <v>3.7708320304062203E-2</v>
      </c>
      <c r="T63" s="215">
        <f t="shared" si="96"/>
        <v>2.9468619821256672E-2</v>
      </c>
      <c r="U63" s="215">
        <f t="shared" si="97"/>
        <v>2.1012572418417592E-4</v>
      </c>
      <c r="V63" s="215">
        <f t="shared" si="98"/>
        <v>8.0295747586213509E-3</v>
      </c>
      <c r="W63" s="258">
        <f t="shared" si="99"/>
        <v>1.1546515335160033E-3</v>
      </c>
      <c r="Z63" s="340"/>
      <c r="AA63" s="135" t="s">
        <v>55</v>
      </c>
      <c r="AB63" s="179">
        <f t="shared" ref="AB63:AL63" si="133">SUM(AB62,AB58,AB54,AB50)</f>
        <v>9181055.8739999998</v>
      </c>
      <c r="AC63" s="180">
        <f t="shared" si="133"/>
        <v>8680439.3119999971</v>
      </c>
      <c r="AD63" s="181">
        <f t="shared" si="133"/>
        <v>457378.61000000004</v>
      </c>
      <c r="AE63" s="182">
        <f t="shared" si="133"/>
        <v>154268.24299999996</v>
      </c>
      <c r="AF63" s="183">
        <f t="shared" si="133"/>
        <v>154217.55999999994</v>
      </c>
      <c r="AG63" s="183">
        <f t="shared" si="133"/>
        <v>50.683000000000007</v>
      </c>
      <c r="AH63" s="184">
        <f t="shared" si="133"/>
        <v>303110.36699999997</v>
      </c>
      <c r="AI63" s="185">
        <f t="shared" si="133"/>
        <v>227595.38999999993</v>
      </c>
      <c r="AJ63" s="185">
        <f t="shared" si="133"/>
        <v>1397.8809999999999</v>
      </c>
      <c r="AK63" s="185">
        <f t="shared" si="133"/>
        <v>74117.09600000002</v>
      </c>
      <c r="AL63" s="273">
        <f t="shared" si="133"/>
        <v>8952.8329999999987</v>
      </c>
      <c r="AM63" s="266">
        <f t="shared" si="100"/>
        <v>0.94547287709927696</v>
      </c>
      <c r="AN63" s="211">
        <f t="shared" si="101"/>
        <v>4.9817648021864121E-2</v>
      </c>
      <c r="AO63" s="212">
        <f t="shared" si="102"/>
        <v>1.6802886848437011E-2</v>
      </c>
      <c r="AP63" s="213">
        <f t="shared" si="103"/>
        <v>1.6797366459421238E-2</v>
      </c>
      <c r="AQ63" s="213">
        <f t="shared" si="104"/>
        <v>5.5203890157699752E-6</v>
      </c>
      <c r="AR63" s="214">
        <f t="shared" si="105"/>
        <v>3.3014761173427096E-2</v>
      </c>
      <c r="AS63" s="215">
        <f t="shared" si="106"/>
        <v>2.4789674861312137E-2</v>
      </c>
      <c r="AT63" s="215">
        <f t="shared" si="107"/>
        <v>1.5225710628324185E-4</v>
      </c>
      <c r="AU63" s="215">
        <f t="shared" si="108"/>
        <v>8.0728292058317146E-3</v>
      </c>
      <c r="AV63" s="258">
        <f t="shared" si="109"/>
        <v>9.7514197962281115E-4</v>
      </c>
      <c r="AY63" s="340"/>
      <c r="AZ63" s="135" t="s">
        <v>55</v>
      </c>
      <c r="BA63" s="179">
        <f t="shared" ref="BA63:BK63" si="134">SUM(BA62,BA58,BA54,BA50)</f>
        <v>2656057.4050000003</v>
      </c>
      <c r="BB63" s="180">
        <f t="shared" si="134"/>
        <v>2390748.0620000008</v>
      </c>
      <c r="BC63" s="181">
        <f t="shared" si="134"/>
        <v>250031.69500000007</v>
      </c>
      <c r="BD63" s="182">
        <f t="shared" si="134"/>
        <v>106784.40299999998</v>
      </c>
      <c r="BE63" s="183">
        <f t="shared" si="134"/>
        <v>106776.30999999998</v>
      </c>
      <c r="BF63" s="183">
        <f t="shared" si="134"/>
        <v>8.093</v>
      </c>
      <c r="BG63" s="184">
        <f t="shared" si="134"/>
        <v>143247.29200000002</v>
      </c>
      <c r="BH63" s="185">
        <f t="shared" si="134"/>
        <v>121228.00100000005</v>
      </c>
      <c r="BI63" s="185">
        <f t="shared" si="134"/>
        <v>1089.4010000000003</v>
      </c>
      <c r="BJ63" s="185">
        <f t="shared" si="134"/>
        <v>20929.889999999996</v>
      </c>
      <c r="BK63" s="273">
        <f t="shared" si="134"/>
        <v>4714.9079999999994</v>
      </c>
      <c r="BL63" s="266">
        <f t="shared" si="110"/>
        <v>0.90011159303238053</v>
      </c>
      <c r="BM63" s="211">
        <f t="shared" si="111"/>
        <v>9.4136404781507366E-2</v>
      </c>
      <c r="BN63" s="212">
        <f t="shared" si="112"/>
        <v>4.0204102064578667E-2</v>
      </c>
      <c r="BO63" s="213">
        <f t="shared" si="113"/>
        <v>4.0201055067181413E-2</v>
      </c>
      <c r="BP63" s="213">
        <f t="shared" si="114"/>
        <v>3.0469973972569313E-6</v>
      </c>
      <c r="BQ63" s="214">
        <f t="shared" si="115"/>
        <v>5.3932302716928664E-2</v>
      </c>
      <c r="BR63" s="215">
        <f t="shared" si="116"/>
        <v>4.5642086188268975E-2</v>
      </c>
      <c r="BS63" s="215">
        <f t="shared" si="117"/>
        <v>4.1015717429495848E-4</v>
      </c>
      <c r="BT63" s="215">
        <f t="shared" si="118"/>
        <v>7.8800593543647424E-3</v>
      </c>
      <c r="BU63" s="258">
        <f t="shared" si="119"/>
        <v>1.7751528980978477E-3</v>
      </c>
    </row>
    <row r="65" spans="1:98" ht="14.4" thickBot="1"/>
    <row r="66" spans="1:98" ht="16.2" customHeight="1" thickBot="1">
      <c r="A66" s="345" t="s">
        <v>63</v>
      </c>
      <c r="B66" s="346"/>
      <c r="C66" s="341" t="s">
        <v>61</v>
      </c>
      <c r="D66" s="342"/>
      <c r="E66" s="342"/>
      <c r="F66" s="342"/>
      <c r="G66" s="342"/>
      <c r="H66" s="342"/>
      <c r="I66" s="342"/>
      <c r="J66" s="342"/>
      <c r="K66" s="342"/>
      <c r="L66" s="342"/>
      <c r="M66" s="343"/>
      <c r="N66" s="342" t="s">
        <v>62</v>
      </c>
      <c r="O66" s="342"/>
      <c r="P66" s="342"/>
      <c r="Q66" s="342"/>
      <c r="R66" s="342"/>
      <c r="S66" s="342"/>
      <c r="T66" s="342"/>
      <c r="U66" s="342"/>
      <c r="V66" s="342"/>
      <c r="W66" s="344"/>
      <c r="Z66" s="345" t="s">
        <v>64</v>
      </c>
      <c r="AA66" s="346"/>
      <c r="AB66" s="341" t="s">
        <v>61</v>
      </c>
      <c r="AC66" s="342"/>
      <c r="AD66" s="342"/>
      <c r="AE66" s="342"/>
      <c r="AF66" s="342"/>
      <c r="AG66" s="342"/>
      <c r="AH66" s="342"/>
      <c r="AI66" s="342"/>
      <c r="AJ66" s="342"/>
      <c r="AK66" s="342"/>
      <c r="AL66" s="343"/>
      <c r="AM66" s="342" t="s">
        <v>62</v>
      </c>
      <c r="AN66" s="342"/>
      <c r="AO66" s="342"/>
      <c r="AP66" s="342"/>
      <c r="AQ66" s="342"/>
      <c r="AR66" s="342"/>
      <c r="AS66" s="342"/>
      <c r="AT66" s="342"/>
      <c r="AU66" s="342"/>
      <c r="AV66" s="344"/>
      <c r="AY66" s="345" t="s">
        <v>65</v>
      </c>
      <c r="AZ66" s="346"/>
      <c r="BA66" s="341" t="s">
        <v>61</v>
      </c>
      <c r="BB66" s="342"/>
      <c r="BC66" s="342"/>
      <c r="BD66" s="342"/>
      <c r="BE66" s="342"/>
      <c r="BF66" s="342"/>
      <c r="BG66" s="342"/>
      <c r="BH66" s="342"/>
      <c r="BI66" s="342"/>
      <c r="BJ66" s="342"/>
      <c r="BK66" s="343"/>
      <c r="BL66" s="342" t="s">
        <v>62</v>
      </c>
      <c r="BM66" s="342"/>
      <c r="BN66" s="342"/>
      <c r="BO66" s="342"/>
      <c r="BP66" s="342"/>
      <c r="BQ66" s="342"/>
      <c r="BR66" s="342"/>
      <c r="BS66" s="342"/>
      <c r="BT66" s="342"/>
      <c r="BU66" s="344"/>
      <c r="BX66" s="352" t="s">
        <v>66</v>
      </c>
      <c r="BY66" s="353"/>
      <c r="BZ66" s="349" t="s">
        <v>61</v>
      </c>
      <c r="CA66" s="350"/>
      <c r="CB66" s="350"/>
      <c r="CC66" s="350"/>
      <c r="CD66" s="350"/>
      <c r="CE66" s="350"/>
      <c r="CF66" s="350"/>
      <c r="CG66" s="350"/>
      <c r="CH66" s="350"/>
      <c r="CI66" s="350"/>
      <c r="CJ66" s="350"/>
      <c r="CK66" s="350" t="s">
        <v>62</v>
      </c>
      <c r="CL66" s="350"/>
      <c r="CM66" s="350"/>
      <c r="CN66" s="350"/>
      <c r="CO66" s="350"/>
      <c r="CP66" s="350"/>
      <c r="CQ66" s="350"/>
      <c r="CR66" s="350"/>
      <c r="CS66" s="350"/>
      <c r="CT66" s="351"/>
    </row>
    <row r="67" spans="1:98" ht="64.8" thickBot="1">
      <c r="A67" s="347"/>
      <c r="B67" s="348"/>
      <c r="C67" s="137" t="s">
        <v>52</v>
      </c>
      <c r="D67" s="138" t="s">
        <v>53</v>
      </c>
      <c r="E67" s="139" t="s">
        <v>51</v>
      </c>
      <c r="F67" s="140" t="s">
        <v>30</v>
      </c>
      <c r="G67" s="141" t="s">
        <v>59</v>
      </c>
      <c r="H67" s="141" t="s">
        <v>56</v>
      </c>
      <c r="I67" s="142" t="s">
        <v>31</v>
      </c>
      <c r="J67" s="143" t="s">
        <v>57</v>
      </c>
      <c r="K67" s="143" t="s">
        <v>58</v>
      </c>
      <c r="L67" s="143" t="s">
        <v>54</v>
      </c>
      <c r="M67" s="267" t="s">
        <v>60</v>
      </c>
      <c r="N67" s="260" t="s">
        <v>53</v>
      </c>
      <c r="O67" s="139" t="s">
        <v>51</v>
      </c>
      <c r="P67" s="140" t="s">
        <v>30</v>
      </c>
      <c r="Q67" s="141" t="s">
        <v>59</v>
      </c>
      <c r="R67" s="141" t="s">
        <v>56</v>
      </c>
      <c r="S67" s="142" t="s">
        <v>31</v>
      </c>
      <c r="T67" s="143" t="s">
        <v>57</v>
      </c>
      <c r="U67" s="143" t="s">
        <v>58</v>
      </c>
      <c r="V67" s="143" t="s">
        <v>54</v>
      </c>
      <c r="W67" s="252" t="s">
        <v>60</v>
      </c>
      <c r="Z67" s="347"/>
      <c r="AA67" s="348"/>
      <c r="AB67" s="137" t="s">
        <v>52</v>
      </c>
      <c r="AC67" s="138" t="s">
        <v>53</v>
      </c>
      <c r="AD67" s="139" t="s">
        <v>51</v>
      </c>
      <c r="AE67" s="140" t="s">
        <v>30</v>
      </c>
      <c r="AF67" s="141" t="s">
        <v>59</v>
      </c>
      <c r="AG67" s="141" t="s">
        <v>56</v>
      </c>
      <c r="AH67" s="142" t="s">
        <v>31</v>
      </c>
      <c r="AI67" s="143" t="s">
        <v>57</v>
      </c>
      <c r="AJ67" s="143" t="s">
        <v>58</v>
      </c>
      <c r="AK67" s="143" t="s">
        <v>54</v>
      </c>
      <c r="AL67" s="267" t="s">
        <v>60</v>
      </c>
      <c r="AM67" s="260" t="s">
        <v>53</v>
      </c>
      <c r="AN67" s="139" t="s">
        <v>51</v>
      </c>
      <c r="AO67" s="140" t="s">
        <v>30</v>
      </c>
      <c r="AP67" s="141" t="s">
        <v>59</v>
      </c>
      <c r="AQ67" s="141" t="s">
        <v>56</v>
      </c>
      <c r="AR67" s="142" t="s">
        <v>31</v>
      </c>
      <c r="AS67" s="143" t="s">
        <v>57</v>
      </c>
      <c r="AT67" s="143" t="s">
        <v>58</v>
      </c>
      <c r="AU67" s="143" t="s">
        <v>54</v>
      </c>
      <c r="AV67" s="252" t="s">
        <v>60</v>
      </c>
      <c r="AY67" s="347"/>
      <c r="AZ67" s="348"/>
      <c r="BA67" s="137" t="s">
        <v>52</v>
      </c>
      <c r="BB67" s="138" t="s">
        <v>53</v>
      </c>
      <c r="BC67" s="139" t="s">
        <v>51</v>
      </c>
      <c r="BD67" s="140" t="s">
        <v>30</v>
      </c>
      <c r="BE67" s="141" t="s">
        <v>59</v>
      </c>
      <c r="BF67" s="141" t="s">
        <v>56</v>
      </c>
      <c r="BG67" s="142" t="s">
        <v>31</v>
      </c>
      <c r="BH67" s="143" t="s">
        <v>57</v>
      </c>
      <c r="BI67" s="143" t="s">
        <v>58</v>
      </c>
      <c r="BJ67" s="143" t="s">
        <v>54</v>
      </c>
      <c r="BK67" s="267" t="s">
        <v>60</v>
      </c>
      <c r="BL67" s="260" t="s">
        <v>53</v>
      </c>
      <c r="BM67" s="139" t="s">
        <v>51</v>
      </c>
      <c r="BN67" s="140" t="s">
        <v>30</v>
      </c>
      <c r="BO67" s="141" t="s">
        <v>59</v>
      </c>
      <c r="BP67" s="141" t="s">
        <v>56</v>
      </c>
      <c r="BQ67" s="142" t="s">
        <v>31</v>
      </c>
      <c r="BR67" s="143" t="s">
        <v>57</v>
      </c>
      <c r="BS67" s="143" t="s">
        <v>58</v>
      </c>
      <c r="BT67" s="143" t="s">
        <v>54</v>
      </c>
      <c r="BU67" s="252" t="s">
        <v>60</v>
      </c>
      <c r="BX67" s="354"/>
      <c r="BY67" s="355"/>
      <c r="BZ67" s="137" t="s">
        <v>52</v>
      </c>
      <c r="CA67" s="138" t="s">
        <v>53</v>
      </c>
      <c r="CB67" s="139" t="s">
        <v>51</v>
      </c>
      <c r="CC67" s="140" t="s">
        <v>30</v>
      </c>
      <c r="CD67" s="141" t="s">
        <v>59</v>
      </c>
      <c r="CE67" s="141" t="s">
        <v>56</v>
      </c>
      <c r="CF67" s="142" t="s">
        <v>31</v>
      </c>
      <c r="CG67" s="143" t="s">
        <v>57</v>
      </c>
      <c r="CH67" s="143" t="s">
        <v>58</v>
      </c>
      <c r="CI67" s="143" t="s">
        <v>54</v>
      </c>
      <c r="CJ67" s="267" t="s">
        <v>60</v>
      </c>
      <c r="CK67" s="260" t="s">
        <v>53</v>
      </c>
      <c r="CL67" s="139" t="s">
        <v>51</v>
      </c>
      <c r="CM67" s="140" t="s">
        <v>30</v>
      </c>
      <c r="CN67" s="141" t="s">
        <v>59</v>
      </c>
      <c r="CO67" s="141" t="s">
        <v>56</v>
      </c>
      <c r="CP67" s="142" t="s">
        <v>31</v>
      </c>
      <c r="CQ67" s="143" t="s">
        <v>57</v>
      </c>
      <c r="CR67" s="143" t="s">
        <v>58</v>
      </c>
      <c r="CS67" s="143" t="s">
        <v>54</v>
      </c>
      <c r="CT67" s="252" t="s">
        <v>60</v>
      </c>
    </row>
    <row r="68" spans="1:98">
      <c r="A68" s="338">
        <v>2019</v>
      </c>
      <c r="B68" s="136" t="s">
        <v>13</v>
      </c>
      <c r="C68" s="144">
        <v>1035717.9430000017</v>
      </c>
      <c r="D68" s="145">
        <v>979573.46500000055</v>
      </c>
      <c r="E68" s="146">
        <v>52818.181999999942</v>
      </c>
      <c r="F68" s="147">
        <v>11307.316000000001</v>
      </c>
      <c r="G68" s="148">
        <v>11307.113000000001</v>
      </c>
      <c r="H68" s="148">
        <v>0.20300000000000001</v>
      </c>
      <c r="I68" s="149">
        <v>41510.865999999951</v>
      </c>
      <c r="J68" s="150">
        <v>34030.942999999999</v>
      </c>
      <c r="K68" s="150">
        <v>0</v>
      </c>
      <c r="L68" s="150">
        <v>7479.922999999997</v>
      </c>
      <c r="M68" s="268">
        <v>154.59100000000001</v>
      </c>
      <c r="N68" s="261">
        <f t="shared" ref="N68:N84" si="135">IF(AND(ISNUMBER($C68),ISNUMBER(D68)),IF($C68=0,0,D68/$C68),"")</f>
        <v>0.94579172990150551</v>
      </c>
      <c r="O68" s="186">
        <f t="shared" ref="O68:O84" si="136">IF(AND(ISNUMBER($C68),ISNUMBER(E68)),IF($C68=0,0,E68/$C68),"")</f>
        <v>5.0996685301221874E-2</v>
      </c>
      <c r="P68" s="187">
        <f t="shared" ref="P68:P84" si="137">IF(AND(ISNUMBER($C68),ISNUMBER(F68)),IF($C68=0,0,F68/$C68),"")</f>
        <v>1.0917370000608342E-2</v>
      </c>
      <c r="Q68" s="188">
        <f t="shared" ref="Q68:Q84" si="138">IF(AND(ISNUMBER($C68),ISNUMBER(G68)),IF($C68=0,0,G68/$C68),"")</f>
        <v>1.0917174001300451E-2</v>
      </c>
      <c r="R68" s="188">
        <f t="shared" ref="R68:R84" si="139">IF(AND(ISNUMBER($C68),ISNUMBER(H68)),IF($C68=0,0,H68/$C68),"")</f>
        <v>1.9599930789265052E-7</v>
      </c>
      <c r="S68" s="189">
        <f t="shared" ref="S68:S84" si="140">IF(AND(ISNUMBER($C68),ISNUMBER(I68)),IF($C68=0,0,I68/$C68),"")</f>
        <v>4.0079315300613538E-2</v>
      </c>
      <c r="T68" s="190">
        <f t="shared" ref="T68:T84" si="141">IF(AND(ISNUMBER($C68),ISNUMBER(J68)),IF($C68=0,0,J68/$C68),"")</f>
        <v>3.2857346181942068E-2</v>
      </c>
      <c r="U68" s="190">
        <f t="shared" ref="U68:U84" si="142">IF(AND(ISNUMBER($C68),ISNUMBER(K68)),IF($C68=0,0,K68/$C68),"")</f>
        <v>0</v>
      </c>
      <c r="V68" s="190">
        <f t="shared" ref="V68:V84" si="143">IF(AND(ISNUMBER($C68),ISNUMBER(L68)),IF($C68=0,0,L68/$C68),"")</f>
        <v>7.2219691186715153E-3</v>
      </c>
      <c r="W68" s="253">
        <f t="shared" ref="W68:W84" si="144">IF(AND(ISNUMBER($C68),ISNUMBER(M68)),IF($C68=0,0,M68/$C68),"")</f>
        <v>1.4925974880016128E-4</v>
      </c>
      <c r="Z68" s="338">
        <v>2019</v>
      </c>
      <c r="AA68" s="136" t="s">
        <v>13</v>
      </c>
      <c r="AB68" s="144">
        <v>801554.50800000189</v>
      </c>
      <c r="AC68" s="145">
        <v>768913.1890000006</v>
      </c>
      <c r="AD68" s="146">
        <v>30219.97099999998</v>
      </c>
      <c r="AE68" s="147">
        <v>1572.3969999999999</v>
      </c>
      <c r="AF68" s="148">
        <v>1572.317</v>
      </c>
      <c r="AG68" s="148">
        <v>0.08</v>
      </c>
      <c r="AH68" s="149">
        <v>28647.57399999995</v>
      </c>
      <c r="AI68" s="150">
        <v>24360.592999999993</v>
      </c>
      <c r="AJ68" s="150">
        <v>0</v>
      </c>
      <c r="AK68" s="150">
        <v>4286.980999999997</v>
      </c>
      <c r="AL68" s="268">
        <v>98.373999999999995</v>
      </c>
      <c r="AM68" s="261">
        <f t="shared" ref="AM68:AM84" si="145">IF(AND(ISNUMBER($AB68),ISNUMBER(AC68)),IF($AB68=0,0,AC68/$AB68),"")</f>
        <v>0.95927748060272744</v>
      </c>
      <c r="AN68" s="186">
        <f t="shared" ref="AN68:AN84" si="146">IF(AND(ISNUMBER($AB68),ISNUMBER(AD68)),IF($AB68=0,0,AD68/$AB68),"")</f>
        <v>3.770170424891417E-2</v>
      </c>
      <c r="AO68" s="187">
        <f t="shared" ref="AO68:AO84" si="147">IF(AND(ISNUMBER($AB68),ISNUMBER(AE68)),IF($AB68=0,0,AE68/$AB68),"")</f>
        <v>1.9616844323205982E-3</v>
      </c>
      <c r="AP68" s="188">
        <f t="shared" ref="AP68:AP84" si="148">IF(AND(ISNUMBER($AB68),ISNUMBER(AF68)),IF($AB68=0,0,AF68/$AB68),"")</f>
        <v>1.9615846262572528E-3</v>
      </c>
      <c r="AQ68" s="188">
        <f t="shared" ref="AQ68:AQ84" si="149">IF(AND(ISNUMBER($AB68),ISNUMBER(AG68)),IF($AB68=0,0,AG68/$AB68),"")</f>
        <v>9.9806063345101688E-8</v>
      </c>
      <c r="AR68" s="189">
        <f t="shared" ref="AR68:AR84" si="150">IF(AND(ISNUMBER($AB68),ISNUMBER(AH68)),IF($AB68=0,0,AH68/$AB68),"")</f>
        <v>3.5740019816593534E-2</v>
      </c>
      <c r="AS68" s="190">
        <f t="shared" ref="AS68:AS84" si="151">IF(AND(ISNUMBER($AB68),ISNUMBER(AI68)),IF($AB68=0,0,AI68/$AB68),"")</f>
        <v>3.0391686101028E-2</v>
      </c>
      <c r="AT68" s="190">
        <f t="shared" ref="AT68:AT84" si="152">IF(AND(ISNUMBER($AB68),ISNUMBER(AJ68)),IF($AB68=0,0,AJ68/$AB68),"")</f>
        <v>0</v>
      </c>
      <c r="AU68" s="190">
        <f t="shared" ref="AU68:AU84" si="153">IF(AND(ISNUMBER($AB68),ISNUMBER(AK68)),IF($AB68=0,0,AK68/$AB68),"")</f>
        <v>5.3483337155655879E-3</v>
      </c>
      <c r="AV68" s="253">
        <f t="shared" ref="AV68:AV84" si="154">IF(AND(ISNUMBER($AB68),ISNUMBER(AL68)),IF($AB68=0,0,AL68/$AB68),"")</f>
        <v>1.227290209438879E-4</v>
      </c>
      <c r="AY68" s="338">
        <v>2019</v>
      </c>
      <c r="AZ68" s="136" t="s">
        <v>13</v>
      </c>
      <c r="BA68" s="144">
        <v>234163.43499999985</v>
      </c>
      <c r="BB68" s="145">
        <v>210660.27599999993</v>
      </c>
      <c r="BC68" s="146">
        <v>22598.210999999959</v>
      </c>
      <c r="BD68" s="147">
        <v>9734.9189999999999</v>
      </c>
      <c r="BE68" s="148">
        <v>9734.7960000000003</v>
      </c>
      <c r="BF68" s="148">
        <v>0.123</v>
      </c>
      <c r="BG68" s="149">
        <v>12863.291999999999</v>
      </c>
      <c r="BH68" s="150">
        <v>9670.350000000004</v>
      </c>
      <c r="BI68" s="150">
        <v>0</v>
      </c>
      <c r="BJ68" s="150">
        <v>3192.942</v>
      </c>
      <c r="BK68" s="268">
        <v>56.217000000000013</v>
      </c>
      <c r="BL68" s="261">
        <f t="shared" ref="BL68:BL84" si="155">IF(AND(ISNUMBER($BA68),ISNUMBER(BB68)),IF($BA68=0,0,BB68/$BA68),"")</f>
        <v>0.89962925253466686</v>
      </c>
      <c r="BM68" s="186">
        <f t="shared" ref="BM68:BM84" si="156">IF(AND(ISNUMBER($BA68),ISNUMBER(BC68)),IF($BA68=0,0,BC68/$BA68),"")</f>
        <v>9.6506147511886187E-2</v>
      </c>
      <c r="BN68" s="187">
        <f t="shared" ref="BN68:BN84" si="157">IF(AND(ISNUMBER($BA68),ISNUMBER(BD68)),IF($BA68=0,0,BD68/$BA68),"")</f>
        <v>4.157318156867662E-2</v>
      </c>
      <c r="BO68" s="188">
        <f t="shared" ref="BO68:BO84" si="158">IF(AND(ISNUMBER($BA68),ISNUMBER(BE68)),IF($BA68=0,0,BE68/$BA68),"")</f>
        <v>4.1572656294523551E-2</v>
      </c>
      <c r="BP68" s="188">
        <f t="shared" ref="BP68:BP84" si="159">IF(AND(ISNUMBER($BA68),ISNUMBER(BF68)),IF($BA68=0,0,BF68/$BA68),"")</f>
        <v>5.2527415307176404E-7</v>
      </c>
      <c r="BQ68" s="189">
        <f t="shared" ref="BQ68:BQ84" si="160">IF(AND(ISNUMBER($BA68),ISNUMBER(BG68)),IF($BA68=0,0,BG68/$BA68),"")</f>
        <v>5.493296594320974E-2</v>
      </c>
      <c r="BR68" s="190">
        <f t="shared" ref="BR68:BR84" si="161">IF(AND(ISNUMBER($BA68),ISNUMBER(BH68)),IF($BA68=0,0,BH68/$BA68),"")</f>
        <v>4.129743826144338E-2</v>
      </c>
      <c r="BS68" s="190">
        <f t="shared" ref="BS68:BS84" si="162">IF(AND(ISNUMBER($BA68),ISNUMBER(BI68)),IF($BA68=0,0,BI68/$BA68),"")</f>
        <v>0</v>
      </c>
      <c r="BT68" s="190">
        <f t="shared" ref="BT68:BT84" si="163">IF(AND(ISNUMBER($BA68),ISNUMBER(BJ68)),IF($BA68=0,0,BJ68/$BA68),"")</f>
        <v>1.3635527681766379E-2</v>
      </c>
      <c r="BU68" s="253">
        <f t="shared" ref="BU68:BU84" si="164">IF(AND(ISNUMBER($BA68),ISNUMBER(BK68)),IF($BA68=0,0,BK68/$BA68),"")</f>
        <v>2.4007591108321437E-4</v>
      </c>
      <c r="BX68" s="338">
        <v>2019</v>
      </c>
      <c r="BY68" s="136" t="s">
        <v>13</v>
      </c>
      <c r="BZ68" s="144">
        <v>2626.9809999999993</v>
      </c>
      <c r="CA68" s="145">
        <v>2582.6039999999994</v>
      </c>
      <c r="CB68" s="146">
        <v>24.392000000000003</v>
      </c>
      <c r="CC68" s="147">
        <v>13.606</v>
      </c>
      <c r="CD68" s="148">
        <v>13.606</v>
      </c>
      <c r="CE68" s="148">
        <v>0</v>
      </c>
      <c r="CF68" s="149">
        <v>10.786000000000001</v>
      </c>
      <c r="CG68" s="150">
        <v>1.2409999999999999</v>
      </c>
      <c r="CH68" s="150">
        <v>0</v>
      </c>
      <c r="CI68" s="150">
        <v>9.5450000000000017</v>
      </c>
      <c r="CJ68" s="268">
        <v>3.6999999999999998E-2</v>
      </c>
      <c r="CK68" s="261">
        <f t="shared" ref="CK68:CK84" si="165">IF(AND(ISNUMBER($BZ68),ISNUMBER(CA68)),IF($BZ68=0,0,CA68/$BZ68),"")</f>
        <v>0.98310722460497435</v>
      </c>
      <c r="CL68" s="186">
        <f t="shared" ref="CL68:CL84" si="166">IF(AND(ISNUMBER($BZ68),ISNUMBER(CB68)),IF($BZ68=0,0,CB68/$BZ68),"")</f>
        <v>9.2851832578918578E-3</v>
      </c>
      <c r="CM68" s="187">
        <f t="shared" ref="CM68:CM84" si="167">IF(AND(ISNUMBER($BZ68),ISNUMBER(CC68)),IF($BZ68=0,0,CC68/$BZ68),"")</f>
        <v>5.1793294279631266E-3</v>
      </c>
      <c r="CN68" s="188">
        <f t="shared" ref="CN68:CN84" si="168">IF(AND(ISNUMBER($BZ68),ISNUMBER(CD68)),IF($BZ68=0,0,CD68/$BZ68),"")</f>
        <v>5.1793294279631266E-3</v>
      </c>
      <c r="CO68" s="188">
        <f t="shared" ref="CO68:CO84" si="169">IF(AND(ISNUMBER($BZ68),ISNUMBER(CE68)),IF($BZ68=0,0,CE68/$BZ68),"")</f>
        <v>0</v>
      </c>
      <c r="CP68" s="189">
        <f t="shared" ref="CP68:CP84" si="170">IF(AND(ISNUMBER($BZ68),ISNUMBER(CF68)),IF($BZ68=0,0,CF68/$BZ68),"")</f>
        <v>4.1058538299287295E-3</v>
      </c>
      <c r="CQ68" s="190">
        <f t="shared" ref="CQ68:CQ84" si="171">IF(AND(ISNUMBER($BZ68),ISNUMBER(CG68)),IF($BZ68=0,0,CG68/$BZ68),"")</f>
        <v>4.7240539615627224E-4</v>
      </c>
      <c r="CR68" s="190">
        <f t="shared" ref="CR68:CR84" si="172">IF(AND(ISNUMBER($BZ68),ISNUMBER(CH68)),IF($BZ68=0,0,CH68/$BZ68),"")</f>
        <v>0</v>
      </c>
      <c r="CS68" s="190">
        <f t="shared" ref="CS68:CS84" si="173">IF(AND(ISNUMBER($BZ68),ISNUMBER(CI68)),IF($BZ68=0,0,CI68/$BZ68),"")</f>
        <v>3.6334484337724577E-3</v>
      </c>
      <c r="CT68" s="253">
        <f t="shared" ref="CT68:CT84" si="174">IF(AND(ISNUMBER($BZ68),ISNUMBER(CJ68)),IF($BZ68=0,0,CJ68/$BZ68),"")</f>
        <v>1.4084608910380398E-5</v>
      </c>
    </row>
    <row r="69" spans="1:98">
      <c r="A69" s="339"/>
      <c r="B69" s="132" t="s">
        <v>14</v>
      </c>
      <c r="C69" s="151">
        <v>1559039.5510000007</v>
      </c>
      <c r="D69" s="152">
        <v>1428283.8239999991</v>
      </c>
      <c r="E69" s="153">
        <v>119627.33500000011</v>
      </c>
      <c r="F69" s="154">
        <v>30212.424999999996</v>
      </c>
      <c r="G69" s="155">
        <v>30211.755999999994</v>
      </c>
      <c r="H69" s="155">
        <v>0.66900000000000004</v>
      </c>
      <c r="I69" s="156">
        <v>89414.91</v>
      </c>
      <c r="J69" s="157">
        <v>42732.651000000013</v>
      </c>
      <c r="K69" s="157">
        <v>0</v>
      </c>
      <c r="L69" s="157">
        <v>46682.258999999976</v>
      </c>
      <c r="M69" s="269">
        <v>1398.3510000000001</v>
      </c>
      <c r="N69" s="262">
        <f t="shared" si="135"/>
        <v>0.91613059019822041</v>
      </c>
      <c r="O69" s="191">
        <f t="shared" si="136"/>
        <v>7.6731430529308017E-2</v>
      </c>
      <c r="P69" s="192">
        <f t="shared" si="137"/>
        <v>1.9378870138747353E-2</v>
      </c>
      <c r="Q69" s="193">
        <f t="shared" si="138"/>
        <v>1.9378441028402096E-2</v>
      </c>
      <c r="R69" s="193">
        <f t="shared" si="139"/>
        <v>4.2911034525768726E-7</v>
      </c>
      <c r="S69" s="194">
        <f t="shared" si="140"/>
        <v>5.7352560390560588E-2</v>
      </c>
      <c r="T69" s="195">
        <f t="shared" si="141"/>
        <v>2.740960033540547E-2</v>
      </c>
      <c r="U69" s="195">
        <f t="shared" si="142"/>
        <v>0</v>
      </c>
      <c r="V69" s="195">
        <f t="shared" si="143"/>
        <v>2.9942960055155107E-2</v>
      </c>
      <c r="W69" s="254">
        <f t="shared" si="144"/>
        <v>8.9693106188554899E-4</v>
      </c>
      <c r="Z69" s="339"/>
      <c r="AA69" s="132" t="s">
        <v>14</v>
      </c>
      <c r="AB69" s="151">
        <v>1213856.2130000007</v>
      </c>
      <c r="AC69" s="152">
        <v>1122835.0479999988</v>
      </c>
      <c r="AD69" s="153">
        <v>82546.913000000102</v>
      </c>
      <c r="AE69" s="154">
        <v>23761.996999999999</v>
      </c>
      <c r="AF69" s="155">
        <v>23761.844000000001</v>
      </c>
      <c r="AG69" s="155">
        <v>0.153</v>
      </c>
      <c r="AH69" s="156">
        <v>58784.915999999997</v>
      </c>
      <c r="AI69" s="157">
        <v>29008.653000000024</v>
      </c>
      <c r="AJ69" s="157">
        <v>0</v>
      </c>
      <c r="AK69" s="157">
        <v>29776.262999999977</v>
      </c>
      <c r="AL69" s="269">
        <v>282.66200000000003</v>
      </c>
      <c r="AM69" s="262">
        <f t="shared" si="145"/>
        <v>0.92501487076871614</v>
      </c>
      <c r="AN69" s="191">
        <f t="shared" si="146"/>
        <v>6.8003864144657186E-2</v>
      </c>
      <c r="AO69" s="192">
        <f t="shared" si="147"/>
        <v>1.9575627447070608E-2</v>
      </c>
      <c r="AP69" s="193">
        <f t="shared" si="148"/>
        <v>1.9575501402487764E-2</v>
      </c>
      <c r="AQ69" s="193">
        <f t="shared" si="149"/>
        <v>1.2604458284384949E-7</v>
      </c>
      <c r="AR69" s="194">
        <f t="shared" si="150"/>
        <v>4.8428236697586488E-2</v>
      </c>
      <c r="AS69" s="195">
        <f t="shared" si="151"/>
        <v>2.3897931805535857E-2</v>
      </c>
      <c r="AT69" s="195">
        <f t="shared" si="152"/>
        <v>0</v>
      </c>
      <c r="AU69" s="195">
        <f t="shared" si="153"/>
        <v>2.4530304892050638E-2</v>
      </c>
      <c r="AV69" s="254">
        <f t="shared" si="154"/>
        <v>2.32862835789596E-4</v>
      </c>
      <c r="AY69" s="339"/>
      <c r="AZ69" s="132" t="s">
        <v>14</v>
      </c>
      <c r="BA69" s="151">
        <v>345183.33799999993</v>
      </c>
      <c r="BB69" s="152">
        <v>305448.77600000025</v>
      </c>
      <c r="BC69" s="153">
        <v>37080.421999999999</v>
      </c>
      <c r="BD69" s="154">
        <v>6450.4279999999926</v>
      </c>
      <c r="BE69" s="155">
        <v>6449.911999999993</v>
      </c>
      <c r="BF69" s="155">
        <v>0.51600000000000001</v>
      </c>
      <c r="BG69" s="156">
        <v>30629.994000000006</v>
      </c>
      <c r="BH69" s="157">
        <v>13723.997999999985</v>
      </c>
      <c r="BI69" s="157">
        <v>0</v>
      </c>
      <c r="BJ69" s="157">
        <v>16905.995999999996</v>
      </c>
      <c r="BK69" s="269">
        <v>1115.6890000000001</v>
      </c>
      <c r="BL69" s="262">
        <f t="shared" si="155"/>
        <v>0.88488852842601662</v>
      </c>
      <c r="BM69" s="191">
        <f t="shared" si="156"/>
        <v>0.10742239823870063</v>
      </c>
      <c r="BN69" s="192">
        <f t="shared" si="157"/>
        <v>1.8686962231068041E-2</v>
      </c>
      <c r="BO69" s="193">
        <f t="shared" si="158"/>
        <v>1.8685467373283221E-2</v>
      </c>
      <c r="BP69" s="193">
        <f t="shared" si="159"/>
        <v>1.4948577848215841E-6</v>
      </c>
      <c r="BQ69" s="194">
        <f t="shared" si="160"/>
        <v>8.873543600763259E-2</v>
      </c>
      <c r="BR69" s="195">
        <f t="shared" si="161"/>
        <v>3.975857606429424E-2</v>
      </c>
      <c r="BS69" s="195">
        <f t="shared" si="162"/>
        <v>0</v>
      </c>
      <c r="BT69" s="195">
        <f t="shared" si="163"/>
        <v>4.897685994333828E-2</v>
      </c>
      <c r="BU69" s="254">
        <f t="shared" si="164"/>
        <v>3.2321635408717217E-3</v>
      </c>
      <c r="BX69" s="339"/>
      <c r="BY69" s="132" t="s">
        <v>14</v>
      </c>
      <c r="BZ69" s="151">
        <v>6394.36</v>
      </c>
      <c r="CA69" s="152">
        <v>6048.1390000000029</v>
      </c>
      <c r="CB69" s="153">
        <v>291.62200000000007</v>
      </c>
      <c r="CC69" s="154">
        <v>20.544999999999998</v>
      </c>
      <c r="CD69" s="155">
        <v>20.045999999999999</v>
      </c>
      <c r="CE69" s="155">
        <v>0.499</v>
      </c>
      <c r="CF69" s="156">
        <v>271.07699999999994</v>
      </c>
      <c r="CG69" s="157">
        <v>91.221999999999994</v>
      </c>
      <c r="CH69" s="157">
        <v>0</v>
      </c>
      <c r="CI69" s="157">
        <v>179.85500000000002</v>
      </c>
      <c r="CJ69" s="269">
        <v>1.58</v>
      </c>
      <c r="CK69" s="262">
        <f t="shared" si="165"/>
        <v>0.94585525369231682</v>
      </c>
      <c r="CL69" s="191">
        <f t="shared" si="166"/>
        <v>4.5606127900212075E-2</v>
      </c>
      <c r="CM69" s="192">
        <f t="shared" si="167"/>
        <v>3.212987695406577E-3</v>
      </c>
      <c r="CN69" s="193">
        <f t="shared" si="168"/>
        <v>3.1349501748415792E-3</v>
      </c>
      <c r="CO69" s="193">
        <f t="shared" si="169"/>
        <v>7.8037520564997912E-5</v>
      </c>
      <c r="CP69" s="194">
        <f t="shared" si="170"/>
        <v>4.2393140204805481E-2</v>
      </c>
      <c r="CQ69" s="195">
        <f t="shared" si="171"/>
        <v>1.4266009420802082E-2</v>
      </c>
      <c r="CR69" s="195">
        <f t="shared" si="172"/>
        <v>0</v>
      </c>
      <c r="CS69" s="195">
        <f t="shared" si="173"/>
        <v>2.8127130784003408E-2</v>
      </c>
      <c r="CT69" s="254">
        <f t="shared" si="174"/>
        <v>2.4709275048636611E-4</v>
      </c>
    </row>
    <row r="70" spans="1:98">
      <c r="A70" s="339"/>
      <c r="B70" s="133" t="s">
        <v>15</v>
      </c>
      <c r="C70" s="158">
        <v>1363018.918000001</v>
      </c>
      <c r="D70" s="159">
        <v>1218806.0590000004</v>
      </c>
      <c r="E70" s="160">
        <v>133267.05199999997</v>
      </c>
      <c r="F70" s="161">
        <v>81002.646000000022</v>
      </c>
      <c r="G70" s="162">
        <v>81002.646000000022</v>
      </c>
      <c r="H70" s="162">
        <v>0</v>
      </c>
      <c r="I70" s="163">
        <v>52264.406000000105</v>
      </c>
      <c r="J70" s="164">
        <v>31695.928</v>
      </c>
      <c r="K70" s="164">
        <v>349.66</v>
      </c>
      <c r="L70" s="164">
        <v>20218.817999999999</v>
      </c>
      <c r="M70" s="270">
        <v>1555.6330000000003</v>
      </c>
      <c r="N70" s="263">
        <f t="shared" si="135"/>
        <v>0.89419599603825861</v>
      </c>
      <c r="O70" s="196">
        <f t="shared" si="136"/>
        <v>9.7773442642708694E-2</v>
      </c>
      <c r="P70" s="197">
        <f t="shared" si="137"/>
        <v>5.9428849394737429E-2</v>
      </c>
      <c r="Q70" s="198">
        <f t="shared" si="138"/>
        <v>5.9428849394737429E-2</v>
      </c>
      <c r="R70" s="198">
        <f t="shared" si="139"/>
        <v>0</v>
      </c>
      <c r="S70" s="199">
        <f t="shared" si="140"/>
        <v>3.834459324797139E-2</v>
      </c>
      <c r="T70" s="200">
        <f t="shared" si="141"/>
        <v>2.3254209887642936E-2</v>
      </c>
      <c r="U70" s="200">
        <f t="shared" si="142"/>
        <v>2.5653349002159614E-4</v>
      </c>
      <c r="V70" s="200">
        <f t="shared" si="143"/>
        <v>1.4833849870306778E-2</v>
      </c>
      <c r="W70" s="255">
        <f t="shared" si="144"/>
        <v>1.1413143129976712E-3</v>
      </c>
      <c r="Z70" s="339"/>
      <c r="AA70" s="133" t="s">
        <v>15</v>
      </c>
      <c r="AB70" s="158">
        <v>1038607.3920000008</v>
      </c>
      <c r="AC70" s="159">
        <v>935318.93800000055</v>
      </c>
      <c r="AD70" s="160">
        <v>95072.551000000007</v>
      </c>
      <c r="AE70" s="161">
        <v>64290.70600000002</v>
      </c>
      <c r="AF70" s="162">
        <v>64290.70600000002</v>
      </c>
      <c r="AG70" s="162">
        <v>0</v>
      </c>
      <c r="AH70" s="163">
        <v>30781.845000000059</v>
      </c>
      <c r="AI70" s="164">
        <v>17936.098999999998</v>
      </c>
      <c r="AJ70" s="164">
        <v>349.66</v>
      </c>
      <c r="AK70" s="164">
        <v>12496.085999999999</v>
      </c>
      <c r="AL70" s="270">
        <v>129.74300000000002</v>
      </c>
      <c r="AM70" s="263">
        <f t="shared" si="145"/>
        <v>0.90055101206135058</v>
      </c>
      <c r="AN70" s="196">
        <f t="shared" si="146"/>
        <v>9.1538488684278427E-2</v>
      </c>
      <c r="AO70" s="197">
        <f t="shared" si="147"/>
        <v>6.1900874666603538E-2</v>
      </c>
      <c r="AP70" s="198">
        <f t="shared" si="148"/>
        <v>6.1900874666603538E-2</v>
      </c>
      <c r="AQ70" s="198">
        <f t="shared" si="149"/>
        <v>0</v>
      </c>
      <c r="AR70" s="199">
        <f t="shared" si="150"/>
        <v>2.9637614017674962E-2</v>
      </c>
      <c r="AS70" s="200">
        <f t="shared" si="151"/>
        <v>1.7269373526661733E-2</v>
      </c>
      <c r="AT70" s="200">
        <f t="shared" si="152"/>
        <v>3.3666234487959406E-4</v>
      </c>
      <c r="AU70" s="200">
        <f t="shared" si="153"/>
        <v>1.2031578146133577E-2</v>
      </c>
      <c r="AV70" s="255">
        <f t="shared" si="154"/>
        <v>1.2492015847312583E-4</v>
      </c>
      <c r="AY70" s="339"/>
      <c r="AZ70" s="133" t="s">
        <v>15</v>
      </c>
      <c r="BA70" s="158">
        <v>324411.52600000007</v>
      </c>
      <c r="BB70" s="159">
        <v>283487.12099999993</v>
      </c>
      <c r="BC70" s="160">
        <v>38194.500999999975</v>
      </c>
      <c r="BD70" s="161">
        <v>16711.940000000002</v>
      </c>
      <c r="BE70" s="162">
        <v>16711.940000000002</v>
      </c>
      <c r="BF70" s="162">
        <v>0</v>
      </c>
      <c r="BG70" s="163">
        <v>21482.561000000042</v>
      </c>
      <c r="BH70" s="164">
        <v>13759.829000000003</v>
      </c>
      <c r="BI70" s="164">
        <v>0</v>
      </c>
      <c r="BJ70" s="164">
        <v>7722.7319999999982</v>
      </c>
      <c r="BK70" s="270">
        <v>1425.8900000000003</v>
      </c>
      <c r="BL70" s="263">
        <f t="shared" si="155"/>
        <v>0.87385033600809814</v>
      </c>
      <c r="BM70" s="196">
        <f t="shared" si="156"/>
        <v>0.11773472253263889</v>
      </c>
      <c r="BN70" s="197">
        <f t="shared" si="157"/>
        <v>5.151463083343099E-2</v>
      </c>
      <c r="BO70" s="198">
        <f t="shared" si="158"/>
        <v>5.151463083343099E-2</v>
      </c>
      <c r="BP70" s="198">
        <f t="shared" si="159"/>
        <v>0</v>
      </c>
      <c r="BQ70" s="199">
        <f t="shared" si="160"/>
        <v>6.6220091699208117E-2</v>
      </c>
      <c r="BR70" s="200">
        <f t="shared" si="161"/>
        <v>4.2414735289029157E-2</v>
      </c>
      <c r="BS70" s="200">
        <f t="shared" si="162"/>
        <v>0</v>
      </c>
      <c r="BT70" s="200">
        <f t="shared" si="163"/>
        <v>2.3805356410178832E-2</v>
      </c>
      <c r="BU70" s="255">
        <f t="shared" si="164"/>
        <v>4.3953123909660349E-3</v>
      </c>
      <c r="BX70" s="339"/>
      <c r="BY70" s="133" t="s">
        <v>15</v>
      </c>
      <c r="BZ70" s="158">
        <v>10707.192000000003</v>
      </c>
      <c r="CA70" s="159">
        <v>9902.3170000000082</v>
      </c>
      <c r="CB70" s="160">
        <v>731.94799999999998</v>
      </c>
      <c r="CC70" s="161">
        <v>595.45600000000002</v>
      </c>
      <c r="CD70" s="162">
        <v>595.45600000000002</v>
      </c>
      <c r="CE70" s="162">
        <v>0</v>
      </c>
      <c r="CF70" s="163">
        <v>136.49199999999999</v>
      </c>
      <c r="CG70" s="164">
        <v>96.811000000000021</v>
      </c>
      <c r="CH70" s="164">
        <v>0</v>
      </c>
      <c r="CI70" s="164">
        <v>39.681000000000012</v>
      </c>
      <c r="CJ70" s="270">
        <v>1.714</v>
      </c>
      <c r="CK70" s="263">
        <f t="shared" si="165"/>
        <v>0.92482856382887368</v>
      </c>
      <c r="CL70" s="196">
        <f t="shared" si="166"/>
        <v>6.8360406724750966E-2</v>
      </c>
      <c r="CM70" s="197">
        <f t="shared" si="167"/>
        <v>5.5612713398620277E-2</v>
      </c>
      <c r="CN70" s="198">
        <f t="shared" si="168"/>
        <v>5.5612713398620277E-2</v>
      </c>
      <c r="CO70" s="198">
        <f t="shared" si="169"/>
        <v>0</v>
      </c>
      <c r="CP70" s="199">
        <f t="shared" si="170"/>
        <v>1.2747693326130695E-2</v>
      </c>
      <c r="CQ70" s="200">
        <f t="shared" si="171"/>
        <v>9.0416796485950756E-3</v>
      </c>
      <c r="CR70" s="200">
        <f t="shared" si="172"/>
        <v>0</v>
      </c>
      <c r="CS70" s="200">
        <f t="shared" si="173"/>
        <v>3.7060136775356228E-3</v>
      </c>
      <c r="CT70" s="255">
        <f t="shared" si="174"/>
        <v>1.6007931864862418E-4</v>
      </c>
    </row>
    <row r="71" spans="1:98">
      <c r="A71" s="339"/>
      <c r="B71" s="134" t="s">
        <v>16</v>
      </c>
      <c r="C71" s="165">
        <f t="shared" ref="C71:M71" si="175">IF(COUNT(C68:C70)=0,"",SUM(C68:C70))</f>
        <v>3957776.4120000033</v>
      </c>
      <c r="D71" s="166">
        <f t="shared" si="175"/>
        <v>3626663.3480000002</v>
      </c>
      <c r="E71" s="167">
        <f t="shared" si="175"/>
        <v>305712.56900000002</v>
      </c>
      <c r="F71" s="168">
        <f t="shared" si="175"/>
        <v>122522.38700000002</v>
      </c>
      <c r="G71" s="169">
        <f t="shared" si="175"/>
        <v>122521.51500000001</v>
      </c>
      <c r="H71" s="169">
        <f t="shared" si="175"/>
        <v>0.87200000000000011</v>
      </c>
      <c r="I71" s="170">
        <f t="shared" si="175"/>
        <v>183190.18200000006</v>
      </c>
      <c r="J71" s="171">
        <f t="shared" si="175"/>
        <v>108459.52200000001</v>
      </c>
      <c r="K71" s="171">
        <f t="shared" si="175"/>
        <v>349.66</v>
      </c>
      <c r="L71" s="171">
        <f t="shared" si="175"/>
        <v>74380.999999999971</v>
      </c>
      <c r="M71" s="271">
        <f t="shared" si="175"/>
        <v>3108.5750000000003</v>
      </c>
      <c r="N71" s="264">
        <f t="shared" si="135"/>
        <v>0.9163386130161203</v>
      </c>
      <c r="O71" s="201">
        <f t="shared" si="136"/>
        <v>7.7243516857869371E-2</v>
      </c>
      <c r="P71" s="202">
        <f t="shared" si="137"/>
        <v>3.0957379661092365E-2</v>
      </c>
      <c r="Q71" s="203">
        <f t="shared" si="138"/>
        <v>3.0957159335356591E-2</v>
      </c>
      <c r="R71" s="203">
        <f t="shared" si="139"/>
        <v>2.2032573577327171E-7</v>
      </c>
      <c r="S71" s="204">
        <f t="shared" si="140"/>
        <v>4.6286137196777023E-2</v>
      </c>
      <c r="T71" s="205">
        <f t="shared" si="141"/>
        <v>2.7404155947554302E-2</v>
      </c>
      <c r="U71" s="205">
        <f t="shared" si="142"/>
        <v>8.8347588039543789E-5</v>
      </c>
      <c r="V71" s="205">
        <f t="shared" si="143"/>
        <v>1.8793633661183161E-2</v>
      </c>
      <c r="W71" s="256">
        <f t="shared" si="144"/>
        <v>7.8543471798325467E-4</v>
      </c>
      <c r="Z71" s="339"/>
      <c r="AA71" s="134" t="s">
        <v>16</v>
      </c>
      <c r="AB71" s="165">
        <f t="shared" ref="AB71:AL71" si="176">IF(COUNT(AB68:AB70)=0,"",SUM(AB68:AB70))</f>
        <v>3054018.1130000036</v>
      </c>
      <c r="AC71" s="166">
        <f t="shared" si="176"/>
        <v>2827067.1749999998</v>
      </c>
      <c r="AD71" s="167">
        <f t="shared" si="176"/>
        <v>207839.43500000008</v>
      </c>
      <c r="AE71" s="168">
        <f t="shared" si="176"/>
        <v>89625.10000000002</v>
      </c>
      <c r="AF71" s="169">
        <f t="shared" si="176"/>
        <v>89624.867000000027</v>
      </c>
      <c r="AG71" s="169">
        <f t="shared" si="176"/>
        <v>0.23299999999999998</v>
      </c>
      <c r="AH71" s="170">
        <f t="shared" si="176"/>
        <v>118214.33500000001</v>
      </c>
      <c r="AI71" s="171">
        <f t="shared" si="176"/>
        <v>71305.345000000016</v>
      </c>
      <c r="AJ71" s="171">
        <f t="shared" si="176"/>
        <v>349.66</v>
      </c>
      <c r="AK71" s="171">
        <f t="shared" si="176"/>
        <v>46559.329999999973</v>
      </c>
      <c r="AL71" s="271">
        <f t="shared" si="176"/>
        <v>510.77900000000011</v>
      </c>
      <c r="AM71" s="264">
        <f t="shared" si="145"/>
        <v>0.92568775639085299</v>
      </c>
      <c r="AN71" s="201">
        <f t="shared" si="146"/>
        <v>6.8054421195241896E-2</v>
      </c>
      <c r="AO71" s="202">
        <f t="shared" si="147"/>
        <v>2.9346617041494907E-2</v>
      </c>
      <c r="AP71" s="203">
        <f t="shared" si="148"/>
        <v>2.9346540748561672E-2</v>
      </c>
      <c r="AQ71" s="203">
        <f t="shared" si="149"/>
        <v>7.6292933237098884E-8</v>
      </c>
      <c r="AR71" s="204">
        <f t="shared" si="150"/>
        <v>3.8707804153746965E-2</v>
      </c>
      <c r="AS71" s="205">
        <f t="shared" si="151"/>
        <v>2.3348042598855381E-2</v>
      </c>
      <c r="AT71" s="205">
        <f t="shared" si="152"/>
        <v>1.1449178985272103E-4</v>
      </c>
      <c r="AU71" s="205">
        <f t="shared" si="153"/>
        <v>1.5245269765038856E-2</v>
      </c>
      <c r="AV71" s="256">
        <f t="shared" si="154"/>
        <v>1.6724818946743409E-4</v>
      </c>
      <c r="AY71" s="339"/>
      <c r="AZ71" s="134" t="s">
        <v>16</v>
      </c>
      <c r="BA71" s="165">
        <f t="shared" ref="BA71:BK71" si="177">IF(COUNT(BA68:BA70)=0,"",SUM(BA68:BA70))</f>
        <v>903758.29899999988</v>
      </c>
      <c r="BB71" s="166">
        <f t="shared" si="177"/>
        <v>799596.17300000007</v>
      </c>
      <c r="BC71" s="167">
        <f t="shared" si="177"/>
        <v>97873.133999999933</v>
      </c>
      <c r="BD71" s="168">
        <f t="shared" si="177"/>
        <v>32897.286999999997</v>
      </c>
      <c r="BE71" s="169">
        <f t="shared" si="177"/>
        <v>32896.647999999994</v>
      </c>
      <c r="BF71" s="169">
        <f t="shared" si="177"/>
        <v>0.63900000000000001</v>
      </c>
      <c r="BG71" s="170">
        <f t="shared" si="177"/>
        <v>64975.847000000053</v>
      </c>
      <c r="BH71" s="171">
        <f t="shared" si="177"/>
        <v>37154.176999999996</v>
      </c>
      <c r="BI71" s="171">
        <f t="shared" si="177"/>
        <v>0</v>
      </c>
      <c r="BJ71" s="171">
        <f t="shared" si="177"/>
        <v>27821.669999999991</v>
      </c>
      <c r="BK71" s="271">
        <f t="shared" si="177"/>
        <v>2597.7960000000003</v>
      </c>
      <c r="BL71" s="264">
        <f t="shared" si="155"/>
        <v>0.88474559391017016</v>
      </c>
      <c r="BM71" s="201">
        <f t="shared" si="156"/>
        <v>0.1082956959933819</v>
      </c>
      <c r="BN71" s="202">
        <f t="shared" si="157"/>
        <v>3.6400536555404844E-2</v>
      </c>
      <c r="BO71" s="203">
        <f t="shared" si="158"/>
        <v>3.6399829507955644E-2</v>
      </c>
      <c r="BP71" s="203">
        <f t="shared" si="159"/>
        <v>7.0704744919858278E-7</v>
      </c>
      <c r="BQ71" s="204">
        <f t="shared" si="160"/>
        <v>7.1895159437977196E-2</v>
      </c>
      <c r="BR71" s="205">
        <f t="shared" si="161"/>
        <v>4.1110745031177856E-2</v>
      </c>
      <c r="BS71" s="205">
        <f t="shared" si="162"/>
        <v>0</v>
      </c>
      <c r="BT71" s="205">
        <f t="shared" si="163"/>
        <v>3.078441440679926E-2</v>
      </c>
      <c r="BU71" s="256">
        <f t="shared" si="164"/>
        <v>2.8744366750207851E-3</v>
      </c>
      <c r="BX71" s="339"/>
      <c r="BY71" s="134" t="s">
        <v>16</v>
      </c>
      <c r="BZ71" s="165">
        <f t="shared" ref="BZ71:CJ71" si="178">IF(COUNT(BZ68:BZ70)=0,"",SUM(BZ68:BZ70))</f>
        <v>19728.533000000003</v>
      </c>
      <c r="CA71" s="166">
        <f t="shared" si="178"/>
        <v>18533.060000000012</v>
      </c>
      <c r="CB71" s="167">
        <f t="shared" si="178"/>
        <v>1047.962</v>
      </c>
      <c r="CC71" s="168">
        <f t="shared" si="178"/>
        <v>629.60699999999997</v>
      </c>
      <c r="CD71" s="169">
        <f t="shared" si="178"/>
        <v>629.10800000000006</v>
      </c>
      <c r="CE71" s="169">
        <f t="shared" si="178"/>
        <v>0.499</v>
      </c>
      <c r="CF71" s="170">
        <f t="shared" si="178"/>
        <v>418.3549999999999</v>
      </c>
      <c r="CG71" s="171">
        <f t="shared" si="178"/>
        <v>189.274</v>
      </c>
      <c r="CH71" s="171">
        <f t="shared" si="178"/>
        <v>0</v>
      </c>
      <c r="CI71" s="171">
        <f t="shared" si="178"/>
        <v>229.08100000000005</v>
      </c>
      <c r="CJ71" s="271">
        <f t="shared" si="178"/>
        <v>3.331</v>
      </c>
      <c r="CK71" s="264">
        <f t="shared" si="165"/>
        <v>0.93940385734712306</v>
      </c>
      <c r="CL71" s="201">
        <f t="shared" si="166"/>
        <v>5.3119104192896643E-2</v>
      </c>
      <c r="CM71" s="202">
        <f t="shared" si="167"/>
        <v>3.1913523423155683E-2</v>
      </c>
      <c r="CN71" s="203">
        <f t="shared" si="168"/>
        <v>3.18882301081383E-2</v>
      </c>
      <c r="CO71" s="203">
        <f t="shared" si="169"/>
        <v>2.5293315017391306E-5</v>
      </c>
      <c r="CP71" s="204">
        <f t="shared" si="170"/>
        <v>2.1205580769740957E-2</v>
      </c>
      <c r="CQ71" s="205">
        <f t="shared" si="171"/>
        <v>9.5939216565164766E-3</v>
      </c>
      <c r="CR71" s="205">
        <f t="shared" si="172"/>
        <v>0</v>
      </c>
      <c r="CS71" s="205">
        <f t="shared" si="173"/>
        <v>1.1611659113224485E-2</v>
      </c>
      <c r="CT71" s="256">
        <f t="shared" si="174"/>
        <v>1.6884174814214516E-4</v>
      </c>
    </row>
    <row r="72" spans="1:98">
      <c r="A72" s="339"/>
      <c r="B72" s="131" t="s">
        <v>17</v>
      </c>
      <c r="C72" s="172">
        <v>1089839.7750000001</v>
      </c>
      <c r="D72" s="173">
        <v>979902.41200000094</v>
      </c>
      <c r="E72" s="174">
        <v>104105.39500000002</v>
      </c>
      <c r="F72" s="175">
        <v>46187.723000000071</v>
      </c>
      <c r="G72" s="176">
        <v>46182.373000000072</v>
      </c>
      <c r="H72" s="176">
        <v>5.35</v>
      </c>
      <c r="I72" s="177">
        <v>57917.67200000002</v>
      </c>
      <c r="J72" s="178">
        <v>44760.755000000005</v>
      </c>
      <c r="K72" s="178">
        <v>283.42099999999994</v>
      </c>
      <c r="L72" s="178">
        <v>12873.495999999999</v>
      </c>
      <c r="M72" s="272">
        <v>968.01299999999992</v>
      </c>
      <c r="N72" s="265">
        <f t="shared" si="135"/>
        <v>0.89912520581293776</v>
      </c>
      <c r="O72" s="206">
        <f t="shared" si="136"/>
        <v>9.5523578225065242E-2</v>
      </c>
      <c r="P72" s="207">
        <f t="shared" si="137"/>
        <v>4.2380287506023594E-2</v>
      </c>
      <c r="Q72" s="208">
        <f t="shared" si="138"/>
        <v>4.237537852754554E-2</v>
      </c>
      <c r="R72" s="208">
        <f t="shared" si="139"/>
        <v>4.908978478051968E-6</v>
      </c>
      <c r="S72" s="209">
        <f t="shared" si="140"/>
        <v>5.3143290719041718E-2</v>
      </c>
      <c r="T72" s="210">
        <f t="shared" si="141"/>
        <v>4.107095008530038E-2</v>
      </c>
      <c r="U72" s="210">
        <f t="shared" si="142"/>
        <v>2.6005749331363859E-4</v>
      </c>
      <c r="V72" s="210">
        <f t="shared" si="143"/>
        <v>1.1812283140427681E-2</v>
      </c>
      <c r="W72" s="257">
        <f t="shared" si="144"/>
        <v>8.8821588476159237E-4</v>
      </c>
      <c r="Z72" s="339"/>
      <c r="AA72" s="131" t="s">
        <v>17</v>
      </c>
      <c r="AB72" s="172">
        <v>844400.06700000016</v>
      </c>
      <c r="AC72" s="173">
        <v>763805.83000000089</v>
      </c>
      <c r="AD72" s="174">
        <v>76206.991000000009</v>
      </c>
      <c r="AE72" s="175">
        <v>40559.639000000076</v>
      </c>
      <c r="AF72" s="176">
        <v>40554.717000000077</v>
      </c>
      <c r="AG72" s="176">
        <v>4.9219999999999997</v>
      </c>
      <c r="AH72" s="177">
        <v>35647.351999999999</v>
      </c>
      <c r="AI72" s="178">
        <v>27680.135999999988</v>
      </c>
      <c r="AJ72" s="178">
        <v>0</v>
      </c>
      <c r="AK72" s="178">
        <v>7967.2159999999976</v>
      </c>
      <c r="AL72" s="272">
        <v>647.74099999999999</v>
      </c>
      <c r="AM72" s="265">
        <f t="shared" si="145"/>
        <v>0.90455444030655285</v>
      </c>
      <c r="AN72" s="206">
        <f t="shared" si="146"/>
        <v>9.0249863753267559E-2</v>
      </c>
      <c r="AO72" s="207">
        <f t="shared" si="147"/>
        <v>4.8033675724471571E-2</v>
      </c>
      <c r="AP72" s="208">
        <f t="shared" si="148"/>
        <v>4.8027846733934558E-2</v>
      </c>
      <c r="AQ72" s="208">
        <f t="shared" si="149"/>
        <v>5.8289905370175661E-6</v>
      </c>
      <c r="AR72" s="209">
        <f t="shared" si="150"/>
        <v>4.2216188028796064E-2</v>
      </c>
      <c r="AS72" s="210">
        <f t="shared" si="151"/>
        <v>3.2780831127053878E-2</v>
      </c>
      <c r="AT72" s="210">
        <f t="shared" si="152"/>
        <v>0</v>
      </c>
      <c r="AU72" s="210">
        <f t="shared" si="153"/>
        <v>9.4353569017421642E-3</v>
      </c>
      <c r="AV72" s="257">
        <f t="shared" si="154"/>
        <v>7.6710202345353423E-4</v>
      </c>
      <c r="AY72" s="339"/>
      <c r="AZ72" s="131" t="s">
        <v>17</v>
      </c>
      <c r="BA72" s="172">
        <v>245439.70800000007</v>
      </c>
      <c r="BB72" s="173">
        <v>216096.58199999999</v>
      </c>
      <c r="BC72" s="174">
        <v>27898.404000000002</v>
      </c>
      <c r="BD72" s="175">
        <v>5628.0839999999935</v>
      </c>
      <c r="BE72" s="176">
        <v>5627.6559999999936</v>
      </c>
      <c r="BF72" s="176">
        <v>0.42799999999999999</v>
      </c>
      <c r="BG72" s="177">
        <v>22270.320000000025</v>
      </c>
      <c r="BH72" s="178">
        <v>17080.619000000017</v>
      </c>
      <c r="BI72" s="178">
        <v>283.42099999999994</v>
      </c>
      <c r="BJ72" s="178">
        <v>4906.2800000000016</v>
      </c>
      <c r="BK72" s="272">
        <v>320.27199999999999</v>
      </c>
      <c r="BL72" s="265">
        <f t="shared" si="155"/>
        <v>0.8804467042472196</v>
      </c>
      <c r="BM72" s="206">
        <f t="shared" si="156"/>
        <v>0.11366703549044312</v>
      </c>
      <c r="BN72" s="207">
        <f t="shared" si="157"/>
        <v>2.2930617241444861E-2</v>
      </c>
      <c r="BO72" s="208">
        <f t="shared" si="158"/>
        <v>2.2928873432329834E-2</v>
      </c>
      <c r="BP72" s="208">
        <f t="shared" si="159"/>
        <v>1.7438091150271409E-6</v>
      </c>
      <c r="BQ72" s="209">
        <f t="shared" si="160"/>
        <v>9.0736418248998321E-2</v>
      </c>
      <c r="BR72" s="210">
        <f t="shared" si="161"/>
        <v>6.9591913790901391E-2</v>
      </c>
      <c r="BS72" s="210">
        <f t="shared" si="162"/>
        <v>1.1547479513787551E-3</v>
      </c>
      <c r="BT72" s="210">
        <f t="shared" si="163"/>
        <v>1.9989756506718141E-2</v>
      </c>
      <c r="BU72" s="257">
        <f t="shared" si="164"/>
        <v>1.3048907310466646E-3</v>
      </c>
      <c r="BX72" s="339"/>
      <c r="BY72" s="131" t="s">
        <v>17</v>
      </c>
      <c r="BZ72" s="172">
        <v>15358.212999999991</v>
      </c>
      <c r="CA72" s="173">
        <v>14348.510999999997</v>
      </c>
      <c r="CB72" s="174">
        <v>912.053</v>
      </c>
      <c r="CC72" s="175">
        <v>263.31500000000005</v>
      </c>
      <c r="CD72" s="176">
        <v>263.31500000000005</v>
      </c>
      <c r="CE72" s="176">
        <v>0</v>
      </c>
      <c r="CF72" s="177">
        <v>648.73800000000017</v>
      </c>
      <c r="CG72" s="178">
        <v>535.91</v>
      </c>
      <c r="CH72" s="178">
        <v>0</v>
      </c>
      <c r="CI72" s="178">
        <v>112.82800000000002</v>
      </c>
      <c r="CJ72" s="272">
        <v>24.457000000000001</v>
      </c>
      <c r="CK72" s="265">
        <f t="shared" si="165"/>
        <v>0.93425654403933622</v>
      </c>
      <c r="CL72" s="206">
        <f t="shared" si="166"/>
        <v>5.9385359481601181E-2</v>
      </c>
      <c r="CM72" s="207">
        <f t="shared" si="167"/>
        <v>1.7144898302947107E-2</v>
      </c>
      <c r="CN72" s="208">
        <f t="shared" si="168"/>
        <v>1.7144898302947107E-2</v>
      </c>
      <c r="CO72" s="208">
        <f t="shared" si="169"/>
        <v>0</v>
      </c>
      <c r="CP72" s="209">
        <f t="shared" si="170"/>
        <v>4.2240461178654092E-2</v>
      </c>
      <c r="CQ72" s="210">
        <f t="shared" si="171"/>
        <v>3.4894033570181657E-2</v>
      </c>
      <c r="CR72" s="210">
        <f t="shared" si="172"/>
        <v>0</v>
      </c>
      <c r="CS72" s="210">
        <f t="shared" si="173"/>
        <v>7.3464276084724235E-3</v>
      </c>
      <c r="CT72" s="257">
        <f t="shared" si="174"/>
        <v>1.5924378702131567E-3</v>
      </c>
    </row>
    <row r="73" spans="1:98">
      <c r="A73" s="339"/>
      <c r="B73" s="132" t="s">
        <v>18</v>
      </c>
      <c r="C73" s="151">
        <v>680791.53499999957</v>
      </c>
      <c r="D73" s="152">
        <v>650545.85999999964</v>
      </c>
      <c r="E73" s="153">
        <v>27449.660000000014</v>
      </c>
      <c r="F73" s="154">
        <v>14267.445999999998</v>
      </c>
      <c r="G73" s="155">
        <v>14267.445999999998</v>
      </c>
      <c r="H73" s="155">
        <v>0</v>
      </c>
      <c r="I73" s="156">
        <v>13182.214</v>
      </c>
      <c r="J73" s="157">
        <v>13182.214</v>
      </c>
      <c r="K73" s="157">
        <v>0</v>
      </c>
      <c r="L73" s="157">
        <v>0</v>
      </c>
      <c r="M73" s="269">
        <v>339.5680000000001</v>
      </c>
      <c r="N73" s="262">
        <f t="shared" si="135"/>
        <v>0.95557278044005067</v>
      </c>
      <c r="O73" s="191">
        <f t="shared" si="136"/>
        <v>4.0320213440961823E-2</v>
      </c>
      <c r="P73" s="192">
        <f t="shared" si="137"/>
        <v>2.0957143657786531E-2</v>
      </c>
      <c r="Q73" s="193">
        <f t="shared" si="138"/>
        <v>2.0957143657786531E-2</v>
      </c>
      <c r="R73" s="193">
        <f t="shared" si="139"/>
        <v>0</v>
      </c>
      <c r="S73" s="194">
        <f t="shared" si="140"/>
        <v>1.9363069783175268E-2</v>
      </c>
      <c r="T73" s="195">
        <f t="shared" si="141"/>
        <v>1.9363069783175268E-2</v>
      </c>
      <c r="U73" s="195">
        <f t="shared" si="142"/>
        <v>0</v>
      </c>
      <c r="V73" s="195">
        <f t="shared" si="143"/>
        <v>0</v>
      </c>
      <c r="W73" s="254">
        <f t="shared" si="144"/>
        <v>4.9878411017551839E-4</v>
      </c>
      <c r="Z73" s="339"/>
      <c r="AA73" s="132" t="s">
        <v>18</v>
      </c>
      <c r="AB73" s="151">
        <v>549279.50199999963</v>
      </c>
      <c r="AC73" s="152">
        <v>524774.20999999973</v>
      </c>
      <c r="AD73" s="153">
        <v>22460.616000000009</v>
      </c>
      <c r="AE73" s="154">
        <v>12707.082999999999</v>
      </c>
      <c r="AF73" s="155">
        <v>12707.082999999999</v>
      </c>
      <c r="AG73" s="155">
        <v>0</v>
      </c>
      <c r="AH73" s="156">
        <v>9753.5330000000013</v>
      </c>
      <c r="AI73" s="157">
        <v>9753.5330000000013</v>
      </c>
      <c r="AJ73" s="157">
        <v>0</v>
      </c>
      <c r="AK73" s="157">
        <v>0</v>
      </c>
      <c r="AL73" s="269">
        <v>32.682000000000002</v>
      </c>
      <c r="AM73" s="262">
        <f t="shared" si="145"/>
        <v>0.95538648008750937</v>
      </c>
      <c r="AN73" s="191">
        <f t="shared" si="146"/>
        <v>4.089105076417001E-2</v>
      </c>
      <c r="AO73" s="192">
        <f t="shared" si="147"/>
        <v>2.3134092850237122E-2</v>
      </c>
      <c r="AP73" s="193">
        <f t="shared" si="148"/>
        <v>2.3134092850237122E-2</v>
      </c>
      <c r="AQ73" s="193">
        <f t="shared" si="149"/>
        <v>0</v>
      </c>
      <c r="AR73" s="194">
        <f t="shared" si="150"/>
        <v>1.7756957913932874E-2</v>
      </c>
      <c r="AS73" s="195">
        <f t="shared" si="151"/>
        <v>1.7756957913932874E-2</v>
      </c>
      <c r="AT73" s="195">
        <f t="shared" si="152"/>
        <v>0</v>
      </c>
      <c r="AU73" s="195">
        <f t="shared" si="153"/>
        <v>0</v>
      </c>
      <c r="AV73" s="254">
        <f t="shared" si="154"/>
        <v>5.9499762654532891E-5</v>
      </c>
      <c r="AY73" s="339"/>
      <c r="AZ73" s="132" t="s">
        <v>18</v>
      </c>
      <c r="BA73" s="151">
        <v>131512.03299999991</v>
      </c>
      <c r="BB73" s="152">
        <v>125771.64999999994</v>
      </c>
      <c r="BC73" s="153">
        <v>4989.0440000000044</v>
      </c>
      <c r="BD73" s="154">
        <v>1560.3630000000001</v>
      </c>
      <c r="BE73" s="155">
        <v>1560.3630000000001</v>
      </c>
      <c r="BF73" s="155">
        <v>0</v>
      </c>
      <c r="BG73" s="156">
        <v>3428.6809999999987</v>
      </c>
      <c r="BH73" s="157">
        <v>3428.6809999999987</v>
      </c>
      <c r="BI73" s="157">
        <v>0</v>
      </c>
      <c r="BJ73" s="157">
        <v>0</v>
      </c>
      <c r="BK73" s="269">
        <v>306.88600000000008</v>
      </c>
      <c r="BL73" s="262">
        <f t="shared" si="155"/>
        <v>0.95635089148078201</v>
      </c>
      <c r="BM73" s="191">
        <f t="shared" si="156"/>
        <v>3.7936026736047852E-2</v>
      </c>
      <c r="BN73" s="192">
        <f t="shared" si="157"/>
        <v>1.1864792630800569E-2</v>
      </c>
      <c r="BO73" s="193">
        <f t="shared" si="158"/>
        <v>1.1864792630800569E-2</v>
      </c>
      <c r="BP73" s="193">
        <f t="shared" si="159"/>
        <v>0</v>
      </c>
      <c r="BQ73" s="194">
        <f t="shared" si="160"/>
        <v>2.6071234105247244E-2</v>
      </c>
      <c r="BR73" s="195">
        <f t="shared" si="161"/>
        <v>2.6071234105247244E-2</v>
      </c>
      <c r="BS73" s="195">
        <f t="shared" si="162"/>
        <v>0</v>
      </c>
      <c r="BT73" s="195">
        <f t="shared" si="163"/>
        <v>0</v>
      </c>
      <c r="BU73" s="254">
        <f t="shared" si="164"/>
        <v>2.3335203098867789E-3</v>
      </c>
      <c r="BX73" s="339"/>
      <c r="BY73" s="132" t="s">
        <v>18</v>
      </c>
      <c r="BZ73" s="151">
        <v>18441.323000000004</v>
      </c>
      <c r="CA73" s="152">
        <v>18313.256000000012</v>
      </c>
      <c r="CB73" s="153">
        <v>107.92400000000001</v>
      </c>
      <c r="CC73" s="154">
        <v>4.6399999999999988</v>
      </c>
      <c r="CD73" s="155">
        <v>4.6169999999999991</v>
      </c>
      <c r="CE73" s="155">
        <v>2.3E-2</v>
      </c>
      <c r="CF73" s="156">
        <v>103.28399999999999</v>
      </c>
      <c r="CG73" s="157">
        <v>103.28399999999999</v>
      </c>
      <c r="CH73" s="157">
        <v>0</v>
      </c>
      <c r="CI73" s="157">
        <v>0</v>
      </c>
      <c r="CJ73" s="269">
        <v>6.2169999999999996</v>
      </c>
      <c r="CK73" s="262">
        <f t="shared" si="165"/>
        <v>0.99305543317038636</v>
      </c>
      <c r="CL73" s="191">
        <f t="shared" si="166"/>
        <v>5.8522916170385382E-3</v>
      </c>
      <c r="CM73" s="192">
        <f t="shared" si="167"/>
        <v>2.51608846068148E-4</v>
      </c>
      <c r="CN73" s="193">
        <f t="shared" si="168"/>
        <v>2.5036164704668955E-4</v>
      </c>
      <c r="CO73" s="193">
        <f t="shared" si="169"/>
        <v>1.2471990214584926E-6</v>
      </c>
      <c r="CP73" s="194">
        <f t="shared" si="170"/>
        <v>5.6006827709703891E-3</v>
      </c>
      <c r="CQ73" s="195">
        <f t="shared" si="171"/>
        <v>5.6006827709703891E-3</v>
      </c>
      <c r="CR73" s="195">
        <f t="shared" si="172"/>
        <v>0</v>
      </c>
      <c r="CS73" s="195">
        <f t="shared" si="173"/>
        <v>0</v>
      </c>
      <c r="CT73" s="254">
        <f t="shared" si="174"/>
        <v>3.3712331810467166E-4</v>
      </c>
    </row>
    <row r="74" spans="1:98">
      <c r="A74" s="339"/>
      <c r="B74" s="133" t="s">
        <v>19</v>
      </c>
      <c r="C74" s="158">
        <v>777820.33100000035</v>
      </c>
      <c r="D74" s="159">
        <v>722814.18700000097</v>
      </c>
      <c r="E74" s="160">
        <v>51876.520000000055</v>
      </c>
      <c r="F74" s="161">
        <v>25273.284999999996</v>
      </c>
      <c r="G74" s="162">
        <v>25273.189999999995</v>
      </c>
      <c r="H74" s="162">
        <v>9.5000000000000001E-2</v>
      </c>
      <c r="I74" s="163">
        <v>26603.23500000003</v>
      </c>
      <c r="J74" s="164">
        <v>24582.420000000006</v>
      </c>
      <c r="K74" s="164">
        <v>0</v>
      </c>
      <c r="L74" s="164">
        <v>2020.8150000000005</v>
      </c>
      <c r="M74" s="270">
        <v>449.46400000000006</v>
      </c>
      <c r="N74" s="263">
        <f t="shared" si="135"/>
        <v>0.9292816839471385</v>
      </c>
      <c r="O74" s="196">
        <f t="shared" si="136"/>
        <v>6.6694733902500719E-2</v>
      </c>
      <c r="P74" s="197">
        <f t="shared" si="137"/>
        <v>3.2492445867939118E-2</v>
      </c>
      <c r="Q74" s="198">
        <f t="shared" si="138"/>
        <v>3.2492323731764194E-2</v>
      </c>
      <c r="R74" s="198">
        <f t="shared" si="139"/>
        <v>1.2213617491569524E-7</v>
      </c>
      <c r="S74" s="199">
        <f t="shared" si="140"/>
        <v>3.4202288034561566E-2</v>
      </c>
      <c r="T74" s="200">
        <f t="shared" si="141"/>
        <v>3.1604239462853533E-2</v>
      </c>
      <c r="U74" s="200">
        <f t="shared" si="142"/>
        <v>0</v>
      </c>
      <c r="V74" s="200">
        <f t="shared" si="143"/>
        <v>2.5980485717080073E-3</v>
      </c>
      <c r="W74" s="255">
        <f t="shared" si="144"/>
        <v>5.7785067076113737E-4</v>
      </c>
      <c r="Z74" s="339"/>
      <c r="AA74" s="133" t="s">
        <v>19</v>
      </c>
      <c r="AB74" s="158">
        <v>623312.78300000017</v>
      </c>
      <c r="AC74" s="159">
        <v>586831.59600000107</v>
      </c>
      <c r="AD74" s="160">
        <v>34629.30700000003</v>
      </c>
      <c r="AE74" s="161">
        <v>15468.637999999999</v>
      </c>
      <c r="AF74" s="162">
        <v>15468.543</v>
      </c>
      <c r="AG74" s="162">
        <v>9.5000000000000001E-2</v>
      </c>
      <c r="AH74" s="163">
        <v>19160.669000000031</v>
      </c>
      <c r="AI74" s="164">
        <v>17940.853000000006</v>
      </c>
      <c r="AJ74" s="164">
        <v>0</v>
      </c>
      <c r="AK74" s="164">
        <v>1219.816</v>
      </c>
      <c r="AL74" s="270">
        <v>145.98400000000001</v>
      </c>
      <c r="AM74" s="263">
        <f t="shared" si="145"/>
        <v>0.941472101976771</v>
      </c>
      <c r="AN74" s="196">
        <f t="shared" si="146"/>
        <v>5.5556869591747202E-2</v>
      </c>
      <c r="AO74" s="197">
        <f t="shared" si="147"/>
        <v>2.4816814963347214E-2</v>
      </c>
      <c r="AP74" s="198">
        <f t="shared" si="148"/>
        <v>2.4816662551905334E-2</v>
      </c>
      <c r="AQ74" s="198">
        <f t="shared" si="149"/>
        <v>1.5241144188117826E-7</v>
      </c>
      <c r="AR74" s="199">
        <f t="shared" si="150"/>
        <v>3.0740054628399984E-2</v>
      </c>
      <c r="AS74" s="200">
        <f t="shared" si="151"/>
        <v>2.8783066045350143E-2</v>
      </c>
      <c r="AT74" s="200">
        <f t="shared" si="152"/>
        <v>0</v>
      </c>
      <c r="AU74" s="200">
        <f t="shared" si="153"/>
        <v>1.9569885830498035E-3</v>
      </c>
      <c r="AV74" s="255">
        <f t="shared" si="154"/>
        <v>2.3420665191138871E-4</v>
      </c>
      <c r="AY74" s="339"/>
      <c r="AZ74" s="133" t="s">
        <v>19</v>
      </c>
      <c r="BA74" s="158">
        <v>154507.54800000016</v>
      </c>
      <c r="BB74" s="159">
        <v>135982.59099999993</v>
      </c>
      <c r="BC74" s="160">
        <v>17247.213000000025</v>
      </c>
      <c r="BD74" s="161">
        <v>9804.6469999999954</v>
      </c>
      <c r="BE74" s="162">
        <v>9804.6469999999954</v>
      </c>
      <c r="BF74" s="162">
        <v>0</v>
      </c>
      <c r="BG74" s="163">
        <v>7442.5660000000007</v>
      </c>
      <c r="BH74" s="164">
        <v>6641.5669999999982</v>
      </c>
      <c r="BI74" s="164">
        <v>0</v>
      </c>
      <c r="BJ74" s="164">
        <v>800.99900000000036</v>
      </c>
      <c r="BK74" s="270">
        <v>303.48</v>
      </c>
      <c r="BL74" s="263">
        <f t="shared" si="155"/>
        <v>0.88010322317716017</v>
      </c>
      <c r="BM74" s="196">
        <f t="shared" si="156"/>
        <v>0.11162699313563637</v>
      </c>
      <c r="BN74" s="197">
        <f t="shared" si="157"/>
        <v>6.3457398210733276E-2</v>
      </c>
      <c r="BO74" s="198">
        <f t="shared" si="158"/>
        <v>6.3457398210733276E-2</v>
      </c>
      <c r="BP74" s="198">
        <f t="shared" si="159"/>
        <v>0</v>
      </c>
      <c r="BQ74" s="199">
        <f t="shared" si="160"/>
        <v>4.8169594924902914E-2</v>
      </c>
      <c r="BR74" s="200">
        <f t="shared" si="161"/>
        <v>4.2985388649103354E-2</v>
      </c>
      <c r="BS74" s="200">
        <f t="shared" si="162"/>
        <v>0</v>
      </c>
      <c r="BT74" s="200">
        <f t="shared" si="163"/>
        <v>5.1842062757995458E-3</v>
      </c>
      <c r="BU74" s="255">
        <f t="shared" si="164"/>
        <v>1.9641758860868062E-3</v>
      </c>
      <c r="BX74" s="339"/>
      <c r="BY74" s="133" t="s">
        <v>19</v>
      </c>
      <c r="BZ74" s="158">
        <v>18450.931000000004</v>
      </c>
      <c r="CA74" s="159">
        <v>17633.015000000003</v>
      </c>
      <c r="CB74" s="160">
        <v>756.73500000000001</v>
      </c>
      <c r="CC74" s="161">
        <v>517.125</v>
      </c>
      <c r="CD74" s="162">
        <v>517.125</v>
      </c>
      <c r="CE74" s="162">
        <v>0</v>
      </c>
      <c r="CF74" s="163">
        <v>239.60999999999999</v>
      </c>
      <c r="CG74" s="164">
        <v>207.49899999999997</v>
      </c>
      <c r="CH74" s="164">
        <v>0</v>
      </c>
      <c r="CI74" s="164">
        <v>32.110999999999997</v>
      </c>
      <c r="CJ74" s="270">
        <v>27.823999999999998</v>
      </c>
      <c r="CK74" s="263">
        <f t="shared" si="165"/>
        <v>0.95567074637046767</v>
      </c>
      <c r="CL74" s="196">
        <f t="shared" si="166"/>
        <v>4.1013377590540002E-2</v>
      </c>
      <c r="CM74" s="197">
        <f t="shared" si="167"/>
        <v>2.8027041020314905E-2</v>
      </c>
      <c r="CN74" s="198">
        <f t="shared" si="168"/>
        <v>2.8027041020314905E-2</v>
      </c>
      <c r="CO74" s="198">
        <f t="shared" si="169"/>
        <v>0</v>
      </c>
      <c r="CP74" s="199">
        <f t="shared" si="170"/>
        <v>1.2986336570225097E-2</v>
      </c>
      <c r="CQ74" s="200">
        <f t="shared" si="171"/>
        <v>1.1245990784963638E-2</v>
      </c>
      <c r="CR74" s="200">
        <f t="shared" si="172"/>
        <v>0</v>
      </c>
      <c r="CS74" s="200">
        <f t="shared" si="173"/>
        <v>1.7403457852614586E-3</v>
      </c>
      <c r="CT74" s="255">
        <f t="shared" si="174"/>
        <v>1.5079997860270569E-3</v>
      </c>
    </row>
    <row r="75" spans="1:98">
      <c r="A75" s="339"/>
      <c r="B75" s="134" t="s">
        <v>20</v>
      </c>
      <c r="C75" s="165">
        <f t="shared" ref="C75:M75" si="179">IF(COUNT(C72:C74)=0,"",SUM(C72:C74))</f>
        <v>2548451.6409999998</v>
      </c>
      <c r="D75" s="166">
        <f t="shared" si="179"/>
        <v>2353262.4590000017</v>
      </c>
      <c r="E75" s="167">
        <f t="shared" si="179"/>
        <v>183431.57500000007</v>
      </c>
      <c r="F75" s="168">
        <f t="shared" si="179"/>
        <v>85728.454000000056</v>
      </c>
      <c r="G75" s="169">
        <f t="shared" si="179"/>
        <v>85723.009000000064</v>
      </c>
      <c r="H75" s="169">
        <f t="shared" si="179"/>
        <v>5.4449999999999994</v>
      </c>
      <c r="I75" s="170">
        <f t="shared" si="179"/>
        <v>97703.121000000057</v>
      </c>
      <c r="J75" s="171">
        <f t="shared" si="179"/>
        <v>82525.38900000001</v>
      </c>
      <c r="K75" s="171">
        <f t="shared" si="179"/>
        <v>283.42099999999994</v>
      </c>
      <c r="L75" s="171">
        <f t="shared" si="179"/>
        <v>14894.311</v>
      </c>
      <c r="M75" s="271">
        <f t="shared" si="179"/>
        <v>1757.0450000000001</v>
      </c>
      <c r="N75" s="264">
        <f t="shared" si="135"/>
        <v>0.92340871654782242</v>
      </c>
      <c r="O75" s="201">
        <f t="shared" si="136"/>
        <v>7.1977655784758163E-2</v>
      </c>
      <c r="P75" s="202">
        <f t="shared" si="137"/>
        <v>3.3639427415762396E-2</v>
      </c>
      <c r="Q75" s="203">
        <f t="shared" si="138"/>
        <v>3.3637290824307255E-2</v>
      </c>
      <c r="R75" s="203">
        <f t="shared" si="139"/>
        <v>2.1365914551407413E-6</v>
      </c>
      <c r="S75" s="204">
        <f t="shared" si="140"/>
        <v>3.8338228368995787E-2</v>
      </c>
      <c r="T75" s="205">
        <f t="shared" si="141"/>
        <v>3.2382560324989117E-2</v>
      </c>
      <c r="U75" s="205">
        <f t="shared" si="142"/>
        <v>1.1121301869741854E-4</v>
      </c>
      <c r="V75" s="205">
        <f t="shared" si="143"/>
        <v>5.8444550253092288E-3</v>
      </c>
      <c r="W75" s="256">
        <f t="shared" si="144"/>
        <v>6.8945589224935985E-4</v>
      </c>
      <c r="Z75" s="339"/>
      <c r="AA75" s="134" t="s">
        <v>20</v>
      </c>
      <c r="AB75" s="165">
        <f t="shared" ref="AB75:AL75" si="180">IF(COUNT(AB72:AB74)=0,"",SUM(AB72:AB74))</f>
        <v>2016992.352</v>
      </c>
      <c r="AC75" s="166">
        <f t="shared" si="180"/>
        <v>1875411.6360000016</v>
      </c>
      <c r="AD75" s="167">
        <f t="shared" si="180"/>
        <v>133296.91400000005</v>
      </c>
      <c r="AE75" s="168">
        <f t="shared" si="180"/>
        <v>68735.360000000073</v>
      </c>
      <c r="AF75" s="169">
        <f t="shared" si="180"/>
        <v>68730.343000000081</v>
      </c>
      <c r="AG75" s="169">
        <f t="shared" si="180"/>
        <v>5.0169999999999995</v>
      </c>
      <c r="AH75" s="170">
        <f t="shared" si="180"/>
        <v>64561.554000000033</v>
      </c>
      <c r="AI75" s="171">
        <f t="shared" si="180"/>
        <v>55374.521999999997</v>
      </c>
      <c r="AJ75" s="171">
        <f t="shared" si="180"/>
        <v>0</v>
      </c>
      <c r="AK75" s="171">
        <f t="shared" si="180"/>
        <v>9187.0319999999974</v>
      </c>
      <c r="AL75" s="271">
        <f t="shared" si="180"/>
        <v>826.40700000000004</v>
      </c>
      <c r="AM75" s="264">
        <f t="shared" si="145"/>
        <v>0.92980602238793297</v>
      </c>
      <c r="AN75" s="201">
        <f t="shared" si="146"/>
        <v>6.6086970467600495E-2</v>
      </c>
      <c r="AO75" s="202">
        <f t="shared" si="147"/>
        <v>3.4078146073208353E-2</v>
      </c>
      <c r="AP75" s="203">
        <f t="shared" si="148"/>
        <v>3.4075658706315251E-2</v>
      </c>
      <c r="AQ75" s="203">
        <f t="shared" si="149"/>
        <v>2.4873668930996519E-6</v>
      </c>
      <c r="AR75" s="204">
        <f t="shared" si="150"/>
        <v>3.200882439439217E-2</v>
      </c>
      <c r="AS75" s="205">
        <f t="shared" si="151"/>
        <v>2.745400692525779E-2</v>
      </c>
      <c r="AT75" s="205">
        <f t="shared" si="152"/>
        <v>0</v>
      </c>
      <c r="AU75" s="205">
        <f t="shared" si="153"/>
        <v>4.554817469134359E-3</v>
      </c>
      <c r="AV75" s="256">
        <f t="shared" si="154"/>
        <v>4.0972242615622972E-4</v>
      </c>
      <c r="AY75" s="339"/>
      <c r="AZ75" s="134" t="s">
        <v>20</v>
      </c>
      <c r="BA75" s="165">
        <f t="shared" ref="BA75:BK75" si="181">IF(COUNT(BA72:BA74)=0,"",SUM(BA72:BA74))</f>
        <v>531459.28900000011</v>
      </c>
      <c r="BB75" s="166">
        <f t="shared" si="181"/>
        <v>477850.82299999986</v>
      </c>
      <c r="BC75" s="167">
        <f t="shared" si="181"/>
        <v>50134.661000000029</v>
      </c>
      <c r="BD75" s="168">
        <f t="shared" si="181"/>
        <v>16993.09399999999</v>
      </c>
      <c r="BE75" s="169">
        <f t="shared" si="181"/>
        <v>16992.66599999999</v>
      </c>
      <c r="BF75" s="169">
        <f t="shared" si="181"/>
        <v>0.42799999999999999</v>
      </c>
      <c r="BG75" s="170">
        <f t="shared" si="181"/>
        <v>33141.567000000025</v>
      </c>
      <c r="BH75" s="171">
        <f t="shared" si="181"/>
        <v>27150.867000000017</v>
      </c>
      <c r="BI75" s="171">
        <f t="shared" si="181"/>
        <v>283.42099999999994</v>
      </c>
      <c r="BJ75" s="171">
        <f t="shared" si="181"/>
        <v>5707.2790000000023</v>
      </c>
      <c r="BK75" s="271">
        <f t="shared" si="181"/>
        <v>930.63800000000015</v>
      </c>
      <c r="BL75" s="264">
        <f t="shared" si="155"/>
        <v>0.89912968479510336</v>
      </c>
      <c r="BM75" s="201">
        <f t="shared" si="156"/>
        <v>9.4333963179633162E-2</v>
      </c>
      <c r="BN75" s="202">
        <f t="shared" si="157"/>
        <v>3.1974403969821263E-2</v>
      </c>
      <c r="BO75" s="203">
        <f t="shared" si="158"/>
        <v>3.1973598640026753E-2</v>
      </c>
      <c r="BP75" s="203">
        <f t="shared" si="159"/>
        <v>8.0532979450849317E-7</v>
      </c>
      <c r="BQ75" s="204">
        <f t="shared" si="160"/>
        <v>6.2359559209811871E-2</v>
      </c>
      <c r="BR75" s="205">
        <f t="shared" si="161"/>
        <v>5.1087388181863189E-2</v>
      </c>
      <c r="BS75" s="205">
        <f t="shared" si="162"/>
        <v>5.3328826095652248E-4</v>
      </c>
      <c r="BT75" s="205">
        <f t="shared" si="163"/>
        <v>1.073888276699215E-2</v>
      </c>
      <c r="BU75" s="256">
        <f t="shared" si="164"/>
        <v>1.751099320798587E-3</v>
      </c>
      <c r="BX75" s="339"/>
      <c r="BY75" s="134" t="s">
        <v>20</v>
      </c>
      <c r="BZ75" s="165">
        <f t="shared" ref="BZ75:CJ75" si="182">IF(COUNT(BZ72:BZ74)=0,"",SUM(BZ72:BZ74))</f>
        <v>52250.466999999997</v>
      </c>
      <c r="CA75" s="166">
        <f t="shared" si="182"/>
        <v>50294.782000000007</v>
      </c>
      <c r="CB75" s="167">
        <f t="shared" si="182"/>
        <v>1776.712</v>
      </c>
      <c r="CC75" s="168">
        <f t="shared" si="182"/>
        <v>785.08</v>
      </c>
      <c r="CD75" s="169">
        <f t="shared" si="182"/>
        <v>785.05700000000002</v>
      </c>
      <c r="CE75" s="169">
        <f t="shared" si="182"/>
        <v>2.3E-2</v>
      </c>
      <c r="CF75" s="170">
        <f t="shared" si="182"/>
        <v>991.63200000000018</v>
      </c>
      <c r="CG75" s="171">
        <f t="shared" si="182"/>
        <v>846.69299999999998</v>
      </c>
      <c r="CH75" s="171">
        <f t="shared" si="182"/>
        <v>0</v>
      </c>
      <c r="CI75" s="171">
        <f t="shared" si="182"/>
        <v>144.93900000000002</v>
      </c>
      <c r="CJ75" s="271">
        <f t="shared" si="182"/>
        <v>58.497999999999998</v>
      </c>
      <c r="CK75" s="264">
        <f t="shared" si="165"/>
        <v>0.96257095654283831</v>
      </c>
      <c r="CL75" s="201">
        <f t="shared" si="166"/>
        <v>3.4003753497552476E-2</v>
      </c>
      <c r="CM75" s="202">
        <f t="shared" si="167"/>
        <v>1.5025320252161576E-2</v>
      </c>
      <c r="CN75" s="203">
        <f t="shared" si="168"/>
        <v>1.5024880064708323E-2</v>
      </c>
      <c r="CO75" s="203">
        <f t="shared" si="169"/>
        <v>4.4018745325281016E-7</v>
      </c>
      <c r="CP75" s="204">
        <f t="shared" si="170"/>
        <v>1.8978433245390901E-2</v>
      </c>
      <c r="CQ75" s="205">
        <f t="shared" si="171"/>
        <v>1.6204505885086158E-2</v>
      </c>
      <c r="CR75" s="205">
        <f t="shared" si="172"/>
        <v>0</v>
      </c>
      <c r="CS75" s="205">
        <f t="shared" si="173"/>
        <v>2.773927360304742E-3</v>
      </c>
      <c r="CT75" s="256">
        <f t="shared" si="174"/>
        <v>1.1195689408862125E-3</v>
      </c>
    </row>
    <row r="76" spans="1:98">
      <c r="A76" s="339"/>
      <c r="B76" s="131" t="s">
        <v>21</v>
      </c>
      <c r="C76" s="172">
        <v>636808.21900000074</v>
      </c>
      <c r="D76" s="173">
        <v>603251.29300000134</v>
      </c>
      <c r="E76" s="174">
        <v>30640.663000000008</v>
      </c>
      <c r="F76" s="175">
        <v>19873.615999999991</v>
      </c>
      <c r="G76" s="176">
        <v>19873.608999999989</v>
      </c>
      <c r="H76" s="176">
        <v>7.0000000000000001E-3</v>
      </c>
      <c r="I76" s="177">
        <v>10767.046999999995</v>
      </c>
      <c r="J76" s="178">
        <v>8819.2079999999951</v>
      </c>
      <c r="K76" s="178">
        <v>0</v>
      </c>
      <c r="L76" s="178">
        <v>1947.8389999999995</v>
      </c>
      <c r="M76" s="272">
        <v>81.979000000000013</v>
      </c>
      <c r="N76" s="265">
        <f t="shared" si="135"/>
        <v>0.94730450236227348</v>
      </c>
      <c r="O76" s="206">
        <f t="shared" si="136"/>
        <v>4.8115998012896205E-2</v>
      </c>
      <c r="P76" s="207">
        <f t="shared" si="137"/>
        <v>3.120816504411349E-2</v>
      </c>
      <c r="Q76" s="208">
        <f t="shared" si="138"/>
        <v>3.1208154051793051E-2</v>
      </c>
      <c r="R76" s="208">
        <f t="shared" si="139"/>
        <v>1.0992320436743597E-8</v>
      </c>
      <c r="S76" s="209">
        <f t="shared" si="140"/>
        <v>1.6907832968782684E-2</v>
      </c>
      <c r="T76" s="210">
        <f t="shared" si="141"/>
        <v>1.384908004775608E-2</v>
      </c>
      <c r="U76" s="210">
        <f t="shared" si="142"/>
        <v>0</v>
      </c>
      <c r="V76" s="210">
        <f t="shared" si="143"/>
        <v>3.0587529210266006E-3</v>
      </c>
      <c r="W76" s="257">
        <f t="shared" si="144"/>
        <v>1.2873420529768622E-4</v>
      </c>
      <c r="Z76" s="339"/>
      <c r="AA76" s="131" t="s">
        <v>21</v>
      </c>
      <c r="AB76" s="172">
        <v>492177.42800000065</v>
      </c>
      <c r="AC76" s="173">
        <v>472303.99600000097</v>
      </c>
      <c r="AD76" s="174">
        <v>18714.446000000011</v>
      </c>
      <c r="AE76" s="175">
        <v>13266.787999999999</v>
      </c>
      <c r="AF76" s="176">
        <v>13266.780999999999</v>
      </c>
      <c r="AG76" s="176">
        <v>7.0000000000000001E-3</v>
      </c>
      <c r="AH76" s="177">
        <v>5447.6579999999958</v>
      </c>
      <c r="AI76" s="178">
        <v>5447.6579999999958</v>
      </c>
      <c r="AJ76" s="178">
        <v>0</v>
      </c>
      <c r="AK76" s="178">
        <v>0</v>
      </c>
      <c r="AL76" s="272">
        <v>50.138000000000005</v>
      </c>
      <c r="AM76" s="265">
        <f t="shared" si="145"/>
        <v>0.9596214070995559</v>
      </c>
      <c r="AN76" s="206">
        <f t="shared" si="146"/>
        <v>3.8023779505792339E-2</v>
      </c>
      <c r="AO76" s="207">
        <f t="shared" si="147"/>
        <v>2.6955295479336734E-2</v>
      </c>
      <c r="AP76" s="208">
        <f t="shared" si="148"/>
        <v>2.6955281256823466E-2</v>
      </c>
      <c r="AQ76" s="208">
        <f t="shared" si="149"/>
        <v>1.4222513268121655E-8</v>
      </c>
      <c r="AR76" s="209">
        <f t="shared" si="150"/>
        <v>1.1068484026455574E-2</v>
      </c>
      <c r="AS76" s="210">
        <f t="shared" si="151"/>
        <v>1.1068484026455574E-2</v>
      </c>
      <c r="AT76" s="210">
        <f t="shared" si="152"/>
        <v>0</v>
      </c>
      <c r="AU76" s="210">
        <f t="shared" si="153"/>
        <v>0</v>
      </c>
      <c r="AV76" s="257">
        <f t="shared" si="154"/>
        <v>1.0186976717672624E-4</v>
      </c>
      <c r="AY76" s="339"/>
      <c r="AZ76" s="131" t="s">
        <v>21</v>
      </c>
      <c r="BA76" s="172">
        <v>144630.79100000008</v>
      </c>
      <c r="BB76" s="173">
        <v>130947.29700000033</v>
      </c>
      <c r="BC76" s="174">
        <v>11926.216999999997</v>
      </c>
      <c r="BD76" s="175">
        <v>6606.8279999999922</v>
      </c>
      <c r="BE76" s="176">
        <v>6606.8279999999922</v>
      </c>
      <c r="BF76" s="176">
        <v>0</v>
      </c>
      <c r="BG76" s="177">
        <v>5319.3889999999992</v>
      </c>
      <c r="BH76" s="178">
        <v>3371.5499999999997</v>
      </c>
      <c r="BI76" s="178">
        <v>0</v>
      </c>
      <c r="BJ76" s="178">
        <v>1947.8389999999995</v>
      </c>
      <c r="BK76" s="272">
        <v>31.841000000000001</v>
      </c>
      <c r="BL76" s="265">
        <f t="shared" si="155"/>
        <v>0.90539017379777897</v>
      </c>
      <c r="BM76" s="206">
        <f t="shared" si="156"/>
        <v>8.2459737083232787E-2</v>
      </c>
      <c r="BN76" s="207">
        <f t="shared" si="157"/>
        <v>4.568064624634452E-2</v>
      </c>
      <c r="BO76" s="208">
        <f t="shared" si="158"/>
        <v>4.568064624634452E-2</v>
      </c>
      <c r="BP76" s="208">
        <f t="shared" si="159"/>
        <v>0</v>
      </c>
      <c r="BQ76" s="209">
        <f t="shared" si="160"/>
        <v>3.6779090836888226E-2</v>
      </c>
      <c r="BR76" s="210">
        <f t="shared" si="161"/>
        <v>2.3311426126404838E-2</v>
      </c>
      <c r="BS76" s="210">
        <f t="shared" si="162"/>
        <v>0</v>
      </c>
      <c r="BT76" s="210">
        <f t="shared" si="163"/>
        <v>1.3467664710483388E-2</v>
      </c>
      <c r="BU76" s="257">
        <f t="shared" si="164"/>
        <v>2.2015367391581218E-4</v>
      </c>
      <c r="BX76" s="339"/>
      <c r="BY76" s="131" t="s">
        <v>21</v>
      </c>
      <c r="BZ76" s="172">
        <v>17682.499</v>
      </c>
      <c r="CA76" s="173">
        <v>16833.750000000011</v>
      </c>
      <c r="CB76" s="174">
        <v>807.4019999999997</v>
      </c>
      <c r="CC76" s="175">
        <v>611.95599999999979</v>
      </c>
      <c r="CD76" s="176">
        <v>611.95599999999979</v>
      </c>
      <c r="CE76" s="176">
        <v>0</v>
      </c>
      <c r="CF76" s="177">
        <v>195.44600000000003</v>
      </c>
      <c r="CG76" s="178">
        <v>184.45000000000005</v>
      </c>
      <c r="CH76" s="178">
        <v>0</v>
      </c>
      <c r="CI76" s="178">
        <v>10.995999999999999</v>
      </c>
      <c r="CJ76" s="272">
        <v>0</v>
      </c>
      <c r="CK76" s="265">
        <f t="shared" si="165"/>
        <v>0.95200061936946867</v>
      </c>
      <c r="CL76" s="206">
        <f t="shared" si="166"/>
        <v>4.5661079918624607E-2</v>
      </c>
      <c r="CM76" s="207">
        <f t="shared" si="167"/>
        <v>3.4608004219313107E-2</v>
      </c>
      <c r="CN76" s="208">
        <f t="shared" si="168"/>
        <v>3.4608004219313107E-2</v>
      </c>
      <c r="CO76" s="208">
        <f t="shared" si="169"/>
        <v>0</v>
      </c>
      <c r="CP76" s="209">
        <f t="shared" si="170"/>
        <v>1.1053075699311507E-2</v>
      </c>
      <c r="CQ76" s="210">
        <f t="shared" si="171"/>
        <v>1.0431217895162898E-2</v>
      </c>
      <c r="CR76" s="210">
        <f t="shared" si="172"/>
        <v>0</v>
      </c>
      <c r="CS76" s="210">
        <f t="shared" si="173"/>
        <v>6.218578041486104E-4</v>
      </c>
      <c r="CT76" s="257">
        <f t="shared" si="174"/>
        <v>0</v>
      </c>
    </row>
    <row r="77" spans="1:98">
      <c r="A77" s="339"/>
      <c r="B77" s="132" t="s">
        <v>22</v>
      </c>
      <c r="C77" s="151">
        <v>1066656.4879999987</v>
      </c>
      <c r="D77" s="152">
        <v>955538.08400000038</v>
      </c>
      <c r="E77" s="153">
        <v>104578.34999999998</v>
      </c>
      <c r="F77" s="154">
        <v>61291.744000000057</v>
      </c>
      <c r="G77" s="155">
        <v>61291.744000000057</v>
      </c>
      <c r="H77" s="155">
        <v>0</v>
      </c>
      <c r="I77" s="156">
        <v>43286.605999999978</v>
      </c>
      <c r="J77" s="157">
        <v>40437.112999999998</v>
      </c>
      <c r="K77" s="157">
        <v>501.38700000000006</v>
      </c>
      <c r="L77" s="157">
        <v>2348.1060000000011</v>
      </c>
      <c r="M77" s="269">
        <v>612.68900000000008</v>
      </c>
      <c r="N77" s="262">
        <f t="shared" si="135"/>
        <v>0.89582550216485579</v>
      </c>
      <c r="O77" s="191">
        <f t="shared" si="136"/>
        <v>9.8043138701651156E-2</v>
      </c>
      <c r="P77" s="192">
        <f t="shared" si="137"/>
        <v>5.7461558326920459E-2</v>
      </c>
      <c r="Q77" s="193">
        <f t="shared" si="138"/>
        <v>5.7461558326920459E-2</v>
      </c>
      <c r="R77" s="193">
        <f t="shared" si="139"/>
        <v>0</v>
      </c>
      <c r="S77" s="194">
        <f t="shared" si="140"/>
        <v>4.0581580374730752E-2</v>
      </c>
      <c r="T77" s="195">
        <f t="shared" si="141"/>
        <v>3.791015519515599E-2</v>
      </c>
      <c r="U77" s="195">
        <f t="shared" si="142"/>
        <v>4.700547979979105E-4</v>
      </c>
      <c r="V77" s="195">
        <f t="shared" si="143"/>
        <v>2.2013703815768697E-3</v>
      </c>
      <c r="W77" s="254">
        <f t="shared" si="144"/>
        <v>5.7440141872553893E-4</v>
      </c>
      <c r="Z77" s="339"/>
      <c r="AA77" s="132" t="s">
        <v>22</v>
      </c>
      <c r="AB77" s="151">
        <v>844249.32099999883</v>
      </c>
      <c r="AC77" s="152">
        <v>769094.67200000025</v>
      </c>
      <c r="AD77" s="153">
        <v>70819.941999999952</v>
      </c>
      <c r="AE77" s="154">
        <v>46285.543000000049</v>
      </c>
      <c r="AF77" s="155">
        <v>46285.543000000049</v>
      </c>
      <c r="AG77" s="155">
        <v>0</v>
      </c>
      <c r="AH77" s="156">
        <v>24534.398999999979</v>
      </c>
      <c r="AI77" s="157">
        <v>22748.011999999995</v>
      </c>
      <c r="AJ77" s="157">
        <v>0</v>
      </c>
      <c r="AK77" s="157">
        <v>1786.3870000000011</v>
      </c>
      <c r="AL77" s="269">
        <v>168.00100000000003</v>
      </c>
      <c r="AM77" s="262">
        <f t="shared" si="145"/>
        <v>0.91098050406368203</v>
      </c>
      <c r="AN77" s="191">
        <f t="shared" si="146"/>
        <v>8.388510388864151E-2</v>
      </c>
      <c r="AO77" s="192">
        <f t="shared" si="147"/>
        <v>5.4824495381501304E-2</v>
      </c>
      <c r="AP77" s="193">
        <f t="shared" si="148"/>
        <v>5.4824495381501304E-2</v>
      </c>
      <c r="AQ77" s="193">
        <f t="shared" si="149"/>
        <v>0</v>
      </c>
      <c r="AR77" s="194">
        <f t="shared" si="150"/>
        <v>2.906060850714029E-2</v>
      </c>
      <c r="AS77" s="195">
        <f t="shared" si="151"/>
        <v>2.6944661291590219E-2</v>
      </c>
      <c r="AT77" s="195">
        <f t="shared" si="152"/>
        <v>0</v>
      </c>
      <c r="AU77" s="195">
        <f t="shared" si="153"/>
        <v>2.1159472155500895E-3</v>
      </c>
      <c r="AV77" s="254">
        <f t="shared" si="154"/>
        <v>1.9899453374863925E-4</v>
      </c>
      <c r="AY77" s="339"/>
      <c r="AZ77" s="132" t="s">
        <v>22</v>
      </c>
      <c r="BA77" s="151">
        <v>222407.16699999987</v>
      </c>
      <c r="BB77" s="152">
        <v>186443.41200000016</v>
      </c>
      <c r="BC77" s="153">
        <v>33758.408000000032</v>
      </c>
      <c r="BD77" s="154">
        <v>15006.201000000006</v>
      </c>
      <c r="BE77" s="155">
        <v>15006.201000000006</v>
      </c>
      <c r="BF77" s="155">
        <v>0</v>
      </c>
      <c r="BG77" s="156">
        <v>18752.206999999999</v>
      </c>
      <c r="BH77" s="157">
        <v>17689.101000000002</v>
      </c>
      <c r="BI77" s="157">
        <v>501.38700000000006</v>
      </c>
      <c r="BJ77" s="157">
        <v>561.71900000000005</v>
      </c>
      <c r="BK77" s="269">
        <v>444.6880000000001</v>
      </c>
      <c r="BL77" s="262">
        <f t="shared" si="155"/>
        <v>0.83829767949879186</v>
      </c>
      <c r="BM77" s="191">
        <f t="shared" si="156"/>
        <v>0.15178651144816774</v>
      </c>
      <c r="BN77" s="192">
        <f t="shared" si="157"/>
        <v>6.7471751033994401E-2</v>
      </c>
      <c r="BO77" s="193">
        <f t="shared" si="158"/>
        <v>6.7471751033994401E-2</v>
      </c>
      <c r="BP77" s="193">
        <f t="shared" si="159"/>
        <v>0</v>
      </c>
      <c r="BQ77" s="194">
        <f t="shared" si="160"/>
        <v>8.4314760414173212E-2</v>
      </c>
      <c r="BR77" s="195">
        <f t="shared" si="161"/>
        <v>7.9534761575376811E-2</v>
      </c>
      <c r="BS77" s="195">
        <f t="shared" si="162"/>
        <v>2.2543653010966159E-3</v>
      </c>
      <c r="BT77" s="195">
        <f t="shared" si="163"/>
        <v>2.5256335376998007E-3</v>
      </c>
      <c r="BU77" s="254">
        <f t="shared" si="164"/>
        <v>1.9994319697440341E-3</v>
      </c>
      <c r="BX77" s="339"/>
      <c r="BY77" s="132" t="s">
        <v>22</v>
      </c>
      <c r="BZ77" s="151">
        <v>17031.684000000001</v>
      </c>
      <c r="CA77" s="152">
        <v>16054.306999999992</v>
      </c>
      <c r="CB77" s="153">
        <v>937.41399999999987</v>
      </c>
      <c r="CC77" s="154">
        <v>426.37900000000013</v>
      </c>
      <c r="CD77" s="155">
        <v>426.37900000000013</v>
      </c>
      <c r="CE77" s="155">
        <v>0</v>
      </c>
      <c r="CF77" s="156">
        <v>511.03499999999997</v>
      </c>
      <c r="CG77" s="157">
        <v>454.04599999999994</v>
      </c>
      <c r="CH77" s="157">
        <v>0</v>
      </c>
      <c r="CI77" s="157">
        <v>56.988999999999997</v>
      </c>
      <c r="CJ77" s="269">
        <v>3.22</v>
      </c>
      <c r="CK77" s="262">
        <f t="shared" si="165"/>
        <v>0.94261418894338289</v>
      </c>
      <c r="CL77" s="191">
        <f t="shared" si="166"/>
        <v>5.5039419472554786E-2</v>
      </c>
      <c r="CM77" s="192">
        <f t="shared" si="167"/>
        <v>2.5034459305374623E-2</v>
      </c>
      <c r="CN77" s="193">
        <f t="shared" si="168"/>
        <v>2.5034459305374623E-2</v>
      </c>
      <c r="CO77" s="193">
        <f t="shared" si="169"/>
        <v>0</v>
      </c>
      <c r="CP77" s="194">
        <f t="shared" si="170"/>
        <v>3.0004960167180177E-2</v>
      </c>
      <c r="CQ77" s="195">
        <f t="shared" si="171"/>
        <v>2.6658902314063596E-2</v>
      </c>
      <c r="CR77" s="195">
        <f t="shared" si="172"/>
        <v>0</v>
      </c>
      <c r="CS77" s="195">
        <f t="shared" si="173"/>
        <v>3.3460578531165795E-3</v>
      </c>
      <c r="CT77" s="254">
        <f t="shared" si="174"/>
        <v>1.8905940246425427E-4</v>
      </c>
    </row>
    <row r="78" spans="1:98">
      <c r="A78" s="339"/>
      <c r="B78" s="133" t="s">
        <v>23</v>
      </c>
      <c r="C78" s="158">
        <v>1035492.0559999997</v>
      </c>
      <c r="D78" s="159">
        <v>940932.00100000377</v>
      </c>
      <c r="E78" s="160">
        <v>84997.969999999958</v>
      </c>
      <c r="F78" s="161">
        <v>69071.631999999954</v>
      </c>
      <c r="G78" s="162">
        <v>69067.62599999996</v>
      </c>
      <c r="H78" s="162">
        <v>4.0060000000000002</v>
      </c>
      <c r="I78" s="163">
        <v>15926.338000000002</v>
      </c>
      <c r="J78" s="164">
        <v>13035.791000000019</v>
      </c>
      <c r="K78" s="164">
        <v>0</v>
      </c>
      <c r="L78" s="164">
        <v>2890.5469999999996</v>
      </c>
      <c r="M78" s="270">
        <v>4709.5889999999999</v>
      </c>
      <c r="N78" s="263">
        <f t="shared" si="135"/>
        <v>0.90868104255162341</v>
      </c>
      <c r="O78" s="196">
        <f t="shared" si="136"/>
        <v>8.2084618136365473E-2</v>
      </c>
      <c r="P78" s="197">
        <f t="shared" si="137"/>
        <v>6.6704164073278005E-2</v>
      </c>
      <c r="Q78" s="198">
        <f t="shared" si="138"/>
        <v>6.6700295381116839E-2</v>
      </c>
      <c r="R78" s="198">
        <f t="shared" si="139"/>
        <v>3.8686921611690294E-6</v>
      </c>
      <c r="S78" s="199">
        <f t="shared" si="140"/>
        <v>1.5380454063087478E-2</v>
      </c>
      <c r="T78" s="200">
        <f t="shared" si="141"/>
        <v>1.2588982140873152E-2</v>
      </c>
      <c r="U78" s="200">
        <f t="shared" si="142"/>
        <v>0</v>
      </c>
      <c r="V78" s="200">
        <f t="shared" si="143"/>
        <v>2.7914719222143411E-3</v>
      </c>
      <c r="W78" s="255">
        <f t="shared" si="144"/>
        <v>4.5481652637613295E-3</v>
      </c>
      <c r="Z78" s="339"/>
      <c r="AA78" s="133" t="s">
        <v>23</v>
      </c>
      <c r="AB78" s="158">
        <v>835525.70899999957</v>
      </c>
      <c r="AC78" s="159">
        <v>763459.95500000333</v>
      </c>
      <c r="AD78" s="160">
        <v>68258.370999999956</v>
      </c>
      <c r="AE78" s="161">
        <v>55977.460999999974</v>
      </c>
      <c r="AF78" s="162">
        <v>55977.460999999974</v>
      </c>
      <c r="AG78" s="162">
        <v>0</v>
      </c>
      <c r="AH78" s="163">
        <v>12280.910000000002</v>
      </c>
      <c r="AI78" s="164">
        <v>10132.24000000002</v>
      </c>
      <c r="AJ78" s="164">
        <v>0</v>
      </c>
      <c r="AK78" s="164">
        <v>2148.6699999999996</v>
      </c>
      <c r="AL78" s="270">
        <v>155.268</v>
      </c>
      <c r="AM78" s="263">
        <f t="shared" si="145"/>
        <v>0.91374801131344208</v>
      </c>
      <c r="AN78" s="196">
        <f t="shared" si="146"/>
        <v>8.1695117534677786E-2</v>
      </c>
      <c r="AO78" s="197">
        <f t="shared" si="147"/>
        <v>6.699669489164696E-2</v>
      </c>
      <c r="AP78" s="198">
        <f t="shared" si="148"/>
        <v>6.699669489164696E-2</v>
      </c>
      <c r="AQ78" s="198">
        <f t="shared" si="149"/>
        <v>0</v>
      </c>
      <c r="AR78" s="199">
        <f t="shared" si="150"/>
        <v>1.4698422643030853E-2</v>
      </c>
      <c r="AS78" s="200">
        <f t="shared" si="151"/>
        <v>1.2126784239980849E-2</v>
      </c>
      <c r="AT78" s="200">
        <f t="shared" si="152"/>
        <v>0</v>
      </c>
      <c r="AU78" s="200">
        <f t="shared" si="153"/>
        <v>2.5716384030500259E-3</v>
      </c>
      <c r="AV78" s="255">
        <f t="shared" si="154"/>
        <v>1.8583270188757302E-4</v>
      </c>
      <c r="AY78" s="339"/>
      <c r="AZ78" s="133" t="s">
        <v>23</v>
      </c>
      <c r="BA78" s="158">
        <v>199966.34700000015</v>
      </c>
      <c r="BB78" s="159">
        <v>177472.04600000044</v>
      </c>
      <c r="BC78" s="160">
        <v>16739.598999999998</v>
      </c>
      <c r="BD78" s="161">
        <v>13094.170999999993</v>
      </c>
      <c r="BE78" s="162">
        <v>13090.164999999994</v>
      </c>
      <c r="BF78" s="162">
        <v>4.0060000000000002</v>
      </c>
      <c r="BG78" s="163">
        <v>3645.4279999999999</v>
      </c>
      <c r="BH78" s="164">
        <v>2903.5509999999999</v>
      </c>
      <c r="BI78" s="164">
        <v>0</v>
      </c>
      <c r="BJ78" s="164">
        <v>741.87699999999984</v>
      </c>
      <c r="BK78" s="270">
        <v>4554.3209999999999</v>
      </c>
      <c r="BL78" s="263">
        <f t="shared" si="155"/>
        <v>0.88750956679725868</v>
      </c>
      <c r="BM78" s="196">
        <f t="shared" si="156"/>
        <v>8.3712080813277967E-2</v>
      </c>
      <c r="BN78" s="197">
        <f t="shared" si="157"/>
        <v>6.5481873307411981E-2</v>
      </c>
      <c r="BO78" s="198">
        <f t="shared" si="158"/>
        <v>6.5461839936496832E-2</v>
      </c>
      <c r="BP78" s="198">
        <f t="shared" si="159"/>
        <v>2.0033370915157024E-5</v>
      </c>
      <c r="BQ78" s="199">
        <f t="shared" si="160"/>
        <v>1.8230207505865959E-2</v>
      </c>
      <c r="BR78" s="200">
        <f t="shared" si="161"/>
        <v>1.4520198241157037E-2</v>
      </c>
      <c r="BS78" s="200">
        <f t="shared" si="162"/>
        <v>0</v>
      </c>
      <c r="BT78" s="200">
        <f t="shared" si="163"/>
        <v>3.7100092647089225E-3</v>
      </c>
      <c r="BU78" s="255">
        <f t="shared" si="164"/>
        <v>2.2775437308958774E-2</v>
      </c>
      <c r="BX78" s="339"/>
      <c r="BY78" s="133" t="s">
        <v>23</v>
      </c>
      <c r="BZ78" s="158">
        <v>12738.503000000002</v>
      </c>
      <c r="CA78" s="159">
        <v>12037.037000000002</v>
      </c>
      <c r="CB78" s="160">
        <v>677.351</v>
      </c>
      <c r="CC78" s="161">
        <v>512.05000000000018</v>
      </c>
      <c r="CD78" s="162">
        <v>511.62100000000015</v>
      </c>
      <c r="CE78" s="162">
        <v>0.42899999999999999</v>
      </c>
      <c r="CF78" s="163">
        <v>165.30099999999999</v>
      </c>
      <c r="CG78" s="164">
        <v>156.00700000000001</v>
      </c>
      <c r="CH78" s="164">
        <v>0</v>
      </c>
      <c r="CI78" s="164">
        <v>9.2940000000000005</v>
      </c>
      <c r="CJ78" s="270">
        <v>1.4339999999999999</v>
      </c>
      <c r="CK78" s="263">
        <f t="shared" si="165"/>
        <v>0.9449334038701408</v>
      </c>
      <c r="CL78" s="196">
        <f t="shared" si="166"/>
        <v>5.3173516542720907E-2</v>
      </c>
      <c r="CM78" s="197">
        <f t="shared" si="167"/>
        <v>4.0197031001209492E-2</v>
      </c>
      <c r="CN78" s="198">
        <f t="shared" si="168"/>
        <v>4.0163353574591935E-2</v>
      </c>
      <c r="CO78" s="198">
        <f t="shared" si="169"/>
        <v>3.3677426617554661E-5</v>
      </c>
      <c r="CP78" s="199">
        <f t="shared" si="170"/>
        <v>1.2976485541511429E-2</v>
      </c>
      <c r="CQ78" s="200">
        <f t="shared" si="171"/>
        <v>1.2246886466957693E-2</v>
      </c>
      <c r="CR78" s="200">
        <f t="shared" si="172"/>
        <v>0</v>
      </c>
      <c r="CS78" s="200">
        <f t="shared" si="173"/>
        <v>7.2959907455373671E-4</v>
      </c>
      <c r="CT78" s="255">
        <f t="shared" si="174"/>
        <v>1.1257209736497293E-4</v>
      </c>
    </row>
    <row r="79" spans="1:98">
      <c r="A79" s="339"/>
      <c r="B79" s="134" t="s">
        <v>24</v>
      </c>
      <c r="C79" s="165">
        <f t="shared" ref="C79:M79" si="183">IF(COUNT(C76:C78)=0,"",SUM(C76:C78))</f>
        <v>2738956.7629999993</v>
      </c>
      <c r="D79" s="166">
        <f t="shared" si="183"/>
        <v>2499721.3780000056</v>
      </c>
      <c r="E79" s="167">
        <f t="shared" si="183"/>
        <v>220216.98299999995</v>
      </c>
      <c r="F79" s="168">
        <f t="shared" si="183"/>
        <v>150236.992</v>
      </c>
      <c r="G79" s="169">
        <f t="shared" si="183"/>
        <v>150232.97899999999</v>
      </c>
      <c r="H79" s="169">
        <f t="shared" si="183"/>
        <v>4.0129999999999999</v>
      </c>
      <c r="I79" s="170">
        <f t="shared" si="183"/>
        <v>69979.99099999998</v>
      </c>
      <c r="J79" s="171">
        <f t="shared" si="183"/>
        <v>62292.112000000016</v>
      </c>
      <c r="K79" s="171">
        <f t="shared" si="183"/>
        <v>501.38700000000006</v>
      </c>
      <c r="L79" s="171">
        <f t="shared" si="183"/>
        <v>7186.4920000000002</v>
      </c>
      <c r="M79" s="271">
        <f t="shared" si="183"/>
        <v>5404.2569999999996</v>
      </c>
      <c r="N79" s="264">
        <f t="shared" si="135"/>
        <v>0.91265455949076124</v>
      </c>
      <c r="O79" s="201">
        <f t="shared" si="136"/>
        <v>8.0401774126143813E-2</v>
      </c>
      <c r="P79" s="202">
        <f t="shared" si="137"/>
        <v>5.4851903480011246E-2</v>
      </c>
      <c r="Q79" s="203">
        <f t="shared" si="138"/>
        <v>5.4850438323622429E-2</v>
      </c>
      <c r="R79" s="203">
        <f t="shared" si="139"/>
        <v>1.4651563888159125E-6</v>
      </c>
      <c r="S79" s="204">
        <f t="shared" si="140"/>
        <v>2.5549870646132577E-2</v>
      </c>
      <c r="T79" s="205">
        <f t="shared" si="141"/>
        <v>2.274300669564824E-2</v>
      </c>
      <c r="U79" s="205">
        <f t="shared" si="142"/>
        <v>1.8305765420364913E-4</v>
      </c>
      <c r="V79" s="205">
        <f t="shared" si="143"/>
        <v>2.623806296280699E-3</v>
      </c>
      <c r="W79" s="256">
        <f t="shared" si="144"/>
        <v>1.9731078171824363E-3</v>
      </c>
      <c r="Z79" s="339"/>
      <c r="AA79" s="134" t="s">
        <v>24</v>
      </c>
      <c r="AB79" s="165">
        <f t="shared" ref="AB79:AL79" si="184">IF(COUNT(AB76:AB78)=0,"",SUM(AB76:AB78))</f>
        <v>2171952.4579999987</v>
      </c>
      <c r="AC79" s="166">
        <f t="shared" si="184"/>
        <v>2004858.6230000046</v>
      </c>
      <c r="AD79" s="167">
        <f t="shared" si="184"/>
        <v>157792.7589999999</v>
      </c>
      <c r="AE79" s="168">
        <f t="shared" si="184"/>
        <v>115529.79200000002</v>
      </c>
      <c r="AF79" s="169">
        <f t="shared" si="184"/>
        <v>115529.78500000003</v>
      </c>
      <c r="AG79" s="169">
        <f t="shared" si="184"/>
        <v>7.0000000000000001E-3</v>
      </c>
      <c r="AH79" s="170">
        <f t="shared" si="184"/>
        <v>42262.966999999975</v>
      </c>
      <c r="AI79" s="171">
        <f t="shared" si="184"/>
        <v>38327.910000000011</v>
      </c>
      <c r="AJ79" s="171">
        <f t="shared" si="184"/>
        <v>0</v>
      </c>
      <c r="AK79" s="171">
        <f t="shared" si="184"/>
        <v>3935.0570000000007</v>
      </c>
      <c r="AL79" s="271">
        <f t="shared" si="184"/>
        <v>373.40700000000004</v>
      </c>
      <c r="AM79" s="264">
        <f t="shared" si="145"/>
        <v>0.92306745279596991</v>
      </c>
      <c r="AN79" s="201">
        <f t="shared" si="146"/>
        <v>7.2650190117559188E-2</v>
      </c>
      <c r="AO79" s="202">
        <f t="shared" si="147"/>
        <v>5.3191676260899115E-2</v>
      </c>
      <c r="AP79" s="203">
        <f t="shared" si="148"/>
        <v>5.3191673037992486E-2</v>
      </c>
      <c r="AQ79" s="203">
        <f t="shared" si="149"/>
        <v>3.2229066406204019E-9</v>
      </c>
      <c r="AR79" s="204">
        <f t="shared" si="150"/>
        <v>1.9458513856660118E-2</v>
      </c>
      <c r="AS79" s="205">
        <f t="shared" si="151"/>
        <v>1.7646753665728734E-2</v>
      </c>
      <c r="AT79" s="205">
        <f t="shared" si="152"/>
        <v>0</v>
      </c>
      <c r="AU79" s="205">
        <f t="shared" si="153"/>
        <v>1.8117601909313997E-3</v>
      </c>
      <c r="AV79" s="256">
        <f t="shared" si="154"/>
        <v>1.7192227142202036E-4</v>
      </c>
      <c r="AY79" s="339"/>
      <c r="AZ79" s="134" t="s">
        <v>24</v>
      </c>
      <c r="BA79" s="165">
        <f t="shared" ref="BA79:BK79" si="185">IF(COUNT(BA76:BA78)=0,"",SUM(BA76:BA78))</f>
        <v>567004.30500000017</v>
      </c>
      <c r="BB79" s="166">
        <f t="shared" si="185"/>
        <v>494862.75500000094</v>
      </c>
      <c r="BC79" s="167">
        <f t="shared" si="185"/>
        <v>62424.224000000031</v>
      </c>
      <c r="BD79" s="168">
        <f t="shared" si="185"/>
        <v>34707.19999999999</v>
      </c>
      <c r="BE79" s="169">
        <f t="shared" si="185"/>
        <v>34703.193999999989</v>
      </c>
      <c r="BF79" s="169">
        <f t="shared" si="185"/>
        <v>4.0060000000000002</v>
      </c>
      <c r="BG79" s="170">
        <f t="shared" si="185"/>
        <v>27717.023999999998</v>
      </c>
      <c r="BH79" s="171">
        <f t="shared" si="185"/>
        <v>23964.202000000001</v>
      </c>
      <c r="BI79" s="171">
        <f t="shared" si="185"/>
        <v>501.38700000000006</v>
      </c>
      <c r="BJ79" s="171">
        <f t="shared" si="185"/>
        <v>3251.4349999999995</v>
      </c>
      <c r="BK79" s="271">
        <f t="shared" si="185"/>
        <v>5030.8500000000004</v>
      </c>
      <c r="BL79" s="264">
        <f t="shared" si="155"/>
        <v>0.87276719177643769</v>
      </c>
      <c r="BM79" s="201">
        <f t="shared" si="156"/>
        <v>0.11009479725202441</v>
      </c>
      <c r="BN79" s="202">
        <f t="shared" si="157"/>
        <v>6.1211528191130717E-2</v>
      </c>
      <c r="BO79" s="203">
        <f t="shared" si="158"/>
        <v>6.1204462989041995E-2</v>
      </c>
      <c r="BP79" s="203">
        <f t="shared" si="159"/>
        <v>7.0652020887213532E-6</v>
      </c>
      <c r="BQ79" s="204">
        <f t="shared" si="160"/>
        <v>4.8883269060893617E-2</v>
      </c>
      <c r="BR79" s="205">
        <f t="shared" si="161"/>
        <v>4.2264585627793415E-2</v>
      </c>
      <c r="BS79" s="205">
        <f t="shared" si="162"/>
        <v>8.8427370935040771E-4</v>
      </c>
      <c r="BT79" s="205">
        <f t="shared" si="163"/>
        <v>5.7344097237498025E-3</v>
      </c>
      <c r="BU79" s="256">
        <f t="shared" si="164"/>
        <v>8.8726839560768402E-3</v>
      </c>
      <c r="BX79" s="339"/>
      <c r="BY79" s="134" t="s">
        <v>24</v>
      </c>
      <c r="BZ79" s="165">
        <f t="shared" ref="BZ79:CJ79" si="186">IF(COUNT(BZ76:BZ78)=0,"",SUM(BZ76:BZ78))</f>
        <v>47452.686000000009</v>
      </c>
      <c r="CA79" s="166">
        <f t="shared" si="186"/>
        <v>44925.094000000005</v>
      </c>
      <c r="CB79" s="167">
        <f t="shared" si="186"/>
        <v>2422.1669999999995</v>
      </c>
      <c r="CC79" s="168">
        <f t="shared" si="186"/>
        <v>1550.3850000000002</v>
      </c>
      <c r="CD79" s="169">
        <f t="shared" si="186"/>
        <v>1549.9560000000001</v>
      </c>
      <c r="CE79" s="169">
        <f t="shared" si="186"/>
        <v>0.42899999999999999</v>
      </c>
      <c r="CF79" s="170">
        <f t="shared" si="186"/>
        <v>871.78199999999993</v>
      </c>
      <c r="CG79" s="171">
        <f t="shared" si="186"/>
        <v>794.50299999999993</v>
      </c>
      <c r="CH79" s="171">
        <f t="shared" si="186"/>
        <v>0</v>
      </c>
      <c r="CI79" s="171">
        <f t="shared" si="186"/>
        <v>77.278999999999996</v>
      </c>
      <c r="CJ79" s="271">
        <f t="shared" si="186"/>
        <v>4.6539999999999999</v>
      </c>
      <c r="CK79" s="264">
        <f t="shared" si="165"/>
        <v>0.94673447989856663</v>
      </c>
      <c r="CL79" s="201">
        <f t="shared" si="166"/>
        <v>5.1043833430208754E-2</v>
      </c>
      <c r="CM79" s="202">
        <f t="shared" si="167"/>
        <v>3.2672228501459323E-2</v>
      </c>
      <c r="CN79" s="203">
        <f t="shared" si="168"/>
        <v>3.2663187917328848E-2</v>
      </c>
      <c r="CO79" s="203">
        <f t="shared" si="169"/>
        <v>9.0405841304747197E-6</v>
      </c>
      <c r="CP79" s="204">
        <f t="shared" si="170"/>
        <v>1.8371604928749445E-2</v>
      </c>
      <c r="CQ79" s="205">
        <f t="shared" si="171"/>
        <v>1.674305644152577E-2</v>
      </c>
      <c r="CR79" s="205">
        <f t="shared" si="172"/>
        <v>0</v>
      </c>
      <c r="CS79" s="205">
        <f t="shared" si="173"/>
        <v>1.6285484872236734E-3</v>
      </c>
      <c r="CT79" s="256">
        <f t="shared" si="174"/>
        <v>9.8076639960907564E-5</v>
      </c>
    </row>
    <row r="80" spans="1:98">
      <c r="A80" s="339"/>
      <c r="B80" s="131" t="s">
        <v>25</v>
      </c>
      <c r="C80" s="172">
        <v>1220159.9859999984</v>
      </c>
      <c r="D80" s="173">
        <v>1133721.5529999968</v>
      </c>
      <c r="E80" s="174">
        <v>80857.410000000047</v>
      </c>
      <c r="F80" s="175">
        <v>56669.80700000003</v>
      </c>
      <c r="G80" s="176">
        <v>56659.833000000028</v>
      </c>
      <c r="H80" s="176">
        <v>9.9740000000000002</v>
      </c>
      <c r="I80" s="177">
        <v>24187.602999999999</v>
      </c>
      <c r="J80" s="178">
        <v>24187.602999999999</v>
      </c>
      <c r="K80" s="178">
        <v>0</v>
      </c>
      <c r="L80" s="178">
        <v>0</v>
      </c>
      <c r="M80" s="272">
        <v>1000.254</v>
      </c>
      <c r="N80" s="265">
        <f t="shared" si="135"/>
        <v>0.92915811533586734</v>
      </c>
      <c r="O80" s="206">
        <f t="shared" si="136"/>
        <v>6.6267875465308171E-2</v>
      </c>
      <c r="P80" s="207">
        <f t="shared" si="137"/>
        <v>4.6444570917112592E-2</v>
      </c>
      <c r="Q80" s="208">
        <f t="shared" si="138"/>
        <v>4.6436396579227032E-2</v>
      </c>
      <c r="R80" s="208">
        <f t="shared" si="139"/>
        <v>8.1743378855566022E-6</v>
      </c>
      <c r="S80" s="209">
        <f t="shared" si="140"/>
        <v>1.9823304548195558E-2</v>
      </c>
      <c r="T80" s="210">
        <f t="shared" si="141"/>
        <v>1.9823304548195558E-2</v>
      </c>
      <c r="U80" s="210">
        <f t="shared" si="142"/>
        <v>0</v>
      </c>
      <c r="V80" s="210">
        <f t="shared" si="143"/>
        <v>0</v>
      </c>
      <c r="W80" s="257">
        <f t="shared" si="144"/>
        <v>8.1977282608577636E-4</v>
      </c>
      <c r="Z80" s="339"/>
      <c r="AA80" s="131" t="s">
        <v>25</v>
      </c>
      <c r="AB80" s="172">
        <v>962629.72199999867</v>
      </c>
      <c r="AC80" s="173">
        <v>896665.3439999969</v>
      </c>
      <c r="AD80" s="174">
        <v>61882.262000000039</v>
      </c>
      <c r="AE80" s="175">
        <v>46201.549000000028</v>
      </c>
      <c r="AF80" s="176">
        <v>46191.575000000026</v>
      </c>
      <c r="AG80" s="176">
        <v>9.9740000000000002</v>
      </c>
      <c r="AH80" s="177">
        <v>15680.713000000009</v>
      </c>
      <c r="AI80" s="178">
        <v>15680.713000000009</v>
      </c>
      <c r="AJ80" s="178">
        <v>0</v>
      </c>
      <c r="AK80" s="178">
        <v>0</v>
      </c>
      <c r="AL80" s="272">
        <v>370.70400000000006</v>
      </c>
      <c r="AM80" s="265">
        <f t="shared" si="145"/>
        <v>0.93147481685590228</v>
      </c>
      <c r="AN80" s="206">
        <f t="shared" si="146"/>
        <v>6.4284595193498634E-2</v>
      </c>
      <c r="AO80" s="207">
        <f t="shared" si="147"/>
        <v>4.7995140752572871E-2</v>
      </c>
      <c r="AP80" s="208">
        <f t="shared" si="148"/>
        <v>4.7984779551612566E-2</v>
      </c>
      <c r="AQ80" s="208">
        <f t="shared" si="149"/>
        <v>1.0361200960300304E-5</v>
      </c>
      <c r="AR80" s="209">
        <f t="shared" si="150"/>
        <v>1.628945444092576E-2</v>
      </c>
      <c r="AS80" s="210">
        <f t="shared" si="151"/>
        <v>1.628945444092576E-2</v>
      </c>
      <c r="AT80" s="210">
        <f t="shared" si="152"/>
        <v>0</v>
      </c>
      <c r="AU80" s="210">
        <f t="shared" si="153"/>
        <v>0</v>
      </c>
      <c r="AV80" s="257">
        <f t="shared" si="154"/>
        <v>3.8509511136827394E-4</v>
      </c>
      <c r="AY80" s="339"/>
      <c r="AZ80" s="131" t="s">
        <v>25</v>
      </c>
      <c r="BA80" s="172">
        <v>257530.26399999982</v>
      </c>
      <c r="BB80" s="173">
        <v>237056.20899999986</v>
      </c>
      <c r="BC80" s="174">
        <v>18975.148000000005</v>
      </c>
      <c r="BD80" s="175">
        <v>10468.258000000005</v>
      </c>
      <c r="BE80" s="176">
        <v>10468.258000000005</v>
      </c>
      <c r="BF80" s="176">
        <v>0</v>
      </c>
      <c r="BG80" s="177">
        <v>8506.8899999999903</v>
      </c>
      <c r="BH80" s="178">
        <v>8506.8899999999903</v>
      </c>
      <c r="BI80" s="178">
        <v>0</v>
      </c>
      <c r="BJ80" s="178">
        <v>0</v>
      </c>
      <c r="BK80" s="272">
        <v>629.54999999999995</v>
      </c>
      <c r="BL80" s="265">
        <f t="shared" si="155"/>
        <v>0.92049845062093372</v>
      </c>
      <c r="BM80" s="206">
        <f t="shared" si="156"/>
        <v>7.368123538288307E-2</v>
      </c>
      <c r="BN80" s="207">
        <f t="shared" si="157"/>
        <v>4.0648651686234487E-2</v>
      </c>
      <c r="BO80" s="208">
        <f t="shared" si="158"/>
        <v>4.0648651686234487E-2</v>
      </c>
      <c r="BP80" s="208">
        <f t="shared" si="159"/>
        <v>0</v>
      </c>
      <c r="BQ80" s="209">
        <f t="shared" si="160"/>
        <v>3.3032583696648549E-2</v>
      </c>
      <c r="BR80" s="210">
        <f t="shared" si="161"/>
        <v>3.3032583696648549E-2</v>
      </c>
      <c r="BS80" s="210">
        <f t="shared" si="162"/>
        <v>0</v>
      </c>
      <c r="BT80" s="210">
        <f t="shared" si="163"/>
        <v>0</v>
      </c>
      <c r="BU80" s="257">
        <f t="shared" si="164"/>
        <v>2.4445670587282912E-3</v>
      </c>
      <c r="BX80" s="339"/>
      <c r="BY80" s="131" t="s">
        <v>25</v>
      </c>
      <c r="BZ80" s="172">
        <v>8854.9360000000015</v>
      </c>
      <c r="CA80" s="173">
        <v>8647.4660000000022</v>
      </c>
      <c r="CB80" s="174">
        <v>189.5859999999999</v>
      </c>
      <c r="CC80" s="175">
        <v>180.77099999999996</v>
      </c>
      <c r="CD80" s="176">
        <v>180.77099999999996</v>
      </c>
      <c r="CE80" s="176">
        <v>0</v>
      </c>
      <c r="CF80" s="177">
        <v>8.8149999999999977</v>
      </c>
      <c r="CG80" s="178">
        <v>8.8149999999999977</v>
      </c>
      <c r="CH80" s="178">
        <v>0</v>
      </c>
      <c r="CI80" s="178">
        <v>0</v>
      </c>
      <c r="CJ80" s="272">
        <v>0</v>
      </c>
      <c r="CK80" s="265">
        <f t="shared" si="165"/>
        <v>0.9765701299252757</v>
      </c>
      <c r="CL80" s="206">
        <f t="shared" si="166"/>
        <v>2.1410205562185865E-2</v>
      </c>
      <c r="CM80" s="207">
        <f t="shared" si="167"/>
        <v>2.0414715589135813E-2</v>
      </c>
      <c r="CN80" s="208">
        <f t="shared" si="168"/>
        <v>2.0414715589135813E-2</v>
      </c>
      <c r="CO80" s="208">
        <f t="shared" si="169"/>
        <v>0</v>
      </c>
      <c r="CP80" s="209">
        <f t="shared" si="170"/>
        <v>9.9548997305005894E-4</v>
      </c>
      <c r="CQ80" s="210">
        <f t="shared" si="171"/>
        <v>9.9548997305005894E-4</v>
      </c>
      <c r="CR80" s="210">
        <f t="shared" si="172"/>
        <v>0</v>
      </c>
      <c r="CS80" s="210">
        <f t="shared" si="173"/>
        <v>0</v>
      </c>
      <c r="CT80" s="257">
        <f t="shared" si="174"/>
        <v>0</v>
      </c>
    </row>
    <row r="81" spans="1:98">
      <c r="A81" s="339"/>
      <c r="B81" s="132" t="s">
        <v>26</v>
      </c>
      <c r="C81" s="151">
        <v>1074348.5609999988</v>
      </c>
      <c r="D81" s="152">
        <v>1022317.7569999985</v>
      </c>
      <c r="E81" s="153">
        <v>48321.717999999972</v>
      </c>
      <c r="F81" s="154">
        <v>36564.371999999967</v>
      </c>
      <c r="G81" s="155">
        <v>36564.343999999968</v>
      </c>
      <c r="H81" s="155">
        <v>2.8000000000000001E-2</v>
      </c>
      <c r="I81" s="156">
        <v>11757.346000000009</v>
      </c>
      <c r="J81" s="157">
        <v>11723.128000000006</v>
      </c>
      <c r="K81" s="157">
        <v>34.217999999999996</v>
      </c>
      <c r="L81" s="157">
        <v>0</v>
      </c>
      <c r="M81" s="269">
        <v>691.90500000000009</v>
      </c>
      <c r="N81" s="262">
        <f t="shared" si="135"/>
        <v>0.95156990395038055</v>
      </c>
      <c r="O81" s="191">
        <f t="shared" si="136"/>
        <v>4.4977691369570347E-2</v>
      </c>
      <c r="P81" s="192">
        <f t="shared" si="137"/>
        <v>3.4033993554164595E-2</v>
      </c>
      <c r="Q81" s="193">
        <f t="shared" si="138"/>
        <v>3.4033967491859475E-2</v>
      </c>
      <c r="R81" s="193">
        <f t="shared" si="139"/>
        <v>2.6062305118124538E-8</v>
      </c>
      <c r="S81" s="194">
        <f t="shared" si="140"/>
        <v>1.0943697815405759E-2</v>
      </c>
      <c r="T81" s="195">
        <f t="shared" si="141"/>
        <v>1.0911847816958186E-2</v>
      </c>
      <c r="U81" s="195">
        <f t="shared" si="142"/>
        <v>3.1849998447570904E-5</v>
      </c>
      <c r="V81" s="195">
        <f t="shared" si="143"/>
        <v>0</v>
      </c>
      <c r="W81" s="254">
        <f t="shared" si="144"/>
        <v>6.440228293841414E-4</v>
      </c>
      <c r="Z81" s="339"/>
      <c r="AA81" s="132" t="s">
        <v>26</v>
      </c>
      <c r="AB81" s="151">
        <v>881604.17599999893</v>
      </c>
      <c r="AC81" s="152">
        <v>844660.15699999849</v>
      </c>
      <c r="AD81" s="153">
        <v>34149.451999999976</v>
      </c>
      <c r="AE81" s="154">
        <v>26385.173999999974</v>
      </c>
      <c r="AF81" s="155">
        <v>26385.173999999974</v>
      </c>
      <c r="AG81" s="155">
        <v>0</v>
      </c>
      <c r="AH81" s="156">
        <v>7764.2780000000084</v>
      </c>
      <c r="AI81" s="157">
        <v>7730.0600000000059</v>
      </c>
      <c r="AJ81" s="157">
        <v>34.217999999999996</v>
      </c>
      <c r="AK81" s="157">
        <v>0</v>
      </c>
      <c r="AL81" s="269">
        <v>319.166</v>
      </c>
      <c r="AM81" s="262">
        <f t="shared" si="145"/>
        <v>0.95809455081347017</v>
      </c>
      <c r="AN81" s="191">
        <f t="shared" si="146"/>
        <v>3.8735583303316862E-2</v>
      </c>
      <c r="AO81" s="192">
        <f t="shared" si="147"/>
        <v>2.9928594621357607E-2</v>
      </c>
      <c r="AP81" s="193">
        <f t="shared" si="148"/>
        <v>2.9928594621357607E-2</v>
      </c>
      <c r="AQ81" s="193">
        <f t="shared" si="149"/>
        <v>0</v>
      </c>
      <c r="AR81" s="194">
        <f t="shared" si="150"/>
        <v>8.8069886819592581E-3</v>
      </c>
      <c r="AS81" s="195">
        <f t="shared" si="151"/>
        <v>8.7681753449407613E-3</v>
      </c>
      <c r="AT81" s="195">
        <f t="shared" si="152"/>
        <v>3.8813337018494386E-5</v>
      </c>
      <c r="AU81" s="195">
        <f t="shared" si="153"/>
        <v>0</v>
      </c>
      <c r="AV81" s="254">
        <f t="shared" si="154"/>
        <v>3.6202868440133202E-4</v>
      </c>
      <c r="AY81" s="339"/>
      <c r="AZ81" s="132" t="s">
        <v>26</v>
      </c>
      <c r="BA81" s="151">
        <v>192744.38500000001</v>
      </c>
      <c r="BB81" s="152">
        <v>177657.59999999995</v>
      </c>
      <c r="BC81" s="153">
        <v>14172.265999999998</v>
      </c>
      <c r="BD81" s="154">
        <v>10179.197999999993</v>
      </c>
      <c r="BE81" s="155">
        <v>10179.169999999993</v>
      </c>
      <c r="BF81" s="155">
        <v>2.8000000000000001E-2</v>
      </c>
      <c r="BG81" s="156">
        <v>3993.0679999999998</v>
      </c>
      <c r="BH81" s="157">
        <v>3993.0679999999998</v>
      </c>
      <c r="BI81" s="157">
        <v>0</v>
      </c>
      <c r="BJ81" s="157">
        <v>0</v>
      </c>
      <c r="BK81" s="269">
        <v>372.73900000000009</v>
      </c>
      <c r="BL81" s="262">
        <f t="shared" si="155"/>
        <v>0.92172646170730177</v>
      </c>
      <c r="BM81" s="191">
        <f t="shared" si="156"/>
        <v>7.3528813822514194E-2</v>
      </c>
      <c r="BN81" s="192">
        <f t="shared" si="157"/>
        <v>5.2811904222268224E-2</v>
      </c>
      <c r="BO81" s="193">
        <f t="shared" si="158"/>
        <v>5.2811758952147903E-2</v>
      </c>
      <c r="BP81" s="193">
        <f t="shared" si="159"/>
        <v>1.4527012032023657E-7</v>
      </c>
      <c r="BQ81" s="194">
        <f t="shared" si="160"/>
        <v>2.0716909600245938E-2</v>
      </c>
      <c r="BR81" s="195">
        <f t="shared" si="161"/>
        <v>2.0716909600245938E-2</v>
      </c>
      <c r="BS81" s="195">
        <f t="shared" si="162"/>
        <v>0</v>
      </c>
      <c r="BT81" s="195">
        <f t="shared" si="163"/>
        <v>0</v>
      </c>
      <c r="BU81" s="254">
        <f t="shared" si="164"/>
        <v>1.9338514063587382E-3</v>
      </c>
      <c r="BX81" s="339"/>
      <c r="BY81" s="132" t="s">
        <v>26</v>
      </c>
      <c r="BZ81" s="151">
        <v>3413.8500000000013</v>
      </c>
      <c r="CA81" s="152">
        <v>3390.3430000000017</v>
      </c>
      <c r="CB81" s="153">
        <v>21.693999999999996</v>
      </c>
      <c r="CC81" s="154">
        <v>21.677999999999994</v>
      </c>
      <c r="CD81" s="155">
        <v>21.677999999999994</v>
      </c>
      <c r="CE81" s="155">
        <v>0</v>
      </c>
      <c r="CF81" s="156">
        <v>1.6E-2</v>
      </c>
      <c r="CG81" s="157">
        <v>1.6E-2</v>
      </c>
      <c r="CH81" s="157">
        <v>0</v>
      </c>
      <c r="CI81" s="157">
        <v>0</v>
      </c>
      <c r="CJ81" s="269">
        <v>1.1219999999999999</v>
      </c>
      <c r="CK81" s="262">
        <f t="shared" si="165"/>
        <v>0.99311422587401332</v>
      </c>
      <c r="CL81" s="191">
        <f t="shared" si="166"/>
        <v>6.3547021691052587E-3</v>
      </c>
      <c r="CM81" s="192">
        <f t="shared" si="167"/>
        <v>6.350015378531566E-3</v>
      </c>
      <c r="CN81" s="193">
        <f t="shared" si="168"/>
        <v>6.350015378531566E-3</v>
      </c>
      <c r="CO81" s="193">
        <f t="shared" si="169"/>
        <v>0</v>
      </c>
      <c r="CP81" s="194">
        <f t="shared" si="170"/>
        <v>4.6867905736924572E-6</v>
      </c>
      <c r="CQ81" s="195">
        <f t="shared" si="171"/>
        <v>4.6867905736924572E-6</v>
      </c>
      <c r="CR81" s="195">
        <f t="shared" si="172"/>
        <v>0</v>
      </c>
      <c r="CS81" s="195">
        <f t="shared" si="173"/>
        <v>0</v>
      </c>
      <c r="CT81" s="254">
        <f t="shared" si="174"/>
        <v>3.286611889801835E-4</v>
      </c>
    </row>
    <row r="82" spans="1:98">
      <c r="A82" s="339"/>
      <c r="B82" s="133" t="s">
        <v>27</v>
      </c>
      <c r="C82" s="158">
        <v>1537970.8880000031</v>
      </c>
      <c r="D82" s="159">
        <v>1358254.0400000019</v>
      </c>
      <c r="E82" s="160">
        <v>169505.57500000001</v>
      </c>
      <c r="F82" s="161">
        <v>70739.813000000009</v>
      </c>
      <c r="G82" s="162">
        <v>70703.685000000012</v>
      </c>
      <c r="H82" s="162">
        <v>36.128</v>
      </c>
      <c r="I82" s="163">
        <v>98765.76199999993</v>
      </c>
      <c r="J82" s="164">
        <v>67890.756999999954</v>
      </c>
      <c r="K82" s="164">
        <v>0</v>
      </c>
      <c r="L82" s="164">
        <v>30875.005000000041</v>
      </c>
      <c r="M82" s="270">
        <v>760.11300000000006</v>
      </c>
      <c r="N82" s="263">
        <f t="shared" si="135"/>
        <v>0.88314678164441252</v>
      </c>
      <c r="O82" s="196">
        <f t="shared" si="136"/>
        <v>0.11021377343522232</v>
      </c>
      <c r="P82" s="197">
        <f t="shared" si="137"/>
        <v>4.5995547478789381E-2</v>
      </c>
      <c r="Q82" s="198">
        <f t="shared" si="138"/>
        <v>4.597205678707221E-2</v>
      </c>
      <c r="R82" s="198">
        <f t="shared" si="139"/>
        <v>2.3490691717176333E-5</v>
      </c>
      <c r="S82" s="199">
        <f t="shared" si="140"/>
        <v>6.4218225956432881E-2</v>
      </c>
      <c r="T82" s="200">
        <f t="shared" si="141"/>
        <v>4.414307028157468E-2</v>
      </c>
      <c r="U82" s="200">
        <f t="shared" si="142"/>
        <v>0</v>
      </c>
      <c r="V82" s="200">
        <f t="shared" si="143"/>
        <v>2.007515567485825E-2</v>
      </c>
      <c r="W82" s="255">
        <f t="shared" si="144"/>
        <v>4.9423107155718707E-4</v>
      </c>
      <c r="Z82" s="339"/>
      <c r="AA82" s="133" t="s">
        <v>27</v>
      </c>
      <c r="AB82" s="158">
        <v>1206090.4510000027</v>
      </c>
      <c r="AC82" s="159">
        <v>1083184.2370000009</v>
      </c>
      <c r="AD82" s="160">
        <v>115630.47500000005</v>
      </c>
      <c r="AE82" s="161">
        <v>44861.929000000011</v>
      </c>
      <c r="AF82" s="162">
        <v>44825.801000000014</v>
      </c>
      <c r="AG82" s="162">
        <v>36.128</v>
      </c>
      <c r="AH82" s="163">
        <v>70768.545999999915</v>
      </c>
      <c r="AI82" s="164">
        <v>49236.493999999955</v>
      </c>
      <c r="AJ82" s="164">
        <v>0</v>
      </c>
      <c r="AK82" s="164">
        <v>21532.052000000043</v>
      </c>
      <c r="AL82" s="270">
        <v>323.858</v>
      </c>
      <c r="AM82" s="263">
        <f t="shared" si="145"/>
        <v>0.89809535935045592</v>
      </c>
      <c r="AN82" s="196">
        <f t="shared" si="146"/>
        <v>9.587214201399874E-2</v>
      </c>
      <c r="AO82" s="197">
        <f t="shared" si="147"/>
        <v>3.719615636024956E-2</v>
      </c>
      <c r="AP82" s="198">
        <f t="shared" si="148"/>
        <v>3.7166201724616682E-2</v>
      </c>
      <c r="AQ82" s="198">
        <f t="shared" si="149"/>
        <v>2.9954635632879178E-5</v>
      </c>
      <c r="AR82" s="199">
        <f t="shared" si="150"/>
        <v>5.8675985653749083E-2</v>
      </c>
      <c r="AS82" s="200">
        <f t="shared" si="151"/>
        <v>4.082321849010298E-2</v>
      </c>
      <c r="AT82" s="200">
        <f t="shared" si="152"/>
        <v>0</v>
      </c>
      <c r="AU82" s="200">
        <f t="shared" si="153"/>
        <v>1.7852767163646165E-2</v>
      </c>
      <c r="AV82" s="255">
        <f t="shared" si="154"/>
        <v>2.6851883267252504E-4</v>
      </c>
      <c r="AY82" s="339"/>
      <c r="AZ82" s="133" t="s">
        <v>27</v>
      </c>
      <c r="BA82" s="158">
        <v>331880.43700000038</v>
      </c>
      <c r="BB82" s="159">
        <v>275069.803000001</v>
      </c>
      <c r="BC82" s="160">
        <v>53875.099999999962</v>
      </c>
      <c r="BD82" s="161">
        <v>25877.883999999998</v>
      </c>
      <c r="BE82" s="162">
        <v>25877.883999999998</v>
      </c>
      <c r="BF82" s="162">
        <v>0</v>
      </c>
      <c r="BG82" s="163">
        <v>27997.216000000008</v>
      </c>
      <c r="BH82" s="164">
        <v>18654.263000000006</v>
      </c>
      <c r="BI82" s="164">
        <v>0</v>
      </c>
      <c r="BJ82" s="164">
        <v>9342.9529999999977</v>
      </c>
      <c r="BK82" s="270">
        <v>436.255</v>
      </c>
      <c r="BL82" s="263">
        <f t="shared" si="155"/>
        <v>0.82882198627453507</v>
      </c>
      <c r="BM82" s="196">
        <f t="shared" si="156"/>
        <v>0.16233285844444004</v>
      </c>
      <c r="BN82" s="197">
        <f t="shared" si="157"/>
        <v>7.7973514299066585E-2</v>
      </c>
      <c r="BO82" s="198">
        <f t="shared" si="158"/>
        <v>7.7973514299066585E-2</v>
      </c>
      <c r="BP82" s="198">
        <f t="shared" si="159"/>
        <v>0</v>
      </c>
      <c r="BQ82" s="199">
        <f t="shared" si="160"/>
        <v>8.4359344145373577E-2</v>
      </c>
      <c r="BR82" s="200">
        <f t="shared" si="161"/>
        <v>5.6207781237795539E-2</v>
      </c>
      <c r="BS82" s="200">
        <f t="shared" si="162"/>
        <v>0</v>
      </c>
      <c r="BT82" s="200">
        <f t="shared" si="163"/>
        <v>2.8151562907578028E-2</v>
      </c>
      <c r="BU82" s="255">
        <f t="shared" si="164"/>
        <v>1.3144944725982733E-3</v>
      </c>
      <c r="BX82" s="339"/>
      <c r="BY82" s="133" t="s">
        <v>27</v>
      </c>
      <c r="BZ82" s="158">
        <v>2241.7819999999988</v>
      </c>
      <c r="CA82" s="159">
        <v>2094.4229999999998</v>
      </c>
      <c r="CB82" s="160">
        <v>130.761</v>
      </c>
      <c r="CC82" s="161">
        <v>114.92399999999998</v>
      </c>
      <c r="CD82" s="162">
        <v>114.92399999999998</v>
      </c>
      <c r="CE82" s="162">
        <v>0</v>
      </c>
      <c r="CF82" s="163">
        <v>15.837000000000002</v>
      </c>
      <c r="CG82" s="164">
        <v>15.555</v>
      </c>
      <c r="CH82" s="164">
        <v>0</v>
      </c>
      <c r="CI82" s="164">
        <v>0.28200000000000003</v>
      </c>
      <c r="CJ82" s="270">
        <v>0</v>
      </c>
      <c r="CK82" s="263">
        <f t="shared" si="165"/>
        <v>0.93426702507201898</v>
      </c>
      <c r="CL82" s="196">
        <f t="shared" si="166"/>
        <v>5.8329043591214519E-2</v>
      </c>
      <c r="CM82" s="197">
        <f t="shared" si="167"/>
        <v>5.1264574343089578E-2</v>
      </c>
      <c r="CN82" s="198">
        <f t="shared" si="168"/>
        <v>5.1264574343089578E-2</v>
      </c>
      <c r="CO82" s="198">
        <f t="shared" si="169"/>
        <v>0</v>
      </c>
      <c r="CP82" s="199">
        <f t="shared" si="170"/>
        <v>7.0644692481249341E-3</v>
      </c>
      <c r="CQ82" s="200">
        <f t="shared" si="171"/>
        <v>6.9386764636347369E-3</v>
      </c>
      <c r="CR82" s="200">
        <f t="shared" si="172"/>
        <v>0</v>
      </c>
      <c r="CS82" s="200">
        <f t="shared" si="173"/>
        <v>1.2579278449019582E-4</v>
      </c>
      <c r="CT82" s="255">
        <f t="shared" si="174"/>
        <v>0</v>
      </c>
    </row>
    <row r="83" spans="1:98">
      <c r="A83" s="339"/>
      <c r="B83" s="134" t="s">
        <v>28</v>
      </c>
      <c r="C83" s="165">
        <f t="shared" ref="C83:M83" si="187">IF(COUNT(C80:C82)=0,"",SUM(C80:C82))</f>
        <v>3832479.4350000005</v>
      </c>
      <c r="D83" s="166">
        <f t="shared" si="187"/>
        <v>3514293.3499999973</v>
      </c>
      <c r="E83" s="167">
        <f t="shared" si="187"/>
        <v>298684.70300000004</v>
      </c>
      <c r="F83" s="168">
        <f t="shared" si="187"/>
        <v>163973.99200000003</v>
      </c>
      <c r="G83" s="169">
        <f t="shared" si="187"/>
        <v>163927.86200000002</v>
      </c>
      <c r="H83" s="169">
        <f t="shared" si="187"/>
        <v>46.13</v>
      </c>
      <c r="I83" s="170">
        <f t="shared" si="187"/>
        <v>134710.71099999995</v>
      </c>
      <c r="J83" s="171">
        <f t="shared" si="187"/>
        <v>103801.48799999995</v>
      </c>
      <c r="K83" s="171">
        <f t="shared" si="187"/>
        <v>34.217999999999996</v>
      </c>
      <c r="L83" s="171">
        <f t="shared" si="187"/>
        <v>30875.005000000041</v>
      </c>
      <c r="M83" s="271">
        <f t="shared" si="187"/>
        <v>2452.2719999999999</v>
      </c>
      <c r="N83" s="264">
        <f t="shared" si="135"/>
        <v>0.91697644034455117</v>
      </c>
      <c r="O83" s="201">
        <f t="shared" si="136"/>
        <v>7.7935109128641683E-2</v>
      </c>
      <c r="P83" s="202">
        <f t="shared" si="137"/>
        <v>4.278535469819162E-2</v>
      </c>
      <c r="Q83" s="203">
        <f t="shared" si="138"/>
        <v>4.2773318103923499E-2</v>
      </c>
      <c r="R83" s="203">
        <f t="shared" si="139"/>
        <v>1.203659426811771E-5</v>
      </c>
      <c r="S83" s="204">
        <f t="shared" si="140"/>
        <v>3.5149754430450042E-2</v>
      </c>
      <c r="T83" s="205">
        <f t="shared" si="141"/>
        <v>2.7084682321328605E-2</v>
      </c>
      <c r="U83" s="205">
        <f t="shared" si="142"/>
        <v>8.9284236433221692E-6</v>
      </c>
      <c r="V83" s="205">
        <f t="shared" si="143"/>
        <v>8.0561436854781291E-3</v>
      </c>
      <c r="W83" s="256">
        <f t="shared" si="144"/>
        <v>6.3986566440636346E-4</v>
      </c>
      <c r="Z83" s="339"/>
      <c r="AA83" s="134" t="s">
        <v>28</v>
      </c>
      <c r="AB83" s="165">
        <f t="shared" ref="AB83:AL83" si="188">IF(COUNT(AB80:AB82)=0,"",SUM(AB80:AB82))</f>
        <v>3050324.3490000004</v>
      </c>
      <c r="AC83" s="166">
        <f t="shared" si="188"/>
        <v>2824509.7379999962</v>
      </c>
      <c r="AD83" s="167">
        <f t="shared" si="188"/>
        <v>211662.18900000007</v>
      </c>
      <c r="AE83" s="168">
        <f t="shared" si="188"/>
        <v>117448.652</v>
      </c>
      <c r="AF83" s="169">
        <f t="shared" si="188"/>
        <v>117402.55000000002</v>
      </c>
      <c r="AG83" s="169">
        <f t="shared" si="188"/>
        <v>46.102000000000004</v>
      </c>
      <c r="AH83" s="170">
        <f t="shared" si="188"/>
        <v>94213.536999999924</v>
      </c>
      <c r="AI83" s="171">
        <f t="shared" si="188"/>
        <v>72647.266999999963</v>
      </c>
      <c r="AJ83" s="171">
        <f t="shared" si="188"/>
        <v>34.217999999999996</v>
      </c>
      <c r="AK83" s="171">
        <f t="shared" si="188"/>
        <v>21532.052000000043</v>
      </c>
      <c r="AL83" s="271">
        <f t="shared" si="188"/>
        <v>1013.7280000000001</v>
      </c>
      <c r="AM83" s="264">
        <f t="shared" si="145"/>
        <v>0.92597029523301877</v>
      </c>
      <c r="AN83" s="201">
        <f t="shared" si="146"/>
        <v>6.9390059804423782E-2</v>
      </c>
      <c r="AO83" s="202">
        <f t="shared" si="147"/>
        <v>3.8503660123391022E-2</v>
      </c>
      <c r="AP83" s="203">
        <f t="shared" si="148"/>
        <v>3.8488546320816192E-2</v>
      </c>
      <c r="AQ83" s="203">
        <f t="shared" si="149"/>
        <v>1.5113802574835625E-5</v>
      </c>
      <c r="AR83" s="204">
        <f t="shared" si="150"/>
        <v>3.0886399681032711E-2</v>
      </c>
      <c r="AS83" s="205">
        <f t="shared" si="151"/>
        <v>2.3816243352552391E-2</v>
      </c>
      <c r="AT83" s="205">
        <f t="shared" si="152"/>
        <v>1.1217823445961679E-5</v>
      </c>
      <c r="AU83" s="205">
        <f t="shared" si="153"/>
        <v>7.0589385050343839E-3</v>
      </c>
      <c r="AV83" s="256">
        <f t="shared" si="154"/>
        <v>3.3233449430790352E-4</v>
      </c>
      <c r="AY83" s="339"/>
      <c r="AZ83" s="134" t="s">
        <v>28</v>
      </c>
      <c r="BA83" s="165">
        <f t="shared" ref="BA83:BK83" si="189">IF(COUNT(BA80:BA82)=0,"",SUM(BA80:BA82))</f>
        <v>782155.08600000024</v>
      </c>
      <c r="BB83" s="166">
        <f t="shared" si="189"/>
        <v>689783.61200000078</v>
      </c>
      <c r="BC83" s="167">
        <f t="shared" si="189"/>
        <v>87022.513999999966</v>
      </c>
      <c r="BD83" s="168">
        <f t="shared" si="189"/>
        <v>46525.34</v>
      </c>
      <c r="BE83" s="169">
        <f t="shared" si="189"/>
        <v>46525.311999999998</v>
      </c>
      <c r="BF83" s="169">
        <f t="shared" si="189"/>
        <v>2.8000000000000001E-2</v>
      </c>
      <c r="BG83" s="170">
        <f t="shared" si="189"/>
        <v>40497.173999999999</v>
      </c>
      <c r="BH83" s="171">
        <f t="shared" si="189"/>
        <v>31154.220999999998</v>
      </c>
      <c r="BI83" s="171">
        <f t="shared" si="189"/>
        <v>0</v>
      </c>
      <c r="BJ83" s="171">
        <f t="shared" si="189"/>
        <v>9342.9529999999977</v>
      </c>
      <c r="BK83" s="271">
        <f t="shared" si="189"/>
        <v>1438.5439999999999</v>
      </c>
      <c r="BL83" s="264">
        <f t="shared" si="155"/>
        <v>0.88190133177757102</v>
      </c>
      <c r="BM83" s="201">
        <f t="shared" si="156"/>
        <v>0.11125992217865593</v>
      </c>
      <c r="BN83" s="202">
        <f t="shared" si="157"/>
        <v>5.9483522939081143E-2</v>
      </c>
      <c r="BO83" s="203">
        <f t="shared" si="158"/>
        <v>5.9483487140554098E-2</v>
      </c>
      <c r="BP83" s="203">
        <f t="shared" si="159"/>
        <v>3.5798527045568546E-8</v>
      </c>
      <c r="BQ83" s="204">
        <f t="shared" si="160"/>
        <v>5.1776399239574833E-2</v>
      </c>
      <c r="BR83" s="205">
        <f t="shared" si="161"/>
        <v>3.9831257966147122E-2</v>
      </c>
      <c r="BS83" s="205">
        <f t="shared" si="162"/>
        <v>0</v>
      </c>
      <c r="BT83" s="205">
        <f t="shared" si="163"/>
        <v>1.1945141273427703E-2</v>
      </c>
      <c r="BU83" s="256">
        <f t="shared" si="164"/>
        <v>1.8392055817942983E-3</v>
      </c>
      <c r="BX83" s="339"/>
      <c r="BY83" s="134" t="s">
        <v>28</v>
      </c>
      <c r="BZ83" s="165">
        <f t="shared" ref="BZ83:CJ83" si="190">IF(COUNT(BZ80:BZ82)=0,"",SUM(BZ80:BZ82))</f>
        <v>14510.568000000003</v>
      </c>
      <c r="CA83" s="166">
        <f t="shared" si="190"/>
        <v>14132.232000000004</v>
      </c>
      <c r="CB83" s="167">
        <f t="shared" si="190"/>
        <v>342.04099999999988</v>
      </c>
      <c r="CC83" s="168">
        <f t="shared" si="190"/>
        <v>317.37299999999993</v>
      </c>
      <c r="CD83" s="169">
        <f t="shared" si="190"/>
        <v>317.37299999999993</v>
      </c>
      <c r="CE83" s="169">
        <f t="shared" si="190"/>
        <v>0</v>
      </c>
      <c r="CF83" s="170">
        <f t="shared" si="190"/>
        <v>24.667999999999999</v>
      </c>
      <c r="CG83" s="171">
        <f t="shared" si="190"/>
        <v>24.385999999999996</v>
      </c>
      <c r="CH83" s="171">
        <f t="shared" si="190"/>
        <v>0</v>
      </c>
      <c r="CI83" s="171">
        <f t="shared" si="190"/>
        <v>0.28200000000000003</v>
      </c>
      <c r="CJ83" s="271">
        <f t="shared" si="190"/>
        <v>1.1219999999999999</v>
      </c>
      <c r="CK83" s="264">
        <f t="shared" si="165"/>
        <v>0.9739268648890933</v>
      </c>
      <c r="CL83" s="201">
        <f t="shared" si="166"/>
        <v>2.3571854664820827E-2</v>
      </c>
      <c r="CM83" s="202">
        <f t="shared" si="167"/>
        <v>2.1871852294134859E-2</v>
      </c>
      <c r="CN83" s="203">
        <f t="shared" si="168"/>
        <v>2.1871852294134859E-2</v>
      </c>
      <c r="CO83" s="203">
        <f t="shared" si="169"/>
        <v>0</v>
      </c>
      <c r="CP83" s="204">
        <f t="shared" si="170"/>
        <v>1.7000023706859714E-3</v>
      </c>
      <c r="CQ83" s="205">
        <f t="shared" si="171"/>
        <v>1.6805682589406555E-3</v>
      </c>
      <c r="CR83" s="205">
        <f t="shared" si="172"/>
        <v>0</v>
      </c>
      <c r="CS83" s="205">
        <f t="shared" si="173"/>
        <v>1.943411174531555E-5</v>
      </c>
      <c r="CT83" s="256">
        <f t="shared" si="174"/>
        <v>7.7322955242000154E-5</v>
      </c>
    </row>
    <row r="84" spans="1:98" ht="14.4" thickBot="1">
      <c r="A84" s="340"/>
      <c r="B84" s="135" t="s">
        <v>55</v>
      </c>
      <c r="C84" s="179">
        <f t="shared" ref="C84:M84" si="191">SUM(C83,C79,C75,C71)</f>
        <v>13077664.251000002</v>
      </c>
      <c r="D84" s="180">
        <f t="shared" si="191"/>
        <v>11993940.535000004</v>
      </c>
      <c r="E84" s="181">
        <f t="shared" si="191"/>
        <v>1008045.8300000001</v>
      </c>
      <c r="F84" s="182">
        <f t="shared" si="191"/>
        <v>522461.82500000007</v>
      </c>
      <c r="G84" s="183">
        <f t="shared" si="191"/>
        <v>522405.36500000011</v>
      </c>
      <c r="H84" s="183">
        <f t="shared" si="191"/>
        <v>56.46</v>
      </c>
      <c r="I84" s="184">
        <f t="shared" si="191"/>
        <v>485584.005</v>
      </c>
      <c r="J84" s="185">
        <f t="shared" si="191"/>
        <v>357078.511</v>
      </c>
      <c r="K84" s="185">
        <f t="shared" si="191"/>
        <v>1168.6859999999999</v>
      </c>
      <c r="L84" s="185">
        <f t="shared" si="191"/>
        <v>127336.80800000002</v>
      </c>
      <c r="M84" s="273">
        <f t="shared" si="191"/>
        <v>12722.149000000001</v>
      </c>
      <c r="N84" s="266">
        <f t="shared" si="135"/>
        <v>0.91713170676352773</v>
      </c>
      <c r="O84" s="211">
        <f t="shared" si="136"/>
        <v>7.7081488762254957E-2</v>
      </c>
      <c r="P84" s="212">
        <f t="shared" si="137"/>
        <v>3.9950698761825859E-2</v>
      </c>
      <c r="Q84" s="213">
        <f t="shared" si="138"/>
        <v>3.9946381477109237E-2</v>
      </c>
      <c r="R84" s="213">
        <f t="shared" si="139"/>
        <v>4.3172847166253494E-6</v>
      </c>
      <c r="S84" s="214">
        <f t="shared" si="140"/>
        <v>3.7130790000429098E-2</v>
      </c>
      <c r="T84" s="215">
        <f t="shared" si="141"/>
        <v>2.7304456219901463E-2</v>
      </c>
      <c r="U84" s="215">
        <f t="shared" si="142"/>
        <v>8.9365040848990649E-5</v>
      </c>
      <c r="V84" s="215">
        <f t="shared" si="143"/>
        <v>9.7369687396786503E-3</v>
      </c>
      <c r="W84" s="258">
        <f t="shared" si="144"/>
        <v>9.7281508041676356E-4</v>
      </c>
      <c r="Z84" s="340"/>
      <c r="AA84" s="135" t="s">
        <v>55</v>
      </c>
      <c r="AB84" s="179">
        <f t="shared" ref="AB84:AL84" si="192">SUM(AB83,AB79,AB75,AB71)</f>
        <v>10293287.272000004</v>
      </c>
      <c r="AC84" s="180">
        <f t="shared" si="192"/>
        <v>9531847.1720000021</v>
      </c>
      <c r="AD84" s="181">
        <f t="shared" si="192"/>
        <v>710591.29700000014</v>
      </c>
      <c r="AE84" s="182">
        <f t="shared" si="192"/>
        <v>391338.90400000016</v>
      </c>
      <c r="AF84" s="183">
        <f t="shared" si="192"/>
        <v>391287.54500000016</v>
      </c>
      <c r="AG84" s="183">
        <f t="shared" si="192"/>
        <v>51.359000000000002</v>
      </c>
      <c r="AH84" s="184">
        <f t="shared" si="192"/>
        <v>319252.39299999992</v>
      </c>
      <c r="AI84" s="185">
        <f t="shared" si="192"/>
        <v>237655.04399999999</v>
      </c>
      <c r="AJ84" s="185">
        <f t="shared" si="192"/>
        <v>383.87800000000004</v>
      </c>
      <c r="AK84" s="185">
        <f t="shared" si="192"/>
        <v>81213.47100000002</v>
      </c>
      <c r="AL84" s="273">
        <f t="shared" si="192"/>
        <v>2724.3210000000004</v>
      </c>
      <c r="AM84" s="266">
        <f t="shared" si="145"/>
        <v>0.92602556599471531</v>
      </c>
      <c r="AN84" s="211">
        <f t="shared" si="146"/>
        <v>6.9034437514725169E-2</v>
      </c>
      <c r="AO84" s="212">
        <f t="shared" si="147"/>
        <v>3.8018846036147046E-2</v>
      </c>
      <c r="AP84" s="213">
        <f t="shared" si="148"/>
        <v>3.8013856473663961E-2</v>
      </c>
      <c r="AQ84" s="213">
        <f t="shared" si="149"/>
        <v>4.9895624830862085E-6</v>
      </c>
      <c r="AR84" s="214">
        <f t="shared" si="150"/>
        <v>3.101559147857812E-2</v>
      </c>
      <c r="AS84" s="215">
        <f t="shared" si="151"/>
        <v>2.3088352410650558E-2</v>
      </c>
      <c r="AT84" s="215">
        <f t="shared" si="152"/>
        <v>3.7294014036141036E-5</v>
      </c>
      <c r="AU84" s="215">
        <f t="shared" si="153"/>
        <v>7.8899450538914284E-3</v>
      </c>
      <c r="AV84" s="258">
        <f t="shared" si="154"/>
        <v>2.6466967529515571E-4</v>
      </c>
      <c r="AY84" s="340"/>
      <c r="AZ84" s="135" t="s">
        <v>55</v>
      </c>
      <c r="BA84" s="179">
        <f t="shared" ref="BA84:BK84" si="193">SUM(BA83,BA79,BA75,BA71)</f>
        <v>2784376.9790000003</v>
      </c>
      <c r="BB84" s="180">
        <f t="shared" si="193"/>
        <v>2462093.3630000018</v>
      </c>
      <c r="BC84" s="181">
        <f t="shared" si="193"/>
        <v>297454.53299999994</v>
      </c>
      <c r="BD84" s="182">
        <f t="shared" si="193"/>
        <v>131122.92099999997</v>
      </c>
      <c r="BE84" s="183">
        <f t="shared" si="193"/>
        <v>131117.81999999998</v>
      </c>
      <c r="BF84" s="183">
        <f t="shared" si="193"/>
        <v>5.101</v>
      </c>
      <c r="BG84" s="184">
        <f t="shared" si="193"/>
        <v>166331.61200000008</v>
      </c>
      <c r="BH84" s="185">
        <f t="shared" si="193"/>
        <v>119423.467</v>
      </c>
      <c r="BI84" s="185">
        <f t="shared" si="193"/>
        <v>784.80799999999999</v>
      </c>
      <c r="BJ84" s="185">
        <f t="shared" si="193"/>
        <v>46123.336999999992</v>
      </c>
      <c r="BK84" s="273">
        <f t="shared" si="193"/>
        <v>9997.8280000000013</v>
      </c>
      <c r="BL84" s="266">
        <f t="shared" si="155"/>
        <v>0.88425288011261116</v>
      </c>
      <c r="BM84" s="211">
        <f t="shared" si="156"/>
        <v>0.10682983491223583</v>
      </c>
      <c r="BN84" s="212">
        <f t="shared" si="157"/>
        <v>4.7092373622156701E-2</v>
      </c>
      <c r="BO84" s="213">
        <f t="shared" si="158"/>
        <v>4.7090541614480126E-2</v>
      </c>
      <c r="BP84" s="213">
        <f t="shared" si="159"/>
        <v>1.8320076765725908E-6</v>
      </c>
      <c r="BQ84" s="214">
        <f t="shared" si="160"/>
        <v>5.9737461290079161E-2</v>
      </c>
      <c r="BR84" s="215">
        <f t="shared" si="161"/>
        <v>4.2890552500865216E-2</v>
      </c>
      <c r="BS84" s="215">
        <f t="shared" si="162"/>
        <v>2.8186125870134914E-4</v>
      </c>
      <c r="BT84" s="215">
        <f t="shared" si="163"/>
        <v>1.6565047530512564E-2</v>
      </c>
      <c r="BU84" s="258">
        <f t="shared" si="164"/>
        <v>3.590687638708566E-3</v>
      </c>
      <c r="BX84" s="340"/>
      <c r="BY84" s="135" t="s">
        <v>55</v>
      </c>
      <c r="BZ84" s="179">
        <f t="shared" ref="BZ84:CJ84" si="194">SUM(BZ83,BZ79,BZ75,BZ71)</f>
        <v>133942.25400000002</v>
      </c>
      <c r="CA84" s="180">
        <f t="shared" si="194"/>
        <v>127885.16800000002</v>
      </c>
      <c r="CB84" s="181">
        <f t="shared" si="194"/>
        <v>5588.8819999999996</v>
      </c>
      <c r="CC84" s="182">
        <f t="shared" si="194"/>
        <v>3282.4450000000002</v>
      </c>
      <c r="CD84" s="183">
        <f t="shared" si="194"/>
        <v>3281.4940000000006</v>
      </c>
      <c r="CE84" s="183">
        <f t="shared" si="194"/>
        <v>0.95100000000000007</v>
      </c>
      <c r="CF84" s="184">
        <f t="shared" si="194"/>
        <v>2306.4369999999999</v>
      </c>
      <c r="CG84" s="185">
        <f t="shared" si="194"/>
        <v>1854.8559999999998</v>
      </c>
      <c r="CH84" s="185">
        <f t="shared" si="194"/>
        <v>0</v>
      </c>
      <c r="CI84" s="185">
        <f t="shared" si="194"/>
        <v>451.58100000000002</v>
      </c>
      <c r="CJ84" s="273">
        <f t="shared" si="194"/>
        <v>67.605000000000004</v>
      </c>
      <c r="CK84" s="266">
        <f t="shared" si="165"/>
        <v>0.95477837785229447</v>
      </c>
      <c r="CL84" s="211">
        <f t="shared" si="166"/>
        <v>4.1726056065922251E-2</v>
      </c>
      <c r="CM84" s="212">
        <f t="shared" si="167"/>
        <v>2.450641901247981E-2</v>
      </c>
      <c r="CN84" s="213">
        <f t="shared" si="168"/>
        <v>2.4499318937846157E-2</v>
      </c>
      <c r="CO84" s="213">
        <f t="shared" si="169"/>
        <v>7.1000746336551865E-6</v>
      </c>
      <c r="CP84" s="214">
        <f t="shared" si="170"/>
        <v>1.7219637053442444E-2</v>
      </c>
      <c r="CQ84" s="215">
        <f t="shared" si="171"/>
        <v>1.384817669262158E-2</v>
      </c>
      <c r="CR84" s="215">
        <f t="shared" si="172"/>
        <v>0</v>
      </c>
      <c r="CS84" s="215">
        <f t="shared" si="173"/>
        <v>3.3714603608208651E-3</v>
      </c>
      <c r="CT84" s="258">
        <f t="shared" si="174"/>
        <v>5.0473243491930481E-4</v>
      </c>
    </row>
    <row r="86" spans="1:98" ht="14.4" thickBot="1"/>
    <row r="87" spans="1:98" ht="16.2" customHeight="1" thickBot="1">
      <c r="A87" s="345" t="s">
        <v>63</v>
      </c>
      <c r="B87" s="346"/>
      <c r="C87" s="341" t="s">
        <v>61</v>
      </c>
      <c r="D87" s="342"/>
      <c r="E87" s="342"/>
      <c r="F87" s="342"/>
      <c r="G87" s="342"/>
      <c r="H87" s="342"/>
      <c r="I87" s="342"/>
      <c r="J87" s="342"/>
      <c r="K87" s="342"/>
      <c r="L87" s="342"/>
      <c r="M87" s="343"/>
      <c r="N87" s="342" t="s">
        <v>62</v>
      </c>
      <c r="O87" s="342"/>
      <c r="P87" s="342"/>
      <c r="Q87" s="342"/>
      <c r="R87" s="342"/>
      <c r="S87" s="342"/>
      <c r="T87" s="342"/>
      <c r="U87" s="342"/>
      <c r="V87" s="342"/>
      <c r="W87" s="344"/>
      <c r="Z87" s="345" t="s">
        <v>64</v>
      </c>
      <c r="AA87" s="346"/>
      <c r="AB87" s="341" t="s">
        <v>61</v>
      </c>
      <c r="AC87" s="342"/>
      <c r="AD87" s="342"/>
      <c r="AE87" s="342"/>
      <c r="AF87" s="342"/>
      <c r="AG87" s="342"/>
      <c r="AH87" s="342"/>
      <c r="AI87" s="342"/>
      <c r="AJ87" s="342"/>
      <c r="AK87" s="342"/>
      <c r="AL87" s="343"/>
      <c r="AM87" s="342" t="s">
        <v>62</v>
      </c>
      <c r="AN87" s="342"/>
      <c r="AO87" s="342"/>
      <c r="AP87" s="342"/>
      <c r="AQ87" s="342"/>
      <c r="AR87" s="342"/>
      <c r="AS87" s="342"/>
      <c r="AT87" s="342"/>
      <c r="AU87" s="342"/>
      <c r="AV87" s="344"/>
      <c r="AY87" s="345" t="s">
        <v>65</v>
      </c>
      <c r="AZ87" s="346"/>
      <c r="BA87" s="341" t="s">
        <v>61</v>
      </c>
      <c r="BB87" s="342"/>
      <c r="BC87" s="342"/>
      <c r="BD87" s="342"/>
      <c r="BE87" s="342"/>
      <c r="BF87" s="342"/>
      <c r="BG87" s="342"/>
      <c r="BH87" s="342"/>
      <c r="BI87" s="342"/>
      <c r="BJ87" s="342"/>
      <c r="BK87" s="343"/>
      <c r="BL87" s="342" t="s">
        <v>62</v>
      </c>
      <c r="BM87" s="342"/>
      <c r="BN87" s="342"/>
      <c r="BO87" s="342"/>
      <c r="BP87" s="342"/>
      <c r="BQ87" s="342"/>
      <c r="BR87" s="342"/>
      <c r="BS87" s="342"/>
      <c r="BT87" s="342"/>
      <c r="BU87" s="344"/>
      <c r="BX87" s="352" t="s">
        <v>66</v>
      </c>
      <c r="BY87" s="353"/>
      <c r="BZ87" s="349" t="s">
        <v>61</v>
      </c>
      <c r="CA87" s="350"/>
      <c r="CB87" s="350"/>
      <c r="CC87" s="350"/>
      <c r="CD87" s="350"/>
      <c r="CE87" s="350"/>
      <c r="CF87" s="350"/>
      <c r="CG87" s="350"/>
      <c r="CH87" s="350"/>
      <c r="CI87" s="350"/>
      <c r="CJ87" s="350"/>
      <c r="CK87" s="350" t="s">
        <v>62</v>
      </c>
      <c r="CL87" s="350"/>
      <c r="CM87" s="350"/>
      <c r="CN87" s="350"/>
      <c r="CO87" s="350"/>
      <c r="CP87" s="350"/>
      <c r="CQ87" s="350"/>
      <c r="CR87" s="350"/>
      <c r="CS87" s="350"/>
      <c r="CT87" s="351"/>
    </row>
    <row r="88" spans="1:98" ht="64.8" thickBot="1">
      <c r="A88" s="347"/>
      <c r="B88" s="348"/>
      <c r="C88" s="137" t="s">
        <v>52</v>
      </c>
      <c r="D88" s="138" t="s">
        <v>53</v>
      </c>
      <c r="E88" s="139" t="s">
        <v>51</v>
      </c>
      <c r="F88" s="140" t="s">
        <v>30</v>
      </c>
      <c r="G88" s="141" t="s">
        <v>59</v>
      </c>
      <c r="H88" s="141" t="s">
        <v>56</v>
      </c>
      <c r="I88" s="142" t="s">
        <v>31</v>
      </c>
      <c r="J88" s="143" t="s">
        <v>57</v>
      </c>
      <c r="K88" s="143" t="s">
        <v>58</v>
      </c>
      <c r="L88" s="143" t="s">
        <v>54</v>
      </c>
      <c r="M88" s="267" t="s">
        <v>60</v>
      </c>
      <c r="N88" s="260" t="s">
        <v>53</v>
      </c>
      <c r="O88" s="139" t="s">
        <v>51</v>
      </c>
      <c r="P88" s="140" t="s">
        <v>30</v>
      </c>
      <c r="Q88" s="141" t="s">
        <v>59</v>
      </c>
      <c r="R88" s="141" t="s">
        <v>56</v>
      </c>
      <c r="S88" s="142" t="s">
        <v>31</v>
      </c>
      <c r="T88" s="143" t="s">
        <v>57</v>
      </c>
      <c r="U88" s="143" t="s">
        <v>58</v>
      </c>
      <c r="V88" s="143" t="s">
        <v>54</v>
      </c>
      <c r="W88" s="252" t="s">
        <v>60</v>
      </c>
      <c r="Z88" s="347"/>
      <c r="AA88" s="348"/>
      <c r="AB88" s="137" t="s">
        <v>52</v>
      </c>
      <c r="AC88" s="138" t="s">
        <v>53</v>
      </c>
      <c r="AD88" s="139" t="s">
        <v>51</v>
      </c>
      <c r="AE88" s="140" t="s">
        <v>30</v>
      </c>
      <c r="AF88" s="141" t="s">
        <v>59</v>
      </c>
      <c r="AG88" s="141" t="s">
        <v>56</v>
      </c>
      <c r="AH88" s="142" t="s">
        <v>31</v>
      </c>
      <c r="AI88" s="143" t="s">
        <v>57</v>
      </c>
      <c r="AJ88" s="143" t="s">
        <v>58</v>
      </c>
      <c r="AK88" s="143" t="s">
        <v>54</v>
      </c>
      <c r="AL88" s="267" t="s">
        <v>60</v>
      </c>
      <c r="AM88" s="260" t="s">
        <v>53</v>
      </c>
      <c r="AN88" s="139" t="s">
        <v>51</v>
      </c>
      <c r="AO88" s="140" t="s">
        <v>30</v>
      </c>
      <c r="AP88" s="141" t="s">
        <v>59</v>
      </c>
      <c r="AQ88" s="141" t="s">
        <v>56</v>
      </c>
      <c r="AR88" s="142" t="s">
        <v>31</v>
      </c>
      <c r="AS88" s="143" t="s">
        <v>57</v>
      </c>
      <c r="AT88" s="143" t="s">
        <v>58</v>
      </c>
      <c r="AU88" s="143" t="s">
        <v>54</v>
      </c>
      <c r="AV88" s="252" t="s">
        <v>60</v>
      </c>
      <c r="AY88" s="347"/>
      <c r="AZ88" s="348"/>
      <c r="BA88" s="137" t="s">
        <v>52</v>
      </c>
      <c r="BB88" s="138" t="s">
        <v>53</v>
      </c>
      <c r="BC88" s="139" t="s">
        <v>51</v>
      </c>
      <c r="BD88" s="140" t="s">
        <v>30</v>
      </c>
      <c r="BE88" s="141" t="s">
        <v>59</v>
      </c>
      <c r="BF88" s="141" t="s">
        <v>56</v>
      </c>
      <c r="BG88" s="142" t="s">
        <v>31</v>
      </c>
      <c r="BH88" s="143" t="s">
        <v>57</v>
      </c>
      <c r="BI88" s="143" t="s">
        <v>58</v>
      </c>
      <c r="BJ88" s="143" t="s">
        <v>54</v>
      </c>
      <c r="BK88" s="267" t="s">
        <v>60</v>
      </c>
      <c r="BL88" s="260" t="s">
        <v>53</v>
      </c>
      <c r="BM88" s="139" t="s">
        <v>51</v>
      </c>
      <c r="BN88" s="140" t="s">
        <v>30</v>
      </c>
      <c r="BO88" s="141" t="s">
        <v>59</v>
      </c>
      <c r="BP88" s="141" t="s">
        <v>56</v>
      </c>
      <c r="BQ88" s="142" t="s">
        <v>31</v>
      </c>
      <c r="BR88" s="143" t="s">
        <v>57</v>
      </c>
      <c r="BS88" s="143" t="s">
        <v>58</v>
      </c>
      <c r="BT88" s="143" t="s">
        <v>54</v>
      </c>
      <c r="BU88" s="252" t="s">
        <v>60</v>
      </c>
      <c r="BX88" s="354"/>
      <c r="BY88" s="355"/>
      <c r="BZ88" s="137" t="s">
        <v>52</v>
      </c>
      <c r="CA88" s="138" t="s">
        <v>53</v>
      </c>
      <c r="CB88" s="139" t="s">
        <v>51</v>
      </c>
      <c r="CC88" s="140" t="s">
        <v>30</v>
      </c>
      <c r="CD88" s="141" t="s">
        <v>59</v>
      </c>
      <c r="CE88" s="141" t="s">
        <v>56</v>
      </c>
      <c r="CF88" s="142" t="s">
        <v>31</v>
      </c>
      <c r="CG88" s="143" t="s">
        <v>57</v>
      </c>
      <c r="CH88" s="143" t="s">
        <v>58</v>
      </c>
      <c r="CI88" s="143" t="s">
        <v>54</v>
      </c>
      <c r="CJ88" s="267" t="s">
        <v>60</v>
      </c>
      <c r="CK88" s="260" t="s">
        <v>53</v>
      </c>
      <c r="CL88" s="139" t="s">
        <v>51</v>
      </c>
      <c r="CM88" s="140" t="s">
        <v>30</v>
      </c>
      <c r="CN88" s="141" t="s">
        <v>59</v>
      </c>
      <c r="CO88" s="141" t="s">
        <v>56</v>
      </c>
      <c r="CP88" s="142" t="s">
        <v>31</v>
      </c>
      <c r="CQ88" s="143" t="s">
        <v>57</v>
      </c>
      <c r="CR88" s="143" t="s">
        <v>58</v>
      </c>
      <c r="CS88" s="143" t="s">
        <v>54</v>
      </c>
      <c r="CT88" s="252" t="s">
        <v>60</v>
      </c>
    </row>
    <row r="89" spans="1:98">
      <c r="A89" s="338">
        <v>2020</v>
      </c>
      <c r="B89" s="136" t="s">
        <v>13</v>
      </c>
      <c r="C89" s="144">
        <v>1625993.3960000002</v>
      </c>
      <c r="D89" s="145">
        <v>1456934.3110000012</v>
      </c>
      <c r="E89" s="146">
        <v>159633.72699999996</v>
      </c>
      <c r="F89" s="147">
        <v>36549.409000000007</v>
      </c>
      <c r="G89" s="148">
        <v>36549.409000000007</v>
      </c>
      <c r="H89" s="148">
        <v>0</v>
      </c>
      <c r="I89" s="149">
        <v>123084.31800000004</v>
      </c>
      <c r="J89" s="150">
        <v>67941.047000000064</v>
      </c>
      <c r="K89" s="150">
        <v>642.83299999999997</v>
      </c>
      <c r="L89" s="150">
        <v>54500.437999999995</v>
      </c>
      <c r="M89" s="268">
        <v>1057.9900000000002</v>
      </c>
      <c r="N89" s="261">
        <f t="shared" ref="N89:N105" si="195">IF(AND(ISNUMBER($C89),ISNUMBER(D89)),IF($C89=0,0,D89/$C89),"")</f>
        <v>0.89602720071564235</v>
      </c>
      <c r="O89" s="186">
        <f t="shared" ref="O89:O105" si="196">IF(AND(ISNUMBER($C89),ISNUMBER(E89)),IF($C89=0,0,E89/$C89),"")</f>
        <v>9.8176122604620927E-2</v>
      </c>
      <c r="P89" s="187">
        <f t="shared" ref="P89:P105" si="197">IF(AND(ISNUMBER($C89),ISNUMBER(F89)),IF($C89=0,0,F89/$C89),"")</f>
        <v>2.2478202611346892E-2</v>
      </c>
      <c r="Q89" s="188">
        <f t="shared" ref="Q89:Q105" si="198">IF(AND(ISNUMBER($C89),ISNUMBER(G89)),IF($C89=0,0,G89/$C89),"")</f>
        <v>2.2478202611346892E-2</v>
      </c>
      <c r="R89" s="188">
        <f t="shared" ref="R89:R105" si="199">IF(AND(ISNUMBER($C89),ISNUMBER(H89)),IF($C89=0,0,H89/$C89),"")</f>
        <v>0</v>
      </c>
      <c r="S89" s="189">
        <f t="shared" ref="S89:S105" si="200">IF(AND(ISNUMBER($C89),ISNUMBER(I89)),IF($C89=0,0,I89/$C89),"")</f>
        <v>7.569791999327409E-2</v>
      </c>
      <c r="T89" s="190">
        <f t="shared" ref="T89:T105" si="201">IF(AND(ISNUMBER($C89),ISNUMBER(J89)),IF($C89=0,0,J89/$C89),"")</f>
        <v>4.1784331453705401E-2</v>
      </c>
      <c r="U89" s="190">
        <f t="shared" ref="U89:U105" si="202">IF(AND(ISNUMBER($C89),ISNUMBER(K89)),IF($C89=0,0,K89/$C89),"")</f>
        <v>3.953478541680374E-4</v>
      </c>
      <c r="V89" s="190">
        <f t="shared" ref="V89:V105" si="203">IF(AND(ISNUMBER($C89),ISNUMBER(L89)),IF($C89=0,0,L89/$C89),"")</f>
        <v>3.3518240685400665E-2</v>
      </c>
      <c r="W89" s="253">
        <f t="shared" ref="W89:W105" si="204">IF(AND(ISNUMBER($C89),ISNUMBER(M89)),IF($C89=0,0,M89/$C89),"")</f>
        <v>6.5067299941235434E-4</v>
      </c>
      <c r="Z89" s="338">
        <v>2020</v>
      </c>
      <c r="AA89" s="136" t="s">
        <v>13</v>
      </c>
      <c r="AB89" s="144">
        <v>1236846.5829999996</v>
      </c>
      <c r="AC89" s="145">
        <v>1118200.3900000008</v>
      </c>
      <c r="AD89" s="146">
        <v>111734.71499999997</v>
      </c>
      <c r="AE89" s="147">
        <v>23964.838000000003</v>
      </c>
      <c r="AF89" s="148">
        <v>23964.838000000003</v>
      </c>
      <c r="AG89" s="148">
        <v>0</v>
      </c>
      <c r="AH89" s="149">
        <v>87769.877000000022</v>
      </c>
      <c r="AI89" s="150">
        <v>47416.121000000043</v>
      </c>
      <c r="AJ89" s="150">
        <v>19.248000000000005</v>
      </c>
      <c r="AK89" s="150">
        <v>40334.507999999994</v>
      </c>
      <c r="AL89" s="268">
        <v>259.93700000000001</v>
      </c>
      <c r="AM89" s="261">
        <f t="shared" ref="AM89:AM105" si="205">IF(AND(ISNUMBER($AB89),ISNUMBER(AC89)),IF($AB89=0,0,AC89/$AB89),"")</f>
        <v>0.90407363804796248</v>
      </c>
      <c r="AN89" s="186">
        <f t="shared" ref="AN89:AN105" si="206">IF(AND(ISNUMBER($AB89),ISNUMBER(AD89)),IF($AB89=0,0,AD89/$AB89),"")</f>
        <v>9.0338378692840685E-2</v>
      </c>
      <c r="AO89" s="187">
        <f t="shared" ref="AO89:AO105" si="207">IF(AND(ISNUMBER($AB89),ISNUMBER(AE89)),IF($AB89=0,0,AE89/$AB89),"")</f>
        <v>1.9375756322075728E-2</v>
      </c>
      <c r="AP89" s="188">
        <f t="shared" ref="AP89:AP105" si="208">IF(AND(ISNUMBER($AB89),ISNUMBER(AF89)),IF($AB89=0,0,AF89/$AB89),"")</f>
        <v>1.9375756322075728E-2</v>
      </c>
      <c r="AQ89" s="188">
        <f t="shared" ref="AQ89:AQ105" si="209">IF(AND(ISNUMBER($AB89),ISNUMBER(AG89)),IF($AB89=0,0,AG89/$AB89),"")</f>
        <v>0</v>
      </c>
      <c r="AR89" s="189">
        <f t="shared" ref="AR89:AR105" si="210">IF(AND(ISNUMBER($AB89),ISNUMBER(AH89)),IF($AB89=0,0,AH89/$AB89),"")</f>
        <v>7.0962622370765005E-2</v>
      </c>
      <c r="AS89" s="190">
        <f t="shared" ref="AS89:AS105" si="211">IF(AND(ISNUMBER($AB89),ISNUMBER(AI89)),IF($AB89=0,0,AI89/$AB89),"")</f>
        <v>3.8336299466495805E-2</v>
      </c>
      <c r="AT89" s="190">
        <f t="shared" ref="AT89:AT105" si="212">IF(AND(ISNUMBER($AB89),ISNUMBER(AJ89)),IF($AB89=0,0,AJ89/$AB89),"")</f>
        <v>1.5562156426315654E-5</v>
      </c>
      <c r="AU89" s="190">
        <f t="shared" ref="AU89:AU105" si="213">IF(AND(ISNUMBER($AB89),ISNUMBER(AK89)),IF($AB89=0,0,AK89/$AB89),"")</f>
        <v>3.2610760747842894E-2</v>
      </c>
      <c r="AV89" s="253">
        <f t="shared" ref="AV89:AV105" si="214">IF(AND(ISNUMBER($AB89),ISNUMBER(AL89)),IF($AB89=0,0,AL89/$AB89),"")</f>
        <v>2.1016106894156336E-4</v>
      </c>
      <c r="AY89" s="338">
        <v>2020</v>
      </c>
      <c r="AZ89" s="136" t="s">
        <v>13</v>
      </c>
      <c r="BA89" s="144">
        <v>389146.81300000055</v>
      </c>
      <c r="BB89" s="145">
        <v>338733.92100000021</v>
      </c>
      <c r="BC89" s="146">
        <v>47899.011999999988</v>
      </c>
      <c r="BD89" s="147">
        <v>12584.571000000004</v>
      </c>
      <c r="BE89" s="148">
        <v>12584.571000000004</v>
      </c>
      <c r="BF89" s="148">
        <v>0</v>
      </c>
      <c r="BG89" s="149">
        <v>35314.441000000021</v>
      </c>
      <c r="BH89" s="150">
        <v>20524.926000000018</v>
      </c>
      <c r="BI89" s="150">
        <v>623.58499999999992</v>
      </c>
      <c r="BJ89" s="150">
        <v>14165.929999999998</v>
      </c>
      <c r="BK89" s="268">
        <v>798.05300000000011</v>
      </c>
      <c r="BL89" s="261">
        <f t="shared" ref="BL89:BL105" si="215">IF(AND(ISNUMBER($BA89),ISNUMBER(BB89)),IF($BA89=0,0,BB89/$BA89),"")</f>
        <v>0.87045276919690395</v>
      </c>
      <c r="BM89" s="186">
        <f t="shared" ref="BM89:BM105" si="216">IF(AND(ISNUMBER($BA89),ISNUMBER(BC89)),IF($BA89=0,0,BC89/$BA89),"")</f>
        <v>0.12308725241956413</v>
      </c>
      <c r="BN89" s="187">
        <f t="shared" ref="BN89:BN105" si="217">IF(AND(ISNUMBER($BA89),ISNUMBER(BD89)),IF($BA89=0,0,BD89/$BA89),"")</f>
        <v>3.2338877204167123E-2</v>
      </c>
      <c r="BO89" s="188">
        <f t="shared" ref="BO89:BO105" si="218">IF(AND(ISNUMBER($BA89),ISNUMBER(BE89)),IF($BA89=0,0,BE89/$BA89),"")</f>
        <v>3.2338877204167123E-2</v>
      </c>
      <c r="BP89" s="188">
        <f t="shared" ref="BP89:BP105" si="219">IF(AND(ISNUMBER($BA89),ISNUMBER(BF89)),IF($BA89=0,0,BF89/$BA89),"")</f>
        <v>0</v>
      </c>
      <c r="BQ89" s="189">
        <f t="shared" ref="BQ89:BQ105" si="220">IF(AND(ISNUMBER($BA89),ISNUMBER(BG89)),IF($BA89=0,0,BG89/$BA89),"")</f>
        <v>9.0748375215397109E-2</v>
      </c>
      <c r="BR89" s="190">
        <f t="shared" ref="BR89:BR105" si="221">IF(AND(ISNUMBER($BA89),ISNUMBER(BH89)),IF($BA89=0,0,BH89/$BA89),"")</f>
        <v>5.2743399956869205E-2</v>
      </c>
      <c r="BS89" s="190">
        <f t="shared" ref="BS89:BS105" si="222">IF(AND(ISNUMBER($BA89),ISNUMBER(BI89)),IF($BA89=0,0,BI89/$BA89),"")</f>
        <v>1.6024414929488298E-3</v>
      </c>
      <c r="BT89" s="190">
        <f t="shared" ref="BT89:BT105" si="223">IF(AND(ISNUMBER($BA89),ISNUMBER(BJ89)),IF($BA89=0,0,BJ89/$BA89),"")</f>
        <v>3.6402533765579052E-2</v>
      </c>
      <c r="BU89" s="253">
        <f t="shared" ref="BU89:BU105" si="224">IF(AND(ISNUMBER($BA89),ISNUMBER(BK89)),IF($BA89=0,0,BK89/$BA89),"")</f>
        <v>2.0507761424221121E-3</v>
      </c>
      <c r="BX89" s="338">
        <v>2020</v>
      </c>
      <c r="BY89" s="136" t="s">
        <v>13</v>
      </c>
      <c r="BZ89" s="144">
        <v>2820.8259999999996</v>
      </c>
      <c r="CA89" s="145">
        <v>2754.1389999999997</v>
      </c>
      <c r="CB89" s="146">
        <v>41.84</v>
      </c>
      <c r="CC89" s="147">
        <v>7.0730000000000004</v>
      </c>
      <c r="CD89" s="148">
        <v>7.0730000000000004</v>
      </c>
      <c r="CE89" s="148">
        <v>0</v>
      </c>
      <c r="CF89" s="149">
        <v>34.76700000000001</v>
      </c>
      <c r="CG89" s="150">
        <v>1.5899999999999999</v>
      </c>
      <c r="CH89" s="150">
        <v>0</v>
      </c>
      <c r="CI89" s="150">
        <v>33.177000000000007</v>
      </c>
      <c r="CJ89" s="268">
        <v>6.0999999999999999E-2</v>
      </c>
      <c r="CK89" s="261">
        <f t="shared" ref="CK89:CK105" si="225">IF(AND(ISNUMBER($BZ89),ISNUMBER(CA89)),IF($BZ89=0,0,CA89/$BZ89),"")</f>
        <v>0.97635905227759534</v>
      </c>
      <c r="CL89" s="186">
        <f t="shared" ref="CL89:CL105" si="226">IF(AND(ISNUMBER($BZ89),ISNUMBER(CB89)),IF($BZ89=0,0,CB89/$BZ89),"")</f>
        <v>1.4832534867446632E-2</v>
      </c>
      <c r="CM89" s="187">
        <f t="shared" ref="CM89:CM105" si="227">IF(AND(ISNUMBER($BZ89),ISNUMBER(CC89)),IF($BZ89=0,0,CC89/$BZ89),"")</f>
        <v>2.5074215850250962E-3</v>
      </c>
      <c r="CN89" s="188">
        <f t="shared" ref="CN89:CN105" si="228">IF(AND(ISNUMBER($BZ89),ISNUMBER(CD89)),IF($BZ89=0,0,CD89/$BZ89),"")</f>
        <v>2.5074215850250962E-3</v>
      </c>
      <c r="CO89" s="188">
        <f t="shared" ref="CO89:CO105" si="229">IF(AND(ISNUMBER($BZ89),ISNUMBER(CE89)),IF($BZ89=0,0,CE89/$BZ89),"")</f>
        <v>0</v>
      </c>
      <c r="CP89" s="189">
        <f t="shared" ref="CP89:CP105" si="230">IF(AND(ISNUMBER($BZ89),ISNUMBER(CF89)),IF($BZ89=0,0,CF89/$BZ89),"")</f>
        <v>1.2325113282421538E-2</v>
      </c>
      <c r="CQ89" s="190">
        <f t="shared" ref="CQ89:CQ105" si="231">IF(AND(ISNUMBER($BZ89),ISNUMBER(CG89)),IF($BZ89=0,0,CG89/$BZ89),"")</f>
        <v>5.6366468545029013E-4</v>
      </c>
      <c r="CR89" s="190">
        <f t="shared" ref="CR89:CR105" si="232">IF(AND(ISNUMBER($BZ89),ISNUMBER(CH89)),IF($BZ89=0,0,CH89/$BZ89),"")</f>
        <v>0</v>
      </c>
      <c r="CS89" s="190">
        <f t="shared" ref="CS89:CS105" si="233">IF(AND(ISNUMBER($BZ89),ISNUMBER(CI89)),IF($BZ89=0,0,CI89/$BZ89),"")</f>
        <v>1.1761448596971246E-2</v>
      </c>
      <c r="CT89" s="253">
        <f t="shared" ref="CT89:CT105" si="234">IF(AND(ISNUMBER($BZ89),ISNUMBER(CJ89)),IF($BZ89=0,0,CJ89/$BZ89),"")</f>
        <v>2.1624871580168364E-5</v>
      </c>
    </row>
    <row r="90" spans="1:98">
      <c r="A90" s="339"/>
      <c r="B90" s="132" t="s">
        <v>14</v>
      </c>
      <c r="C90" s="151">
        <v>2127568.498999997</v>
      </c>
      <c r="D90" s="152">
        <v>1827400.1829999997</v>
      </c>
      <c r="E90" s="153">
        <v>284976.58599999984</v>
      </c>
      <c r="F90" s="154">
        <v>68744.116000000038</v>
      </c>
      <c r="G90" s="155">
        <v>68740.161000000036</v>
      </c>
      <c r="H90" s="155">
        <v>3.9550000000000001</v>
      </c>
      <c r="I90" s="156">
        <v>216232.46999999991</v>
      </c>
      <c r="J90" s="157">
        <v>130797.63799999972</v>
      </c>
      <c r="K90" s="157">
        <v>999.26499999999987</v>
      </c>
      <c r="L90" s="157">
        <v>84435.56700000001</v>
      </c>
      <c r="M90" s="269">
        <v>903.25899999999979</v>
      </c>
      <c r="N90" s="262">
        <f t="shared" si="195"/>
        <v>0.85891485226394215</v>
      </c>
      <c r="O90" s="191">
        <f t="shared" si="196"/>
        <v>0.13394472898707843</v>
      </c>
      <c r="P90" s="192">
        <f t="shared" si="197"/>
        <v>3.2311117612575692E-2</v>
      </c>
      <c r="Q90" s="193">
        <f t="shared" si="198"/>
        <v>3.2309258683003342E-2</v>
      </c>
      <c r="R90" s="193">
        <f t="shared" si="199"/>
        <v>1.8589295723540441E-6</v>
      </c>
      <c r="S90" s="194">
        <f t="shared" si="200"/>
        <v>0.10163361137450279</v>
      </c>
      <c r="T90" s="195">
        <f t="shared" si="201"/>
        <v>6.1477521434199378E-2</v>
      </c>
      <c r="U90" s="195">
        <f t="shared" si="202"/>
        <v>4.6967465464433972E-4</v>
      </c>
      <c r="V90" s="195">
        <f t="shared" si="203"/>
        <v>3.9686415285658978E-2</v>
      </c>
      <c r="W90" s="254">
        <f t="shared" si="204"/>
        <v>4.2454990305813937E-4</v>
      </c>
      <c r="Z90" s="339"/>
      <c r="AA90" s="132" t="s">
        <v>14</v>
      </c>
      <c r="AB90" s="151">
        <v>1689098.9039999973</v>
      </c>
      <c r="AC90" s="152">
        <v>1468638.956</v>
      </c>
      <c r="AD90" s="153">
        <v>208466.88799999986</v>
      </c>
      <c r="AE90" s="154">
        <v>56331.614000000031</v>
      </c>
      <c r="AF90" s="155">
        <v>56327.659000000029</v>
      </c>
      <c r="AG90" s="155">
        <v>3.9550000000000001</v>
      </c>
      <c r="AH90" s="156">
        <v>152135.27399999992</v>
      </c>
      <c r="AI90" s="157">
        <v>92454.71399999976</v>
      </c>
      <c r="AJ90" s="157">
        <v>999.26499999999987</v>
      </c>
      <c r="AK90" s="157">
        <v>58681.295000000006</v>
      </c>
      <c r="AL90" s="269">
        <v>235.69699999999995</v>
      </c>
      <c r="AM90" s="262">
        <f t="shared" si="205"/>
        <v>0.8694807346817166</v>
      </c>
      <c r="AN90" s="191">
        <f t="shared" si="206"/>
        <v>0.12341899429709191</v>
      </c>
      <c r="AO90" s="192">
        <f t="shared" si="207"/>
        <v>3.3350098011785886E-2</v>
      </c>
      <c r="AP90" s="193">
        <f t="shared" si="208"/>
        <v>3.3347756526636241E-2</v>
      </c>
      <c r="AQ90" s="193">
        <f t="shared" si="209"/>
        <v>2.3414851496463977E-6</v>
      </c>
      <c r="AR90" s="194">
        <f t="shared" si="210"/>
        <v>9.006889628530608E-2</v>
      </c>
      <c r="AS90" s="195">
        <f t="shared" si="211"/>
        <v>5.4736116269482764E-2</v>
      </c>
      <c r="AT90" s="195">
        <f t="shared" si="212"/>
        <v>5.9159650014194869E-4</v>
      </c>
      <c r="AU90" s="195">
        <f t="shared" si="213"/>
        <v>3.474118351568127E-2</v>
      </c>
      <c r="AV90" s="254">
        <f t="shared" si="214"/>
        <v>1.3954008225441387E-4</v>
      </c>
      <c r="AY90" s="339"/>
      <c r="AZ90" s="132" t="s">
        <v>14</v>
      </c>
      <c r="BA90" s="151">
        <v>438469.59499999986</v>
      </c>
      <c r="BB90" s="152">
        <v>358761.22699999972</v>
      </c>
      <c r="BC90" s="153">
        <v>76509.69799999996</v>
      </c>
      <c r="BD90" s="154">
        <v>12412.502000000004</v>
      </c>
      <c r="BE90" s="155">
        <v>12412.502000000004</v>
      </c>
      <c r="BF90" s="155">
        <v>0</v>
      </c>
      <c r="BG90" s="156">
        <v>64097.195999999982</v>
      </c>
      <c r="BH90" s="157">
        <v>38342.923999999955</v>
      </c>
      <c r="BI90" s="157">
        <v>0</v>
      </c>
      <c r="BJ90" s="157">
        <v>25754.272000000004</v>
      </c>
      <c r="BK90" s="269">
        <v>667.56199999999978</v>
      </c>
      <c r="BL90" s="262">
        <f t="shared" si="215"/>
        <v>0.81821232553194445</v>
      </c>
      <c r="BM90" s="191">
        <f t="shared" si="216"/>
        <v>0.17449259623121641</v>
      </c>
      <c r="BN90" s="192">
        <f t="shared" si="217"/>
        <v>2.8308694927866113E-2</v>
      </c>
      <c r="BO90" s="193">
        <f t="shared" si="218"/>
        <v>2.8308694927866113E-2</v>
      </c>
      <c r="BP90" s="193">
        <f t="shared" si="219"/>
        <v>0</v>
      </c>
      <c r="BQ90" s="194">
        <f t="shared" si="220"/>
        <v>0.14618390130335035</v>
      </c>
      <c r="BR90" s="195">
        <f t="shared" si="221"/>
        <v>8.7447167231743783E-2</v>
      </c>
      <c r="BS90" s="195">
        <f t="shared" si="222"/>
        <v>0</v>
      </c>
      <c r="BT90" s="195">
        <f t="shared" si="223"/>
        <v>5.8736734071606525E-2</v>
      </c>
      <c r="BU90" s="254">
        <f t="shared" si="224"/>
        <v>1.5224818496251719E-3</v>
      </c>
      <c r="BX90" s="339"/>
      <c r="BY90" s="132" t="s">
        <v>14</v>
      </c>
      <c r="BZ90" s="151">
        <v>6273.9659999999958</v>
      </c>
      <c r="CA90" s="152">
        <v>5303.6059999999998</v>
      </c>
      <c r="CB90" s="153">
        <v>864.73800000000006</v>
      </c>
      <c r="CC90" s="154">
        <v>300.31600000000009</v>
      </c>
      <c r="CD90" s="155">
        <v>300.31600000000009</v>
      </c>
      <c r="CE90" s="155">
        <v>0</v>
      </c>
      <c r="CF90" s="156">
        <v>564.4219999999998</v>
      </c>
      <c r="CG90" s="157">
        <v>220.97600000000003</v>
      </c>
      <c r="CH90" s="157">
        <v>0</v>
      </c>
      <c r="CI90" s="157">
        <v>343.44599999999991</v>
      </c>
      <c r="CJ90" s="269">
        <v>3.5490000000000004</v>
      </c>
      <c r="CK90" s="262">
        <f t="shared" si="225"/>
        <v>0.84533547041855239</v>
      </c>
      <c r="CL90" s="191">
        <f t="shared" si="226"/>
        <v>0.13782956426604809</v>
      </c>
      <c r="CM90" s="192">
        <f t="shared" si="227"/>
        <v>4.7867011074016065E-2</v>
      </c>
      <c r="CN90" s="193">
        <f t="shared" si="228"/>
        <v>4.7867011074016065E-2</v>
      </c>
      <c r="CO90" s="193">
        <f t="shared" si="229"/>
        <v>0</v>
      </c>
      <c r="CP90" s="194">
        <f t="shared" si="230"/>
        <v>8.9962553192031988E-2</v>
      </c>
      <c r="CQ90" s="195">
        <f t="shared" si="231"/>
        <v>3.52211025689333E-2</v>
      </c>
      <c r="CR90" s="195">
        <f t="shared" si="232"/>
        <v>0</v>
      </c>
      <c r="CS90" s="195">
        <f t="shared" si="233"/>
        <v>5.4741450623098716E-2</v>
      </c>
      <c r="CT90" s="254">
        <f t="shared" si="234"/>
        <v>5.6567090098990063E-4</v>
      </c>
    </row>
    <row r="91" spans="1:98">
      <c r="A91" s="339"/>
      <c r="B91" s="133" t="s">
        <v>15</v>
      </c>
      <c r="C91" s="158">
        <v>1583075.3909999994</v>
      </c>
      <c r="D91" s="159">
        <v>1392644.1999999974</v>
      </c>
      <c r="E91" s="160">
        <v>181239.9010000001</v>
      </c>
      <c r="F91" s="161">
        <v>78688.934000000067</v>
      </c>
      <c r="G91" s="162">
        <v>78676.665000000066</v>
      </c>
      <c r="H91" s="162">
        <v>12.269</v>
      </c>
      <c r="I91" s="163">
        <v>102550.96699999963</v>
      </c>
      <c r="J91" s="164">
        <v>73908.116999999955</v>
      </c>
      <c r="K91" s="164">
        <v>0</v>
      </c>
      <c r="L91" s="164">
        <v>28642.850000000042</v>
      </c>
      <c r="M91" s="270">
        <v>1119.9349999999999</v>
      </c>
      <c r="N91" s="263">
        <f t="shared" si="195"/>
        <v>0.87970807197014789</v>
      </c>
      <c r="O91" s="196">
        <f t="shared" si="196"/>
        <v>0.11448595691043761</v>
      </c>
      <c r="P91" s="197">
        <f t="shared" si="197"/>
        <v>4.9706371817386234E-2</v>
      </c>
      <c r="Q91" s="198">
        <f t="shared" si="198"/>
        <v>4.9698621712704075E-2</v>
      </c>
      <c r="R91" s="198">
        <f t="shared" si="199"/>
        <v>7.7501046821591359E-6</v>
      </c>
      <c r="S91" s="199">
        <f t="shared" si="200"/>
        <v>6.4779585093051123E-2</v>
      </c>
      <c r="T91" s="200">
        <f t="shared" si="201"/>
        <v>4.6686416465177676E-2</v>
      </c>
      <c r="U91" s="200">
        <f t="shared" si="202"/>
        <v>0</v>
      </c>
      <c r="V91" s="200">
        <f t="shared" si="203"/>
        <v>1.8093168627873676E-2</v>
      </c>
      <c r="W91" s="255">
        <f t="shared" si="204"/>
        <v>7.0744261856825268E-4</v>
      </c>
      <c r="Z91" s="339"/>
      <c r="AA91" s="133" t="s">
        <v>15</v>
      </c>
      <c r="AB91" s="158">
        <v>1267773.9170000004</v>
      </c>
      <c r="AC91" s="159">
        <v>1125646.8149999974</v>
      </c>
      <c r="AD91" s="160">
        <v>135452.36000000007</v>
      </c>
      <c r="AE91" s="161">
        <v>56673.821000000062</v>
      </c>
      <c r="AF91" s="162">
        <v>56661.552000000062</v>
      </c>
      <c r="AG91" s="162">
        <v>12.269</v>
      </c>
      <c r="AH91" s="163">
        <v>78778.538999999626</v>
      </c>
      <c r="AI91" s="164">
        <v>56284.524999999929</v>
      </c>
      <c r="AJ91" s="164">
        <v>0</v>
      </c>
      <c r="AK91" s="164">
        <v>22494.014000000039</v>
      </c>
      <c r="AL91" s="270">
        <v>363.62299999999999</v>
      </c>
      <c r="AM91" s="263">
        <f t="shared" si="205"/>
        <v>0.88789239146335663</v>
      </c>
      <c r="AN91" s="196">
        <f t="shared" si="206"/>
        <v>0.10684267769171972</v>
      </c>
      <c r="AO91" s="197">
        <f t="shared" si="207"/>
        <v>4.4703412998202616E-2</v>
      </c>
      <c r="AP91" s="198">
        <f t="shared" si="208"/>
        <v>4.4693735405190581E-2</v>
      </c>
      <c r="AQ91" s="198">
        <f t="shared" si="209"/>
        <v>9.6775930120354381E-6</v>
      </c>
      <c r="AR91" s="199">
        <f t="shared" si="210"/>
        <v>6.2139264693516806E-2</v>
      </c>
      <c r="AS91" s="200">
        <f t="shared" si="211"/>
        <v>4.4396342474996596E-2</v>
      </c>
      <c r="AT91" s="200">
        <f t="shared" si="212"/>
        <v>0</v>
      </c>
      <c r="AU91" s="200">
        <f t="shared" si="213"/>
        <v>1.7742922218520474E-2</v>
      </c>
      <c r="AV91" s="255">
        <f t="shared" si="214"/>
        <v>2.8682006714608868E-4</v>
      </c>
      <c r="AY91" s="339"/>
      <c r="AZ91" s="133" t="s">
        <v>15</v>
      </c>
      <c r="BA91" s="158">
        <v>315301.47399999911</v>
      </c>
      <c r="BB91" s="159">
        <v>266997.38499999995</v>
      </c>
      <c r="BC91" s="160">
        <v>45787.541000000034</v>
      </c>
      <c r="BD91" s="161">
        <v>22015.113000000005</v>
      </c>
      <c r="BE91" s="162">
        <v>22015.113000000005</v>
      </c>
      <c r="BF91" s="162">
        <v>0</v>
      </c>
      <c r="BG91" s="163">
        <v>23772.428</v>
      </c>
      <c r="BH91" s="164">
        <v>17623.592000000022</v>
      </c>
      <c r="BI91" s="164">
        <v>0</v>
      </c>
      <c r="BJ91" s="164">
        <v>6148.8360000000039</v>
      </c>
      <c r="BK91" s="270">
        <v>756.3119999999999</v>
      </c>
      <c r="BL91" s="263">
        <f t="shared" si="215"/>
        <v>0.84680030706104692</v>
      </c>
      <c r="BM91" s="196">
        <f t="shared" si="216"/>
        <v>0.14521829035280742</v>
      </c>
      <c r="BN91" s="197">
        <f t="shared" si="217"/>
        <v>6.9822423348392171E-2</v>
      </c>
      <c r="BO91" s="198">
        <f t="shared" si="218"/>
        <v>6.9822423348392171E-2</v>
      </c>
      <c r="BP91" s="198">
        <f t="shared" si="219"/>
        <v>0</v>
      </c>
      <c r="BQ91" s="199">
        <f t="shared" si="220"/>
        <v>7.5395867004415168E-2</v>
      </c>
      <c r="BR91" s="200">
        <f t="shared" si="221"/>
        <v>5.5894416782840892E-2</v>
      </c>
      <c r="BS91" s="200">
        <f t="shared" si="222"/>
        <v>0</v>
      </c>
      <c r="BT91" s="200">
        <f t="shared" si="223"/>
        <v>1.9501450221574356E-2</v>
      </c>
      <c r="BU91" s="255">
        <f t="shared" si="224"/>
        <v>2.3986947806022688E-3</v>
      </c>
      <c r="BX91" s="339"/>
      <c r="BY91" s="133" t="s">
        <v>15</v>
      </c>
      <c r="BZ91" s="158">
        <v>12692.307000000003</v>
      </c>
      <c r="CA91" s="159">
        <v>11613.628000000004</v>
      </c>
      <c r="CB91" s="160">
        <v>1018.4159999999999</v>
      </c>
      <c r="CC91" s="161">
        <v>435.32599999999985</v>
      </c>
      <c r="CD91" s="162">
        <v>435.32599999999985</v>
      </c>
      <c r="CE91" s="162">
        <v>0</v>
      </c>
      <c r="CF91" s="163">
        <v>583.0899999999998</v>
      </c>
      <c r="CG91" s="164">
        <v>341.43799999999999</v>
      </c>
      <c r="CH91" s="164">
        <v>0</v>
      </c>
      <c r="CI91" s="164">
        <v>241.65200000000007</v>
      </c>
      <c r="CJ91" s="270">
        <v>0.68900000000000006</v>
      </c>
      <c r="CK91" s="263">
        <f t="shared" si="225"/>
        <v>0.91501316506132435</v>
      </c>
      <c r="CL91" s="196">
        <f t="shared" si="226"/>
        <v>8.0238840740300382E-2</v>
      </c>
      <c r="CM91" s="197">
        <f t="shared" si="227"/>
        <v>3.4298413992034683E-2</v>
      </c>
      <c r="CN91" s="198">
        <f t="shared" si="228"/>
        <v>3.4298413992034683E-2</v>
      </c>
      <c r="CO91" s="198">
        <f t="shared" si="229"/>
        <v>0</v>
      </c>
      <c r="CP91" s="199">
        <f t="shared" si="230"/>
        <v>4.5940426748265678E-2</v>
      </c>
      <c r="CQ91" s="200">
        <f t="shared" si="231"/>
        <v>2.6901177224912691E-2</v>
      </c>
      <c r="CR91" s="200">
        <f t="shared" si="232"/>
        <v>0</v>
      </c>
      <c r="CS91" s="200">
        <f t="shared" si="233"/>
        <v>1.9039249523353008E-2</v>
      </c>
      <c r="CT91" s="255">
        <f t="shared" si="234"/>
        <v>5.4284851445840378E-5</v>
      </c>
    </row>
    <row r="92" spans="1:98">
      <c r="A92" s="339"/>
      <c r="B92" s="134" t="s">
        <v>16</v>
      </c>
      <c r="C92" s="165">
        <f t="shared" ref="C92:M92" si="235">IF(COUNT(C89:C91)=0,"",SUM(C89:C91))</f>
        <v>5336637.2859999966</v>
      </c>
      <c r="D92" s="166">
        <f t="shared" si="235"/>
        <v>4676978.6939999983</v>
      </c>
      <c r="E92" s="167">
        <f t="shared" si="235"/>
        <v>625850.21399999992</v>
      </c>
      <c r="F92" s="168">
        <f t="shared" si="235"/>
        <v>183982.45900000012</v>
      </c>
      <c r="G92" s="169">
        <f t="shared" si="235"/>
        <v>183966.2350000001</v>
      </c>
      <c r="H92" s="169">
        <f t="shared" si="235"/>
        <v>16.224</v>
      </c>
      <c r="I92" s="170">
        <f t="shared" si="235"/>
        <v>441867.75499999954</v>
      </c>
      <c r="J92" s="171">
        <f t="shared" si="235"/>
        <v>272646.80199999973</v>
      </c>
      <c r="K92" s="171">
        <f t="shared" si="235"/>
        <v>1642.098</v>
      </c>
      <c r="L92" s="171">
        <f t="shared" si="235"/>
        <v>167578.85500000004</v>
      </c>
      <c r="M92" s="271">
        <f t="shared" si="235"/>
        <v>3081.1840000000002</v>
      </c>
      <c r="N92" s="264">
        <f t="shared" si="195"/>
        <v>0.87639058893312261</v>
      </c>
      <c r="O92" s="201">
        <f t="shared" si="196"/>
        <v>0.11727426475879109</v>
      </c>
      <c r="P92" s="202">
        <f t="shared" si="197"/>
        <v>3.4475353886735977E-2</v>
      </c>
      <c r="Q92" s="203">
        <f t="shared" si="198"/>
        <v>3.4472313770061276E-2</v>
      </c>
      <c r="R92" s="203">
        <f t="shared" si="199"/>
        <v>3.04011667470106E-6</v>
      </c>
      <c r="S92" s="204">
        <f t="shared" si="200"/>
        <v>8.2798910872055057E-2</v>
      </c>
      <c r="T92" s="205">
        <f t="shared" si="201"/>
        <v>5.1089625805234067E-2</v>
      </c>
      <c r="U92" s="205">
        <f t="shared" si="202"/>
        <v>3.0770275587359844E-4</v>
      </c>
      <c r="V92" s="205">
        <f t="shared" si="203"/>
        <v>3.1401582310947439E-2</v>
      </c>
      <c r="W92" s="256">
        <f t="shared" si="204"/>
        <v>5.7736432792296051E-4</v>
      </c>
      <c r="Z92" s="339"/>
      <c r="AA92" s="134" t="s">
        <v>16</v>
      </c>
      <c r="AB92" s="165">
        <f t="shared" ref="AB92:AL92" si="236">IF(COUNT(AB89:AB91)=0,"",SUM(AB89:AB91))</f>
        <v>4193719.4039999973</v>
      </c>
      <c r="AC92" s="166">
        <f t="shared" si="236"/>
        <v>3712486.1609999985</v>
      </c>
      <c r="AD92" s="167">
        <f t="shared" si="236"/>
        <v>455653.96299999987</v>
      </c>
      <c r="AE92" s="168">
        <f t="shared" si="236"/>
        <v>136970.2730000001</v>
      </c>
      <c r="AF92" s="169">
        <f t="shared" si="236"/>
        <v>136954.04900000009</v>
      </c>
      <c r="AG92" s="169">
        <f t="shared" si="236"/>
        <v>16.224</v>
      </c>
      <c r="AH92" s="170">
        <f t="shared" si="236"/>
        <v>318683.68999999959</v>
      </c>
      <c r="AI92" s="171">
        <f t="shared" si="236"/>
        <v>196155.35999999972</v>
      </c>
      <c r="AJ92" s="171">
        <f t="shared" si="236"/>
        <v>1018.5129999999999</v>
      </c>
      <c r="AK92" s="171">
        <f t="shared" si="236"/>
        <v>121509.81700000004</v>
      </c>
      <c r="AL92" s="271">
        <f t="shared" si="236"/>
        <v>859.25699999999995</v>
      </c>
      <c r="AM92" s="264">
        <f t="shared" si="205"/>
        <v>0.88524906016816585</v>
      </c>
      <c r="AN92" s="201">
        <f t="shared" si="206"/>
        <v>0.10865151411069469</v>
      </c>
      <c r="AO92" s="202">
        <f t="shared" si="207"/>
        <v>3.2660810084088353E-2</v>
      </c>
      <c r="AP92" s="203">
        <f t="shared" si="208"/>
        <v>3.2656941441855269E-2</v>
      </c>
      <c r="AQ92" s="203">
        <f t="shared" si="209"/>
        <v>3.8686422330796481E-6</v>
      </c>
      <c r="AR92" s="204">
        <f t="shared" si="210"/>
        <v>7.5990704026606307E-2</v>
      </c>
      <c r="AS92" s="205">
        <f t="shared" si="211"/>
        <v>4.6773601450994899E-2</v>
      </c>
      <c r="AT92" s="205">
        <f t="shared" si="212"/>
        <v>2.4286627260482318E-4</v>
      </c>
      <c r="AU92" s="205">
        <f t="shared" si="213"/>
        <v>2.8974236303006627E-2</v>
      </c>
      <c r="AV92" s="256">
        <f t="shared" si="214"/>
        <v>2.0489139048750733E-4</v>
      </c>
      <c r="AY92" s="339"/>
      <c r="AZ92" s="134" t="s">
        <v>16</v>
      </c>
      <c r="BA92" s="165">
        <f t="shared" ref="BA92:BK92" si="237">IF(COUNT(BA89:BA91)=0,"",SUM(BA89:BA91))</f>
        <v>1142917.8819999995</v>
      </c>
      <c r="BB92" s="166">
        <f t="shared" si="237"/>
        <v>964492.53299999982</v>
      </c>
      <c r="BC92" s="167">
        <f t="shared" si="237"/>
        <v>170196.25099999999</v>
      </c>
      <c r="BD92" s="168">
        <f t="shared" si="237"/>
        <v>47012.186000000016</v>
      </c>
      <c r="BE92" s="169">
        <f t="shared" si="237"/>
        <v>47012.186000000016</v>
      </c>
      <c r="BF92" s="169">
        <f t="shared" si="237"/>
        <v>0</v>
      </c>
      <c r="BG92" s="170">
        <f t="shared" si="237"/>
        <v>123184.065</v>
      </c>
      <c r="BH92" s="171">
        <f t="shared" si="237"/>
        <v>76491.441999999995</v>
      </c>
      <c r="BI92" s="171">
        <f t="shared" si="237"/>
        <v>623.58499999999992</v>
      </c>
      <c r="BJ92" s="171">
        <f t="shared" si="237"/>
        <v>46069.038000000008</v>
      </c>
      <c r="BK92" s="271">
        <f t="shared" si="237"/>
        <v>2221.9269999999997</v>
      </c>
      <c r="BL92" s="264">
        <f t="shared" si="215"/>
        <v>0.84388611657053436</v>
      </c>
      <c r="BM92" s="201">
        <f t="shared" si="216"/>
        <v>0.14891380534021609</v>
      </c>
      <c r="BN92" s="202">
        <f t="shared" si="217"/>
        <v>4.1133476639400444E-2</v>
      </c>
      <c r="BO92" s="203">
        <f t="shared" si="218"/>
        <v>4.1133476639400444E-2</v>
      </c>
      <c r="BP92" s="203">
        <f t="shared" si="219"/>
        <v>0</v>
      </c>
      <c r="BQ92" s="204">
        <f t="shared" si="220"/>
        <v>0.10778032870081566</v>
      </c>
      <c r="BR92" s="205">
        <f t="shared" si="221"/>
        <v>6.6926454826436971E-2</v>
      </c>
      <c r="BS92" s="205">
        <f t="shared" si="222"/>
        <v>5.4560787771452523E-4</v>
      </c>
      <c r="BT92" s="205">
        <f t="shared" si="223"/>
        <v>4.0308265996664164E-2</v>
      </c>
      <c r="BU92" s="256">
        <f t="shared" si="224"/>
        <v>1.9440828033172733E-3</v>
      </c>
      <c r="BX92" s="339"/>
      <c r="BY92" s="134" t="s">
        <v>16</v>
      </c>
      <c r="BZ92" s="165">
        <f t="shared" ref="BZ92:CJ92" si="238">IF(COUNT(BZ89:BZ91)=0,"",SUM(BZ89:BZ91))</f>
        <v>21787.098999999998</v>
      </c>
      <c r="CA92" s="166">
        <f t="shared" si="238"/>
        <v>19671.373000000003</v>
      </c>
      <c r="CB92" s="167">
        <f t="shared" si="238"/>
        <v>1924.9940000000001</v>
      </c>
      <c r="CC92" s="168">
        <f t="shared" si="238"/>
        <v>742.71499999999992</v>
      </c>
      <c r="CD92" s="169">
        <f t="shared" si="238"/>
        <v>742.71499999999992</v>
      </c>
      <c r="CE92" s="169">
        <f t="shared" si="238"/>
        <v>0</v>
      </c>
      <c r="CF92" s="170">
        <f t="shared" si="238"/>
        <v>1182.2789999999995</v>
      </c>
      <c r="CG92" s="171">
        <f t="shared" si="238"/>
        <v>564.00400000000002</v>
      </c>
      <c r="CH92" s="171">
        <f t="shared" si="238"/>
        <v>0</v>
      </c>
      <c r="CI92" s="171">
        <f t="shared" si="238"/>
        <v>618.27499999999998</v>
      </c>
      <c r="CJ92" s="271">
        <f t="shared" si="238"/>
        <v>4.2990000000000004</v>
      </c>
      <c r="CK92" s="264">
        <f t="shared" si="225"/>
        <v>0.90289088051603406</v>
      </c>
      <c r="CL92" s="201">
        <f t="shared" si="226"/>
        <v>8.8354764441103434E-2</v>
      </c>
      <c r="CM92" s="202">
        <f t="shared" si="227"/>
        <v>3.4089669303838936E-2</v>
      </c>
      <c r="CN92" s="203">
        <f t="shared" si="228"/>
        <v>3.4089669303838936E-2</v>
      </c>
      <c r="CO92" s="203">
        <f t="shared" si="229"/>
        <v>0</v>
      </c>
      <c r="CP92" s="204">
        <f t="shared" si="230"/>
        <v>5.426509513726447E-2</v>
      </c>
      <c r="CQ92" s="205">
        <f t="shared" si="231"/>
        <v>2.5887062798034748E-2</v>
      </c>
      <c r="CR92" s="205">
        <f t="shared" si="232"/>
        <v>0</v>
      </c>
      <c r="CS92" s="205">
        <f t="shared" si="233"/>
        <v>2.8378032339229746E-2</v>
      </c>
      <c r="CT92" s="256">
        <f t="shared" si="234"/>
        <v>1.9731860584100715E-4</v>
      </c>
    </row>
    <row r="93" spans="1:98">
      <c r="A93" s="339"/>
      <c r="B93" s="131" t="s">
        <v>17</v>
      </c>
      <c r="C93" s="172">
        <v>794834.91900000081</v>
      </c>
      <c r="D93" s="173">
        <v>696393.67900000187</v>
      </c>
      <c r="E93" s="174">
        <v>93462.430000000109</v>
      </c>
      <c r="F93" s="175">
        <v>29213.199000000022</v>
      </c>
      <c r="G93" s="176">
        <v>29213.199000000022</v>
      </c>
      <c r="H93" s="176">
        <v>0</v>
      </c>
      <c r="I93" s="177">
        <v>64249.231000000087</v>
      </c>
      <c r="J93" s="178">
        <v>36339.011999999995</v>
      </c>
      <c r="K93" s="178">
        <v>1.605</v>
      </c>
      <c r="L93" s="178">
        <v>27908.614000000016</v>
      </c>
      <c r="M93" s="272">
        <v>1768.5029999999999</v>
      </c>
      <c r="N93" s="265">
        <f t="shared" si="195"/>
        <v>0.8761488233005037</v>
      </c>
      <c r="O93" s="206">
        <f t="shared" si="196"/>
        <v>0.11758722190714424</v>
      </c>
      <c r="P93" s="207">
        <f t="shared" si="197"/>
        <v>3.6753794154833798E-2</v>
      </c>
      <c r="Q93" s="208">
        <f t="shared" si="198"/>
        <v>3.6753794154833798E-2</v>
      </c>
      <c r="R93" s="208">
        <f t="shared" si="199"/>
        <v>0</v>
      </c>
      <c r="S93" s="209">
        <f t="shared" si="200"/>
        <v>8.0833427752310436E-2</v>
      </c>
      <c r="T93" s="210">
        <f t="shared" si="201"/>
        <v>4.5718942551893543E-2</v>
      </c>
      <c r="U93" s="210">
        <f t="shared" si="202"/>
        <v>2.0192872276161265E-6</v>
      </c>
      <c r="V93" s="210">
        <f t="shared" si="203"/>
        <v>3.5112465913189186E-2</v>
      </c>
      <c r="W93" s="257">
        <f t="shared" si="204"/>
        <v>2.2249940933961386E-3</v>
      </c>
      <c r="Z93" s="339"/>
      <c r="AA93" s="131" t="s">
        <v>17</v>
      </c>
      <c r="AB93" s="172">
        <v>621936.38600000087</v>
      </c>
      <c r="AC93" s="173">
        <v>562357.64300000167</v>
      </c>
      <c r="AD93" s="174">
        <v>55767.882000000085</v>
      </c>
      <c r="AE93" s="175">
        <v>15595.413999999999</v>
      </c>
      <c r="AF93" s="176">
        <v>15595.413999999999</v>
      </c>
      <c r="AG93" s="176">
        <v>0</v>
      </c>
      <c r="AH93" s="177">
        <v>40172.468000000081</v>
      </c>
      <c r="AI93" s="178">
        <v>21025.511999999995</v>
      </c>
      <c r="AJ93" s="178">
        <v>1.605</v>
      </c>
      <c r="AK93" s="178">
        <v>19145.351000000024</v>
      </c>
      <c r="AL93" s="272">
        <v>1708.77</v>
      </c>
      <c r="AM93" s="265">
        <f t="shared" si="205"/>
        <v>0.90420444222088159</v>
      </c>
      <c r="AN93" s="206">
        <f t="shared" si="206"/>
        <v>8.9668144934681476E-2</v>
      </c>
      <c r="AO93" s="207">
        <f t="shared" si="207"/>
        <v>2.5075577424087191E-2</v>
      </c>
      <c r="AP93" s="208">
        <f t="shared" si="208"/>
        <v>2.5075577424087191E-2</v>
      </c>
      <c r="AQ93" s="208">
        <f t="shared" si="209"/>
        <v>0</v>
      </c>
      <c r="AR93" s="209">
        <f t="shared" si="210"/>
        <v>6.4592567510594279E-2</v>
      </c>
      <c r="AS93" s="210">
        <f t="shared" si="211"/>
        <v>3.3806531460920129E-2</v>
      </c>
      <c r="AT93" s="210">
        <f t="shared" si="212"/>
        <v>2.5806497836902533E-6</v>
      </c>
      <c r="AU93" s="210">
        <f t="shared" si="213"/>
        <v>3.0783455399890362E-2</v>
      </c>
      <c r="AV93" s="257">
        <f t="shared" si="214"/>
        <v>2.7474996454058529E-3</v>
      </c>
      <c r="AY93" s="339"/>
      <c r="AZ93" s="131" t="s">
        <v>17</v>
      </c>
      <c r="BA93" s="172">
        <v>172898.53299999994</v>
      </c>
      <c r="BB93" s="173">
        <v>134036.0360000002</v>
      </c>
      <c r="BC93" s="174">
        <v>37694.548000000024</v>
      </c>
      <c r="BD93" s="175">
        <v>13617.785000000024</v>
      </c>
      <c r="BE93" s="176">
        <v>13617.785000000024</v>
      </c>
      <c r="BF93" s="176">
        <v>0</v>
      </c>
      <c r="BG93" s="177">
        <v>24076.763000000006</v>
      </c>
      <c r="BH93" s="178">
        <v>15313.5</v>
      </c>
      <c r="BI93" s="178">
        <v>0</v>
      </c>
      <c r="BJ93" s="178">
        <v>8763.2629999999899</v>
      </c>
      <c r="BK93" s="272">
        <v>59.732999999999997</v>
      </c>
      <c r="BL93" s="265">
        <f t="shared" si="215"/>
        <v>0.77522945784624009</v>
      </c>
      <c r="BM93" s="206">
        <f t="shared" si="216"/>
        <v>0.21801542989378653</v>
      </c>
      <c r="BN93" s="207">
        <f t="shared" si="217"/>
        <v>7.8761715115304234E-2</v>
      </c>
      <c r="BO93" s="208">
        <f t="shared" si="218"/>
        <v>7.8761715115304234E-2</v>
      </c>
      <c r="BP93" s="208">
        <f t="shared" si="219"/>
        <v>0</v>
      </c>
      <c r="BQ93" s="209">
        <f t="shared" si="220"/>
        <v>0.13925371477848233</v>
      </c>
      <c r="BR93" s="210">
        <f t="shared" si="221"/>
        <v>8.8569288207899402E-2</v>
      </c>
      <c r="BS93" s="210">
        <f t="shared" si="222"/>
        <v>0</v>
      </c>
      <c r="BT93" s="210">
        <f t="shared" si="223"/>
        <v>5.0684426570582836E-2</v>
      </c>
      <c r="BU93" s="257">
        <f t="shared" si="224"/>
        <v>3.4548008571015475E-4</v>
      </c>
      <c r="BX93" s="339"/>
      <c r="BY93" s="131" t="s">
        <v>17</v>
      </c>
      <c r="BZ93" s="172">
        <v>20372.816999999999</v>
      </c>
      <c r="CA93" s="173">
        <v>18297.854999999996</v>
      </c>
      <c r="CB93" s="174">
        <v>2019.4520000000002</v>
      </c>
      <c r="CC93" s="175">
        <v>1310.201</v>
      </c>
      <c r="CD93" s="176">
        <v>1310.201</v>
      </c>
      <c r="CE93" s="176">
        <v>0</v>
      </c>
      <c r="CF93" s="177">
        <v>709.25099999999998</v>
      </c>
      <c r="CG93" s="178">
        <v>484.18200000000002</v>
      </c>
      <c r="CH93" s="178">
        <v>0</v>
      </c>
      <c r="CI93" s="178">
        <v>225.06900000000007</v>
      </c>
      <c r="CJ93" s="272">
        <v>0.68500000000000005</v>
      </c>
      <c r="CK93" s="265">
        <f t="shared" si="225"/>
        <v>0.89815046196115134</v>
      </c>
      <c r="CL93" s="206">
        <f t="shared" si="226"/>
        <v>9.9124828932591905E-2</v>
      </c>
      <c r="CM93" s="207">
        <f t="shared" si="227"/>
        <v>6.4311233934904538E-2</v>
      </c>
      <c r="CN93" s="208">
        <f t="shared" si="228"/>
        <v>6.4311233934904538E-2</v>
      </c>
      <c r="CO93" s="208">
        <f t="shared" si="229"/>
        <v>0</v>
      </c>
      <c r="CP93" s="209">
        <f t="shared" si="230"/>
        <v>3.481359499768736E-2</v>
      </c>
      <c r="CQ93" s="210">
        <f t="shared" si="231"/>
        <v>2.3766080066394354E-2</v>
      </c>
      <c r="CR93" s="210">
        <f t="shared" si="232"/>
        <v>0</v>
      </c>
      <c r="CS93" s="210">
        <f t="shared" si="233"/>
        <v>1.1047514931293011E-2</v>
      </c>
      <c r="CT93" s="257">
        <f t="shared" si="234"/>
        <v>3.3623234332296812E-5</v>
      </c>
    </row>
    <row r="94" spans="1:98">
      <c r="A94" s="339"/>
      <c r="B94" s="132" t="s">
        <v>18</v>
      </c>
      <c r="C94" s="151">
        <v>1047492.3990000015</v>
      </c>
      <c r="D94" s="152">
        <v>896829.21700000111</v>
      </c>
      <c r="E94" s="153">
        <v>145364.56800000003</v>
      </c>
      <c r="F94" s="154">
        <v>83985.707999999999</v>
      </c>
      <c r="G94" s="155">
        <v>83960.440999999992</v>
      </c>
      <c r="H94" s="155">
        <v>25.266999999999999</v>
      </c>
      <c r="I94" s="156">
        <v>61378.859999999971</v>
      </c>
      <c r="J94" s="157">
        <v>46048.86099999999</v>
      </c>
      <c r="K94" s="157">
        <v>0</v>
      </c>
      <c r="L94" s="157">
        <v>15329.999000000003</v>
      </c>
      <c r="M94" s="269">
        <v>68.379000000000005</v>
      </c>
      <c r="N94" s="262">
        <f t="shared" si="195"/>
        <v>0.85616775630655417</v>
      </c>
      <c r="O94" s="191">
        <f t="shared" si="196"/>
        <v>0.13877386426743879</v>
      </c>
      <c r="P94" s="192">
        <f t="shared" si="197"/>
        <v>8.0177868670147631E-2</v>
      </c>
      <c r="Q94" s="193">
        <f t="shared" si="198"/>
        <v>8.0153747254064683E-2</v>
      </c>
      <c r="R94" s="193">
        <f t="shared" si="199"/>
        <v>2.412141608294378E-5</v>
      </c>
      <c r="S94" s="194">
        <f t="shared" si="200"/>
        <v>5.859599559729109E-2</v>
      </c>
      <c r="T94" s="195">
        <f t="shared" si="201"/>
        <v>4.3961045487261742E-2</v>
      </c>
      <c r="U94" s="195">
        <f t="shared" si="202"/>
        <v>0</v>
      </c>
      <c r="V94" s="195">
        <f t="shared" si="203"/>
        <v>1.4634950110029374E-2</v>
      </c>
      <c r="W94" s="254">
        <f t="shared" si="204"/>
        <v>6.5278755306748441E-5</v>
      </c>
      <c r="Z94" s="339"/>
      <c r="AA94" s="132" t="s">
        <v>18</v>
      </c>
      <c r="AB94" s="151">
        <v>865542.47500000137</v>
      </c>
      <c r="AC94" s="152">
        <v>751719.0250000013</v>
      </c>
      <c r="AD94" s="153">
        <v>109328.33699999998</v>
      </c>
      <c r="AE94" s="154">
        <v>64415.019999999968</v>
      </c>
      <c r="AF94" s="155">
        <v>64389.752999999968</v>
      </c>
      <c r="AG94" s="155">
        <v>25.266999999999999</v>
      </c>
      <c r="AH94" s="156">
        <v>44913.316999999981</v>
      </c>
      <c r="AI94" s="157">
        <v>33736.221999999987</v>
      </c>
      <c r="AJ94" s="157">
        <v>0</v>
      </c>
      <c r="AK94" s="157">
        <v>11177.095000000001</v>
      </c>
      <c r="AL94" s="269">
        <v>22.065999999999999</v>
      </c>
      <c r="AM94" s="262">
        <f t="shared" si="205"/>
        <v>0.86849466861808267</v>
      </c>
      <c r="AN94" s="191">
        <f t="shared" si="206"/>
        <v>0.12631192593985618</v>
      </c>
      <c r="AO94" s="192">
        <f t="shared" si="207"/>
        <v>7.44215585722698E-2</v>
      </c>
      <c r="AP94" s="193">
        <f t="shared" si="208"/>
        <v>7.4392366475140193E-2</v>
      </c>
      <c r="AQ94" s="193">
        <f t="shared" si="209"/>
        <v>2.9192097129606446E-5</v>
      </c>
      <c r="AR94" s="194">
        <f t="shared" si="210"/>
        <v>5.1890367367586336E-2</v>
      </c>
      <c r="AS94" s="195">
        <f t="shared" si="211"/>
        <v>3.8976968750147049E-2</v>
      </c>
      <c r="AT94" s="195">
        <f t="shared" si="212"/>
        <v>0</v>
      </c>
      <c r="AU94" s="195">
        <f t="shared" si="213"/>
        <v>1.2913398617439292E-2</v>
      </c>
      <c r="AV94" s="254">
        <f t="shared" si="214"/>
        <v>2.5493838416190913E-5</v>
      </c>
      <c r="AY94" s="339"/>
      <c r="AZ94" s="132" t="s">
        <v>18</v>
      </c>
      <c r="BA94" s="151">
        <v>181949.92400000009</v>
      </c>
      <c r="BB94" s="152">
        <v>145110.19199999986</v>
      </c>
      <c r="BC94" s="153">
        <v>36036.231000000051</v>
      </c>
      <c r="BD94" s="154">
        <v>19570.68800000002</v>
      </c>
      <c r="BE94" s="155">
        <v>19570.68800000002</v>
      </c>
      <c r="BF94" s="155">
        <v>0</v>
      </c>
      <c r="BG94" s="156">
        <v>16465.542999999994</v>
      </c>
      <c r="BH94" s="157">
        <v>12312.639000000005</v>
      </c>
      <c r="BI94" s="157">
        <v>0</v>
      </c>
      <c r="BJ94" s="157">
        <v>4152.9040000000014</v>
      </c>
      <c r="BK94" s="269">
        <v>46.313000000000002</v>
      </c>
      <c r="BL94" s="262">
        <f t="shared" si="215"/>
        <v>0.79752818143523818</v>
      </c>
      <c r="BM94" s="191">
        <f t="shared" si="216"/>
        <v>0.19805576285923612</v>
      </c>
      <c r="BN94" s="192">
        <f t="shared" si="217"/>
        <v>0.10756084734610832</v>
      </c>
      <c r="BO94" s="193">
        <f t="shared" si="218"/>
        <v>0.10756084734610832</v>
      </c>
      <c r="BP94" s="193">
        <f t="shared" si="219"/>
        <v>0</v>
      </c>
      <c r="BQ94" s="194">
        <f t="shared" si="220"/>
        <v>9.0494915513127591E-2</v>
      </c>
      <c r="BR94" s="195">
        <f t="shared" si="221"/>
        <v>6.7670481687038236E-2</v>
      </c>
      <c r="BS94" s="195">
        <f t="shared" si="222"/>
        <v>0</v>
      </c>
      <c r="BT94" s="195">
        <f t="shared" si="223"/>
        <v>2.2824433826089421E-2</v>
      </c>
      <c r="BU94" s="254">
        <f t="shared" si="224"/>
        <v>2.545370670229023E-4</v>
      </c>
      <c r="BX94" s="339"/>
      <c r="BY94" s="132" t="s">
        <v>18</v>
      </c>
      <c r="BZ94" s="151">
        <v>21619.550999999992</v>
      </c>
      <c r="CA94" s="152">
        <v>20077.990999999984</v>
      </c>
      <c r="CB94" s="153">
        <v>1452.8099999999997</v>
      </c>
      <c r="CC94" s="154">
        <v>1047.8360000000002</v>
      </c>
      <c r="CD94" s="155">
        <v>1047.8360000000002</v>
      </c>
      <c r="CE94" s="155">
        <v>0</v>
      </c>
      <c r="CF94" s="156">
        <v>404.97399999999993</v>
      </c>
      <c r="CG94" s="157">
        <v>229.541</v>
      </c>
      <c r="CH94" s="157">
        <v>0</v>
      </c>
      <c r="CI94" s="157">
        <v>175.43300000000002</v>
      </c>
      <c r="CJ94" s="269">
        <v>0</v>
      </c>
      <c r="CK94" s="262">
        <f t="shared" si="225"/>
        <v>0.92869602148536712</v>
      </c>
      <c r="CL94" s="191">
        <f t="shared" si="226"/>
        <v>6.7198897886454736E-2</v>
      </c>
      <c r="CM94" s="192">
        <f t="shared" si="227"/>
        <v>4.846705650825036E-2</v>
      </c>
      <c r="CN94" s="193">
        <f t="shared" si="228"/>
        <v>4.846705650825036E-2</v>
      </c>
      <c r="CO94" s="193">
        <f t="shared" si="229"/>
        <v>0</v>
      </c>
      <c r="CP94" s="194">
        <f t="shared" si="230"/>
        <v>1.873184137820439E-2</v>
      </c>
      <c r="CQ94" s="195">
        <f t="shared" si="231"/>
        <v>1.0617288027859603E-2</v>
      </c>
      <c r="CR94" s="195">
        <f t="shared" si="232"/>
        <v>0</v>
      </c>
      <c r="CS94" s="195">
        <f t="shared" si="233"/>
        <v>8.1145533503447914E-3</v>
      </c>
      <c r="CT94" s="254">
        <f t="shared" si="234"/>
        <v>0</v>
      </c>
    </row>
    <row r="95" spans="1:98">
      <c r="A95" s="339"/>
      <c r="B95" s="133" t="s">
        <v>19</v>
      </c>
      <c r="C95" s="158">
        <v>1049099.8359999987</v>
      </c>
      <c r="D95" s="159">
        <v>859248.13200000091</v>
      </c>
      <c r="E95" s="160">
        <v>183392.35199999972</v>
      </c>
      <c r="F95" s="161">
        <v>96908.637999999992</v>
      </c>
      <c r="G95" s="162">
        <v>96882.66399999999</v>
      </c>
      <c r="H95" s="162">
        <v>25.974</v>
      </c>
      <c r="I95" s="163">
        <v>86483.713999999949</v>
      </c>
      <c r="J95" s="164">
        <v>70179.433999999979</v>
      </c>
      <c r="K95" s="164">
        <v>0</v>
      </c>
      <c r="L95" s="164">
        <v>16304.27999999999</v>
      </c>
      <c r="M95" s="270">
        <v>278.20400000000001</v>
      </c>
      <c r="N95" s="263">
        <f t="shared" si="195"/>
        <v>0.81903371110621537</v>
      </c>
      <c r="O95" s="196">
        <f t="shared" si="196"/>
        <v>0.17480924665781755</v>
      </c>
      <c r="P95" s="197">
        <f t="shared" si="197"/>
        <v>9.2373132350770965E-2</v>
      </c>
      <c r="Q95" s="198">
        <f t="shared" si="198"/>
        <v>9.2348373982588355E-2</v>
      </c>
      <c r="R95" s="198">
        <f t="shared" si="199"/>
        <v>2.4758368182606438E-5</v>
      </c>
      <c r="S95" s="199">
        <f t="shared" si="200"/>
        <v>8.2436114307046796E-2</v>
      </c>
      <c r="T95" s="200">
        <f t="shared" si="201"/>
        <v>6.6894905128933854E-2</v>
      </c>
      <c r="U95" s="200">
        <f t="shared" si="202"/>
        <v>0</v>
      </c>
      <c r="V95" s="200">
        <f t="shared" si="203"/>
        <v>1.5541209178112967E-2</v>
      </c>
      <c r="W95" s="255">
        <f t="shared" si="204"/>
        <v>2.6518353206567494E-4</v>
      </c>
      <c r="Z95" s="339"/>
      <c r="AA95" s="133" t="s">
        <v>19</v>
      </c>
      <c r="AB95" s="158">
        <v>849722.35699999915</v>
      </c>
      <c r="AC95" s="159">
        <v>713703.15400000068</v>
      </c>
      <c r="AD95" s="160">
        <v>131251.23299999975</v>
      </c>
      <c r="AE95" s="161">
        <v>60058.836999999992</v>
      </c>
      <c r="AF95" s="162">
        <v>60032.86299999999</v>
      </c>
      <c r="AG95" s="162">
        <v>25.974</v>
      </c>
      <c r="AH95" s="163">
        <v>71192.39599999995</v>
      </c>
      <c r="AI95" s="164">
        <v>55060.175999999978</v>
      </c>
      <c r="AJ95" s="164">
        <v>0</v>
      </c>
      <c r="AK95" s="164">
        <v>16132.21999999999</v>
      </c>
      <c r="AL95" s="270">
        <v>102.76600000000001</v>
      </c>
      <c r="AM95" s="263">
        <f t="shared" si="205"/>
        <v>0.83992512156532728</v>
      </c>
      <c r="AN95" s="196">
        <f t="shared" si="206"/>
        <v>0.15446366912527862</v>
      </c>
      <c r="AO95" s="197">
        <f t="shared" si="207"/>
        <v>7.0680542303302077E-2</v>
      </c>
      <c r="AP95" s="198">
        <f t="shared" si="208"/>
        <v>7.0649974671668017E-2</v>
      </c>
      <c r="AQ95" s="198">
        <f t="shared" si="209"/>
        <v>3.0567631634058588E-5</v>
      </c>
      <c r="AR95" s="199">
        <f t="shared" si="210"/>
        <v>8.3783126821976778E-2</v>
      </c>
      <c r="AS95" s="200">
        <f t="shared" si="211"/>
        <v>6.4797843138308803E-2</v>
      </c>
      <c r="AT95" s="200">
        <f t="shared" si="212"/>
        <v>0</v>
      </c>
      <c r="AU95" s="200">
        <f t="shared" si="213"/>
        <v>1.8985283683667989E-2</v>
      </c>
      <c r="AV95" s="255">
        <f t="shared" si="214"/>
        <v>1.209406803921485E-4</v>
      </c>
      <c r="AY95" s="339"/>
      <c r="AZ95" s="133" t="s">
        <v>19</v>
      </c>
      <c r="BA95" s="158">
        <v>199377.4789999995</v>
      </c>
      <c r="BB95" s="159">
        <v>145544.97800000018</v>
      </c>
      <c r="BC95" s="160">
        <v>52141.118999999977</v>
      </c>
      <c r="BD95" s="161">
        <v>36849.800999999999</v>
      </c>
      <c r="BE95" s="162">
        <v>36849.800999999999</v>
      </c>
      <c r="BF95" s="162">
        <v>0</v>
      </c>
      <c r="BG95" s="163">
        <v>15291.318000000001</v>
      </c>
      <c r="BH95" s="164">
        <v>15119.258000000009</v>
      </c>
      <c r="BI95" s="164">
        <v>0</v>
      </c>
      <c r="BJ95" s="164">
        <v>172.06</v>
      </c>
      <c r="BK95" s="270">
        <v>175.43799999999999</v>
      </c>
      <c r="BL95" s="263">
        <f t="shared" si="215"/>
        <v>0.72999708256919305</v>
      </c>
      <c r="BM95" s="196">
        <f t="shared" si="216"/>
        <v>0.26151960222147314</v>
      </c>
      <c r="BN95" s="197">
        <f t="shared" si="217"/>
        <v>0.18482429000920456</v>
      </c>
      <c r="BO95" s="198">
        <f t="shared" si="218"/>
        <v>0.18482429000920456</v>
      </c>
      <c r="BP95" s="198">
        <f t="shared" si="219"/>
        <v>0</v>
      </c>
      <c r="BQ95" s="199">
        <f t="shared" si="220"/>
        <v>7.6695312212268663E-2</v>
      </c>
      <c r="BR95" s="200">
        <f t="shared" si="221"/>
        <v>7.5832326077310094E-2</v>
      </c>
      <c r="BS95" s="200">
        <f t="shared" si="222"/>
        <v>0</v>
      </c>
      <c r="BT95" s="200">
        <f t="shared" si="223"/>
        <v>8.62986134958605E-4</v>
      </c>
      <c r="BU95" s="255">
        <f t="shared" si="224"/>
        <v>8.7992887100353208E-4</v>
      </c>
      <c r="BX95" s="339"/>
      <c r="BY95" s="133" t="s">
        <v>19</v>
      </c>
      <c r="BZ95" s="158">
        <v>17346.103999999988</v>
      </c>
      <c r="CA95" s="159">
        <v>15866.083999999997</v>
      </c>
      <c r="CB95" s="160">
        <v>1348.7309999999998</v>
      </c>
      <c r="CC95" s="161">
        <v>1141.1589999999994</v>
      </c>
      <c r="CD95" s="162">
        <v>1141.1589999999994</v>
      </c>
      <c r="CE95" s="162">
        <v>0</v>
      </c>
      <c r="CF95" s="163">
        <v>207.57199999999997</v>
      </c>
      <c r="CG95" s="164">
        <v>184.345</v>
      </c>
      <c r="CH95" s="164">
        <v>0</v>
      </c>
      <c r="CI95" s="164">
        <v>23.227000000000004</v>
      </c>
      <c r="CJ95" s="270">
        <v>7.2130000000000001</v>
      </c>
      <c r="CK95" s="263">
        <f t="shared" si="225"/>
        <v>0.91467709406100683</v>
      </c>
      <c r="CL95" s="196">
        <f t="shared" si="226"/>
        <v>7.7754117005178841E-2</v>
      </c>
      <c r="CM95" s="197">
        <f t="shared" si="227"/>
        <v>6.5787625855350584E-2</v>
      </c>
      <c r="CN95" s="198">
        <f t="shared" si="228"/>
        <v>6.5787625855350584E-2</v>
      </c>
      <c r="CO95" s="198">
        <f t="shared" si="229"/>
        <v>0</v>
      </c>
      <c r="CP95" s="199">
        <f t="shared" si="230"/>
        <v>1.1966491149828232E-2</v>
      </c>
      <c r="CQ95" s="200">
        <f t="shared" si="231"/>
        <v>1.062745847713124E-2</v>
      </c>
      <c r="CR95" s="200">
        <f t="shared" si="232"/>
        <v>0</v>
      </c>
      <c r="CS95" s="200">
        <f t="shared" si="233"/>
        <v>1.339032672696994E-3</v>
      </c>
      <c r="CT95" s="255">
        <f t="shared" si="234"/>
        <v>4.1582824592773139E-4</v>
      </c>
    </row>
    <row r="96" spans="1:98">
      <c r="A96" s="339"/>
      <c r="B96" s="134" t="s">
        <v>20</v>
      </c>
      <c r="C96" s="165">
        <f t="shared" ref="C96:M96" si="239">IF(COUNT(C93:C95)=0,"",SUM(C93:C95))</f>
        <v>2891427.154000001</v>
      </c>
      <c r="D96" s="166">
        <f t="shared" si="239"/>
        <v>2452471.0280000037</v>
      </c>
      <c r="E96" s="167">
        <f t="shared" si="239"/>
        <v>422219.34999999986</v>
      </c>
      <c r="F96" s="168">
        <f t="shared" si="239"/>
        <v>210107.54500000001</v>
      </c>
      <c r="G96" s="169">
        <f t="shared" si="239"/>
        <v>210056.304</v>
      </c>
      <c r="H96" s="169">
        <f t="shared" si="239"/>
        <v>51.241</v>
      </c>
      <c r="I96" s="170">
        <f t="shared" si="239"/>
        <v>212111.80499999999</v>
      </c>
      <c r="J96" s="171">
        <f t="shared" si="239"/>
        <v>152567.30699999997</v>
      </c>
      <c r="K96" s="171">
        <f t="shared" si="239"/>
        <v>1.605</v>
      </c>
      <c r="L96" s="171">
        <f t="shared" si="239"/>
        <v>59542.893000000011</v>
      </c>
      <c r="M96" s="271">
        <f t="shared" si="239"/>
        <v>2115.0859999999998</v>
      </c>
      <c r="N96" s="264">
        <f t="shared" si="195"/>
        <v>0.84818703615176838</v>
      </c>
      <c r="O96" s="201">
        <f t="shared" si="196"/>
        <v>0.14602455033871475</v>
      </c>
      <c r="P96" s="202">
        <f t="shared" si="197"/>
        <v>7.2665688537004017E-2</v>
      </c>
      <c r="Q96" s="203">
        <f t="shared" si="198"/>
        <v>7.2647966838593203E-2</v>
      </c>
      <c r="R96" s="203">
        <f t="shared" si="199"/>
        <v>1.7721698410804916E-5</v>
      </c>
      <c r="S96" s="204">
        <f t="shared" si="200"/>
        <v>7.3358861801710779E-2</v>
      </c>
      <c r="T96" s="205">
        <f t="shared" si="201"/>
        <v>5.2765398840824443E-2</v>
      </c>
      <c r="U96" s="205">
        <f t="shared" si="202"/>
        <v>5.5508920492070586E-7</v>
      </c>
      <c r="V96" s="205">
        <f t="shared" si="203"/>
        <v>2.0592907871681415E-2</v>
      </c>
      <c r="W96" s="256">
        <f t="shared" si="204"/>
        <v>7.3150243369402869E-4</v>
      </c>
      <c r="Z96" s="339"/>
      <c r="AA96" s="134" t="s">
        <v>20</v>
      </c>
      <c r="AB96" s="165">
        <f t="shared" ref="AB96:AL96" si="240">IF(COUNT(AB93:AB95)=0,"",SUM(AB93:AB95))</f>
        <v>2337201.2180000013</v>
      </c>
      <c r="AC96" s="166">
        <f t="shared" si="240"/>
        <v>2027779.8220000034</v>
      </c>
      <c r="AD96" s="167">
        <f t="shared" si="240"/>
        <v>296347.45199999982</v>
      </c>
      <c r="AE96" s="168">
        <f t="shared" si="240"/>
        <v>140069.27099999995</v>
      </c>
      <c r="AF96" s="169">
        <f t="shared" si="240"/>
        <v>140018.02999999997</v>
      </c>
      <c r="AG96" s="169">
        <f t="shared" si="240"/>
        <v>51.241</v>
      </c>
      <c r="AH96" s="170">
        <f t="shared" si="240"/>
        <v>156278.18100000001</v>
      </c>
      <c r="AI96" s="171">
        <f t="shared" si="240"/>
        <v>109821.90999999996</v>
      </c>
      <c r="AJ96" s="171">
        <f t="shared" si="240"/>
        <v>1.605</v>
      </c>
      <c r="AK96" s="171">
        <f t="shared" si="240"/>
        <v>46454.666000000012</v>
      </c>
      <c r="AL96" s="271">
        <f t="shared" si="240"/>
        <v>1833.6020000000001</v>
      </c>
      <c r="AM96" s="264">
        <f t="shared" si="205"/>
        <v>0.86761028805864771</v>
      </c>
      <c r="AN96" s="201">
        <f t="shared" si="206"/>
        <v>0.12679586580636451</v>
      </c>
      <c r="AO96" s="202">
        <f t="shared" si="207"/>
        <v>5.9930343147716038E-2</v>
      </c>
      <c r="AP96" s="203">
        <f t="shared" si="208"/>
        <v>5.9908419061931145E-2</v>
      </c>
      <c r="AQ96" s="203">
        <f t="shared" si="209"/>
        <v>2.1924085784897949E-5</v>
      </c>
      <c r="AR96" s="204">
        <f t="shared" si="210"/>
        <v>6.6865522658648521E-2</v>
      </c>
      <c r="AS96" s="205">
        <f t="shared" si="211"/>
        <v>4.6988641437546906E-2</v>
      </c>
      <c r="AT96" s="205">
        <f t="shared" si="212"/>
        <v>6.8671879324683759E-7</v>
      </c>
      <c r="AU96" s="205">
        <f t="shared" si="213"/>
        <v>1.9876194502308354E-2</v>
      </c>
      <c r="AV96" s="256">
        <f t="shared" si="214"/>
        <v>7.8452894251401122E-4</v>
      </c>
      <c r="AY96" s="339"/>
      <c r="AZ96" s="134" t="s">
        <v>20</v>
      </c>
      <c r="BA96" s="165">
        <f t="shared" ref="BA96:BK96" si="241">IF(COUNT(BA93:BA95)=0,"",SUM(BA93:BA95))</f>
        <v>554225.93599999952</v>
      </c>
      <c r="BB96" s="166">
        <f t="shared" si="241"/>
        <v>424691.20600000024</v>
      </c>
      <c r="BC96" s="167">
        <f t="shared" si="241"/>
        <v>125871.89800000004</v>
      </c>
      <c r="BD96" s="168">
        <f t="shared" si="241"/>
        <v>70038.274000000034</v>
      </c>
      <c r="BE96" s="169">
        <f t="shared" si="241"/>
        <v>70038.274000000034</v>
      </c>
      <c r="BF96" s="169">
        <f t="shared" si="241"/>
        <v>0</v>
      </c>
      <c r="BG96" s="170">
        <f t="shared" si="241"/>
        <v>55833.623999999996</v>
      </c>
      <c r="BH96" s="171">
        <f t="shared" si="241"/>
        <v>42745.397000000012</v>
      </c>
      <c r="BI96" s="171">
        <f t="shared" si="241"/>
        <v>0</v>
      </c>
      <c r="BJ96" s="171">
        <f t="shared" si="241"/>
        <v>13088.22699999999</v>
      </c>
      <c r="BK96" s="271">
        <f t="shared" si="241"/>
        <v>281.48399999999998</v>
      </c>
      <c r="BL96" s="264">
        <f t="shared" si="215"/>
        <v>0.76627811586212125</v>
      </c>
      <c r="BM96" s="201">
        <f t="shared" si="216"/>
        <v>0.22711296932159478</v>
      </c>
      <c r="BN96" s="202">
        <f t="shared" si="217"/>
        <v>0.12637133964802416</v>
      </c>
      <c r="BO96" s="203">
        <f t="shared" si="218"/>
        <v>0.12637133964802416</v>
      </c>
      <c r="BP96" s="203">
        <f t="shared" si="219"/>
        <v>0</v>
      </c>
      <c r="BQ96" s="204">
        <f t="shared" si="220"/>
        <v>0.1007416296735706</v>
      </c>
      <c r="BR96" s="205">
        <f t="shared" si="221"/>
        <v>7.7126302151258486E-2</v>
      </c>
      <c r="BS96" s="205">
        <f t="shared" si="222"/>
        <v>0</v>
      </c>
      <c r="BT96" s="205">
        <f t="shared" si="223"/>
        <v>2.361532752231213E-2</v>
      </c>
      <c r="BU96" s="256">
        <f t="shared" si="224"/>
        <v>5.0788673303805878E-4</v>
      </c>
      <c r="BX96" s="339"/>
      <c r="BY96" s="134" t="s">
        <v>20</v>
      </c>
      <c r="BZ96" s="165">
        <f t="shared" ref="BZ96:CJ96" si="242">IF(COUNT(BZ93:BZ95)=0,"",SUM(BZ93:BZ95))</f>
        <v>59338.47199999998</v>
      </c>
      <c r="CA96" s="166">
        <f t="shared" si="242"/>
        <v>54241.929999999971</v>
      </c>
      <c r="CB96" s="167">
        <f t="shared" si="242"/>
        <v>4820.9929999999995</v>
      </c>
      <c r="CC96" s="168">
        <f t="shared" si="242"/>
        <v>3499.1959999999999</v>
      </c>
      <c r="CD96" s="169">
        <f t="shared" si="242"/>
        <v>3499.1959999999999</v>
      </c>
      <c r="CE96" s="169">
        <f t="shared" si="242"/>
        <v>0</v>
      </c>
      <c r="CF96" s="170">
        <f t="shared" si="242"/>
        <v>1321.7969999999998</v>
      </c>
      <c r="CG96" s="171">
        <f t="shared" si="242"/>
        <v>898.06799999999998</v>
      </c>
      <c r="CH96" s="171">
        <f t="shared" si="242"/>
        <v>0</v>
      </c>
      <c r="CI96" s="171">
        <f t="shared" si="242"/>
        <v>423.72900000000004</v>
      </c>
      <c r="CJ96" s="271">
        <f t="shared" si="242"/>
        <v>7.8979999999999997</v>
      </c>
      <c r="CK96" s="264">
        <f t="shared" si="225"/>
        <v>0.91411066331468716</v>
      </c>
      <c r="CL96" s="201">
        <f t="shared" si="226"/>
        <v>8.1245654589824981E-2</v>
      </c>
      <c r="CM96" s="202">
        <f t="shared" si="227"/>
        <v>5.8970106274391448E-2</v>
      </c>
      <c r="CN96" s="203">
        <f t="shared" si="228"/>
        <v>5.8970106274391448E-2</v>
      </c>
      <c r="CO96" s="203">
        <f t="shared" si="229"/>
        <v>0</v>
      </c>
      <c r="CP96" s="204">
        <f t="shared" si="230"/>
        <v>2.227554831543354E-2</v>
      </c>
      <c r="CQ96" s="205">
        <f t="shared" si="231"/>
        <v>1.5134666763916676E-2</v>
      </c>
      <c r="CR96" s="205">
        <f t="shared" si="232"/>
        <v>0</v>
      </c>
      <c r="CS96" s="205">
        <f t="shared" si="233"/>
        <v>7.1408815515168669E-3</v>
      </c>
      <c r="CT96" s="256">
        <f t="shared" si="234"/>
        <v>1.3310083212119116E-4</v>
      </c>
    </row>
    <row r="97" spans="1:98">
      <c r="A97" s="339"/>
      <c r="B97" s="131" t="s">
        <v>21</v>
      </c>
      <c r="C97" s="172">
        <v>977385.95499999775</v>
      </c>
      <c r="D97" s="173">
        <v>877030.1039999997</v>
      </c>
      <c r="E97" s="174">
        <v>96165.708999999959</v>
      </c>
      <c r="F97" s="175">
        <v>70230.622000000047</v>
      </c>
      <c r="G97" s="176">
        <v>70216.700000000041</v>
      </c>
      <c r="H97" s="176">
        <v>13.922000000000001</v>
      </c>
      <c r="I97" s="177">
        <v>25935.086999999985</v>
      </c>
      <c r="J97" s="178">
        <v>23461.931999999993</v>
      </c>
      <c r="K97" s="178">
        <v>0</v>
      </c>
      <c r="L97" s="178">
        <v>2473.1550000000016</v>
      </c>
      <c r="M97" s="272">
        <v>463.64199999999994</v>
      </c>
      <c r="N97" s="265">
        <f t="shared" si="195"/>
        <v>0.89732218834677413</v>
      </c>
      <c r="O97" s="206">
        <f t="shared" si="196"/>
        <v>9.8390721196725386E-2</v>
      </c>
      <c r="P97" s="207">
        <f t="shared" si="197"/>
        <v>7.1855567026231928E-2</v>
      </c>
      <c r="Q97" s="208">
        <f t="shared" si="198"/>
        <v>7.1841322909126731E-2</v>
      </c>
      <c r="R97" s="208">
        <f t="shared" si="199"/>
        <v>1.4244117105202349E-5</v>
      </c>
      <c r="S97" s="209">
        <f t="shared" si="200"/>
        <v>2.6535154170493524E-2</v>
      </c>
      <c r="T97" s="210">
        <f t="shared" si="201"/>
        <v>2.4004777109775482E-2</v>
      </c>
      <c r="U97" s="210">
        <f t="shared" si="202"/>
        <v>0</v>
      </c>
      <c r="V97" s="210">
        <f t="shared" si="203"/>
        <v>2.5303770607180529E-3</v>
      </c>
      <c r="W97" s="257">
        <f t="shared" si="204"/>
        <v>4.7436941121176742E-4</v>
      </c>
      <c r="Z97" s="339"/>
      <c r="AA97" s="131" t="s">
        <v>21</v>
      </c>
      <c r="AB97" s="172">
        <v>796363.74999999767</v>
      </c>
      <c r="AC97" s="173">
        <v>719705.70499999973</v>
      </c>
      <c r="AD97" s="174">
        <v>73657.975999999966</v>
      </c>
      <c r="AE97" s="175">
        <v>55734.488000000041</v>
      </c>
      <c r="AF97" s="176">
        <v>55720.566000000043</v>
      </c>
      <c r="AG97" s="176">
        <v>13.922000000000001</v>
      </c>
      <c r="AH97" s="177">
        <v>17923.487999999983</v>
      </c>
      <c r="AI97" s="178">
        <v>16546.93199999999</v>
      </c>
      <c r="AJ97" s="178">
        <v>0</v>
      </c>
      <c r="AK97" s="178">
        <v>1376.5560000000014</v>
      </c>
      <c r="AL97" s="272">
        <v>221.74600000000001</v>
      </c>
      <c r="AM97" s="265">
        <f t="shared" si="205"/>
        <v>0.90373991156679578</v>
      </c>
      <c r="AN97" s="206">
        <f t="shared" si="206"/>
        <v>9.2492879039258361E-2</v>
      </c>
      <c r="AO97" s="207">
        <f t="shared" si="207"/>
        <v>6.9986219237126501E-2</v>
      </c>
      <c r="AP97" s="208">
        <f t="shared" si="208"/>
        <v>6.9968737276150758E-2</v>
      </c>
      <c r="AQ97" s="208">
        <f t="shared" si="209"/>
        <v>1.748196097574763E-5</v>
      </c>
      <c r="AR97" s="209">
        <f t="shared" si="210"/>
        <v>2.2506659802131922E-2</v>
      </c>
      <c r="AS97" s="210">
        <f t="shared" si="211"/>
        <v>2.0778107993991487E-2</v>
      </c>
      <c r="AT97" s="210">
        <f t="shared" si="212"/>
        <v>0</v>
      </c>
      <c r="AU97" s="210">
        <f t="shared" si="213"/>
        <v>1.7285518081404452E-3</v>
      </c>
      <c r="AV97" s="257">
        <f t="shared" si="214"/>
        <v>2.7844813378308676E-4</v>
      </c>
      <c r="AY97" s="339"/>
      <c r="AZ97" s="131" t="s">
        <v>21</v>
      </c>
      <c r="BA97" s="172">
        <v>181022.20500000013</v>
      </c>
      <c r="BB97" s="173">
        <v>157324.399</v>
      </c>
      <c r="BC97" s="174">
        <v>22507.732999999993</v>
      </c>
      <c r="BD97" s="175">
        <v>14496.133999999995</v>
      </c>
      <c r="BE97" s="176">
        <v>14496.133999999995</v>
      </c>
      <c r="BF97" s="176">
        <v>0</v>
      </c>
      <c r="BG97" s="177">
        <v>8011.5990000000029</v>
      </c>
      <c r="BH97" s="178">
        <v>6915.0000000000036</v>
      </c>
      <c r="BI97" s="178">
        <v>0</v>
      </c>
      <c r="BJ97" s="178">
        <v>1096.5989999999999</v>
      </c>
      <c r="BK97" s="272">
        <v>241.89599999999996</v>
      </c>
      <c r="BL97" s="265">
        <f t="shared" si="215"/>
        <v>0.86908895513674633</v>
      </c>
      <c r="BM97" s="206">
        <f t="shared" si="216"/>
        <v>0.12433686243077183</v>
      </c>
      <c r="BN97" s="207">
        <f t="shared" si="217"/>
        <v>8.0079314026696255E-2</v>
      </c>
      <c r="BO97" s="208">
        <f t="shared" si="218"/>
        <v>8.0079314026696255E-2</v>
      </c>
      <c r="BP97" s="208">
        <f t="shared" si="219"/>
        <v>0</v>
      </c>
      <c r="BQ97" s="209">
        <f t="shared" si="220"/>
        <v>4.4257548404075607E-2</v>
      </c>
      <c r="BR97" s="210">
        <f t="shared" si="221"/>
        <v>3.8199733563073095E-2</v>
      </c>
      <c r="BS97" s="210">
        <f t="shared" si="222"/>
        <v>0</v>
      </c>
      <c r="BT97" s="210">
        <f t="shared" si="223"/>
        <v>6.0578148410025123E-3</v>
      </c>
      <c r="BU97" s="257">
        <f t="shared" si="224"/>
        <v>1.336278054949114E-3</v>
      </c>
      <c r="BX97" s="339"/>
      <c r="BY97" s="131" t="s">
        <v>21</v>
      </c>
      <c r="BZ97" s="172">
        <v>15777.216000000002</v>
      </c>
      <c r="CA97" s="173">
        <v>15151.711000000008</v>
      </c>
      <c r="CB97" s="174">
        <v>571.76100000000008</v>
      </c>
      <c r="CC97" s="175">
        <v>508.55500000000006</v>
      </c>
      <c r="CD97" s="176">
        <v>508.55500000000006</v>
      </c>
      <c r="CE97" s="176">
        <v>0</v>
      </c>
      <c r="CF97" s="177">
        <v>63.205999999999996</v>
      </c>
      <c r="CG97" s="178">
        <v>37.951999999999998</v>
      </c>
      <c r="CH97" s="178">
        <v>0</v>
      </c>
      <c r="CI97" s="178">
        <v>25.254000000000001</v>
      </c>
      <c r="CJ97" s="272">
        <v>22.398</v>
      </c>
      <c r="CK97" s="265">
        <f t="shared" si="225"/>
        <v>0.96035390527707842</v>
      </c>
      <c r="CL97" s="206">
        <f t="shared" si="226"/>
        <v>3.6239663575627031E-2</v>
      </c>
      <c r="CM97" s="207">
        <f t="shared" si="227"/>
        <v>3.2233506849370638E-2</v>
      </c>
      <c r="CN97" s="208">
        <f t="shared" si="228"/>
        <v>3.2233506849370638E-2</v>
      </c>
      <c r="CO97" s="208">
        <f t="shared" si="229"/>
        <v>0</v>
      </c>
      <c r="CP97" s="209">
        <f t="shared" si="230"/>
        <v>4.006156726256393E-3</v>
      </c>
      <c r="CQ97" s="210">
        <f t="shared" si="231"/>
        <v>2.4054940998462591E-3</v>
      </c>
      <c r="CR97" s="210">
        <f t="shared" si="232"/>
        <v>0</v>
      </c>
      <c r="CS97" s="210">
        <f t="shared" si="233"/>
        <v>1.6006626264101346E-3</v>
      </c>
      <c r="CT97" s="257">
        <f t="shared" si="234"/>
        <v>1.4196420965523952E-3</v>
      </c>
    </row>
    <row r="98" spans="1:98">
      <c r="A98" s="339"/>
      <c r="B98" s="132" t="s">
        <v>22</v>
      </c>
      <c r="C98" s="151">
        <v>824790.50999999978</v>
      </c>
      <c r="D98" s="152">
        <v>721464.30700000003</v>
      </c>
      <c r="E98" s="153">
        <v>98486.351000000213</v>
      </c>
      <c r="F98" s="154">
        <v>75266.292999999947</v>
      </c>
      <c r="G98" s="155">
        <v>75201.261999999944</v>
      </c>
      <c r="H98" s="155">
        <v>65.030999999999992</v>
      </c>
      <c r="I98" s="156">
        <v>23220.058000000019</v>
      </c>
      <c r="J98" s="157">
        <v>22043.608000000004</v>
      </c>
      <c r="K98" s="157">
        <v>0</v>
      </c>
      <c r="L98" s="157">
        <v>1176.4499999999998</v>
      </c>
      <c r="M98" s="269">
        <v>758.64699999999993</v>
      </c>
      <c r="N98" s="262">
        <f t="shared" si="195"/>
        <v>0.87472430666060919</v>
      </c>
      <c r="O98" s="191">
        <f t="shared" si="196"/>
        <v>0.11940771602718882</v>
      </c>
      <c r="P98" s="192">
        <f t="shared" si="197"/>
        <v>9.1255042447081464E-2</v>
      </c>
      <c r="Q98" s="193">
        <f t="shared" si="198"/>
        <v>9.1176196971519421E-2</v>
      </c>
      <c r="R98" s="193">
        <f t="shared" si="199"/>
        <v>7.8845475562030912E-5</v>
      </c>
      <c r="S98" s="194">
        <f t="shared" si="200"/>
        <v>2.8152673580107056E-2</v>
      </c>
      <c r="T98" s="195">
        <f t="shared" si="201"/>
        <v>2.6726311387845637E-2</v>
      </c>
      <c r="U98" s="195">
        <f t="shared" si="202"/>
        <v>0</v>
      </c>
      <c r="V98" s="195">
        <f t="shared" si="203"/>
        <v>1.4263621922614024E-3</v>
      </c>
      <c r="W98" s="254">
        <f t="shared" si="204"/>
        <v>9.1980568496114259E-4</v>
      </c>
      <c r="Z98" s="339"/>
      <c r="AA98" s="132" t="s">
        <v>22</v>
      </c>
      <c r="AB98" s="151">
        <v>676190.09199999983</v>
      </c>
      <c r="AC98" s="152">
        <v>595690.19699999993</v>
      </c>
      <c r="AD98" s="153">
        <v>77061.723000000202</v>
      </c>
      <c r="AE98" s="154">
        <v>59129.834999999955</v>
      </c>
      <c r="AF98" s="155">
        <v>59064.803999999953</v>
      </c>
      <c r="AG98" s="155">
        <v>65.030999999999992</v>
      </c>
      <c r="AH98" s="156">
        <v>17931.888000000021</v>
      </c>
      <c r="AI98" s="157">
        <v>17102.002000000004</v>
      </c>
      <c r="AJ98" s="157">
        <v>0</v>
      </c>
      <c r="AK98" s="157">
        <v>829.88599999999985</v>
      </c>
      <c r="AL98" s="269">
        <v>147.011</v>
      </c>
      <c r="AM98" s="262">
        <f t="shared" si="205"/>
        <v>0.88095079186697112</v>
      </c>
      <c r="AN98" s="191">
        <f t="shared" si="206"/>
        <v>0.11396458468072351</v>
      </c>
      <c r="AO98" s="192">
        <f t="shared" si="207"/>
        <v>8.7445580317671925E-2</v>
      </c>
      <c r="AP98" s="193">
        <f t="shared" si="208"/>
        <v>8.7349407657395794E-2</v>
      </c>
      <c r="AQ98" s="193">
        <f t="shared" si="209"/>
        <v>9.6172660276128396E-5</v>
      </c>
      <c r="AR98" s="194">
        <f t="shared" si="210"/>
        <v>2.6519004363051248E-2</v>
      </c>
      <c r="AS98" s="195">
        <f t="shared" si="211"/>
        <v>2.5291707468556059E-2</v>
      </c>
      <c r="AT98" s="195">
        <f t="shared" si="212"/>
        <v>0</v>
      </c>
      <c r="AU98" s="195">
        <f t="shared" si="213"/>
        <v>1.2272968944951651E-3</v>
      </c>
      <c r="AV98" s="254">
        <f t="shared" si="214"/>
        <v>2.1741075732887259E-4</v>
      </c>
      <c r="AY98" s="339"/>
      <c r="AZ98" s="132" t="s">
        <v>22</v>
      </c>
      <c r="BA98" s="151">
        <v>148600.41799999992</v>
      </c>
      <c r="BB98" s="152">
        <v>125774.11000000007</v>
      </c>
      <c r="BC98" s="153">
        <v>21424.628000000008</v>
      </c>
      <c r="BD98" s="154">
        <v>16136.457999999993</v>
      </c>
      <c r="BE98" s="155">
        <v>16136.457999999993</v>
      </c>
      <c r="BF98" s="155">
        <v>0</v>
      </c>
      <c r="BG98" s="156">
        <v>5288.17</v>
      </c>
      <c r="BH98" s="157">
        <v>4941.6059999999998</v>
      </c>
      <c r="BI98" s="157">
        <v>0</v>
      </c>
      <c r="BJ98" s="157">
        <v>346.56399999999991</v>
      </c>
      <c r="BK98" s="269">
        <v>611.63599999999997</v>
      </c>
      <c r="BL98" s="262">
        <f t="shared" si="215"/>
        <v>0.84639136075646937</v>
      </c>
      <c r="BM98" s="191">
        <f t="shared" si="216"/>
        <v>0.1441760951170408</v>
      </c>
      <c r="BN98" s="192">
        <f t="shared" si="217"/>
        <v>0.10858958687451338</v>
      </c>
      <c r="BO98" s="193">
        <f t="shared" si="218"/>
        <v>0.10858958687451338</v>
      </c>
      <c r="BP98" s="193">
        <f t="shared" si="219"/>
        <v>0</v>
      </c>
      <c r="BQ98" s="194">
        <f t="shared" si="220"/>
        <v>3.5586508242527307E-2</v>
      </c>
      <c r="BR98" s="195">
        <f t="shared" si="221"/>
        <v>3.325432099390193E-2</v>
      </c>
      <c r="BS98" s="195">
        <f t="shared" si="222"/>
        <v>0</v>
      </c>
      <c r="BT98" s="195">
        <f t="shared" si="223"/>
        <v>2.3321872486253715E-3</v>
      </c>
      <c r="BU98" s="254">
        <f t="shared" si="224"/>
        <v>4.1159776549215378E-3</v>
      </c>
      <c r="BX98" s="339"/>
      <c r="BY98" s="132" t="s">
        <v>22</v>
      </c>
      <c r="BZ98" s="151">
        <v>14652.193999999996</v>
      </c>
      <c r="CA98" s="152">
        <v>14538.408999999992</v>
      </c>
      <c r="CB98" s="153">
        <v>92.106999999999985</v>
      </c>
      <c r="CC98" s="154">
        <v>83.906000000000006</v>
      </c>
      <c r="CD98" s="155">
        <v>83.906000000000006</v>
      </c>
      <c r="CE98" s="155">
        <v>0</v>
      </c>
      <c r="CF98" s="156">
        <v>8.2009999999999987</v>
      </c>
      <c r="CG98" s="157">
        <v>6.1539999999999981</v>
      </c>
      <c r="CH98" s="157">
        <v>0</v>
      </c>
      <c r="CI98" s="157">
        <v>2.0470000000000002</v>
      </c>
      <c r="CJ98" s="269">
        <v>0</v>
      </c>
      <c r="CK98" s="262">
        <f t="shared" si="225"/>
        <v>0.9922342688064324</v>
      </c>
      <c r="CL98" s="191">
        <f t="shared" si="226"/>
        <v>6.2862258034530535E-3</v>
      </c>
      <c r="CM98" s="192">
        <f t="shared" si="227"/>
        <v>5.7265144046004324E-3</v>
      </c>
      <c r="CN98" s="193">
        <f t="shared" si="228"/>
        <v>5.7265144046004324E-3</v>
      </c>
      <c r="CO98" s="193">
        <f t="shared" si="229"/>
        <v>0</v>
      </c>
      <c r="CP98" s="194">
        <f t="shared" si="230"/>
        <v>5.5971139885262243E-4</v>
      </c>
      <c r="CQ98" s="195">
        <f t="shared" si="231"/>
        <v>4.2000535892440407E-4</v>
      </c>
      <c r="CR98" s="195">
        <f t="shared" si="232"/>
        <v>0</v>
      </c>
      <c r="CS98" s="195">
        <f t="shared" si="233"/>
        <v>1.397060399282183E-4</v>
      </c>
      <c r="CT98" s="254">
        <f t="shared" si="234"/>
        <v>0</v>
      </c>
    </row>
    <row r="99" spans="1:98">
      <c r="A99" s="339"/>
      <c r="B99" s="133" t="s">
        <v>23</v>
      </c>
      <c r="C99" s="158">
        <v>1004490.7089999998</v>
      </c>
      <c r="D99" s="159">
        <v>908810.07599999895</v>
      </c>
      <c r="E99" s="160">
        <v>90541.413000000044</v>
      </c>
      <c r="F99" s="161">
        <v>73162.920999999973</v>
      </c>
      <c r="G99" s="162">
        <v>73162.920999999973</v>
      </c>
      <c r="H99" s="162">
        <v>0</v>
      </c>
      <c r="I99" s="163">
        <v>17378.491999999998</v>
      </c>
      <c r="J99" s="164">
        <v>9390.6310000000049</v>
      </c>
      <c r="K99" s="164">
        <v>0</v>
      </c>
      <c r="L99" s="164">
        <v>7987.8610000000008</v>
      </c>
      <c r="M99" s="270">
        <v>1227.1370000000002</v>
      </c>
      <c r="N99" s="263">
        <f t="shared" si="195"/>
        <v>0.90474711996564539</v>
      </c>
      <c r="O99" s="196">
        <f t="shared" si="196"/>
        <v>9.0136635599284629E-2</v>
      </c>
      <c r="P99" s="197">
        <f t="shared" si="197"/>
        <v>7.2835836453714761E-2</v>
      </c>
      <c r="Q99" s="198">
        <f t="shared" si="198"/>
        <v>7.2835836453714761E-2</v>
      </c>
      <c r="R99" s="198">
        <f t="shared" si="199"/>
        <v>0</v>
      </c>
      <c r="S99" s="199">
        <f t="shared" si="200"/>
        <v>1.7300799145569798E-2</v>
      </c>
      <c r="T99" s="200">
        <f t="shared" si="201"/>
        <v>9.3486489380759479E-3</v>
      </c>
      <c r="U99" s="200">
        <f t="shared" si="202"/>
        <v>0</v>
      </c>
      <c r="V99" s="200">
        <f t="shared" si="203"/>
        <v>7.952150207493857E-3</v>
      </c>
      <c r="W99" s="255">
        <f t="shared" si="204"/>
        <v>1.2216509212132497E-3</v>
      </c>
      <c r="Z99" s="339"/>
      <c r="AA99" s="133" t="s">
        <v>23</v>
      </c>
      <c r="AB99" s="158">
        <v>791279.83700000052</v>
      </c>
      <c r="AC99" s="159">
        <v>716926.68299999938</v>
      </c>
      <c r="AD99" s="160">
        <v>71262.625000000029</v>
      </c>
      <c r="AE99" s="161">
        <v>59030.344999999965</v>
      </c>
      <c r="AF99" s="162">
        <v>59030.344999999965</v>
      </c>
      <c r="AG99" s="162">
        <v>0</v>
      </c>
      <c r="AH99" s="163">
        <v>12232.279999999995</v>
      </c>
      <c r="AI99" s="164">
        <v>7091.1420000000062</v>
      </c>
      <c r="AJ99" s="164">
        <v>0</v>
      </c>
      <c r="AK99" s="164">
        <v>5141.1380000000017</v>
      </c>
      <c r="AL99" s="270">
        <v>92.16</v>
      </c>
      <c r="AM99" s="263">
        <f t="shared" si="205"/>
        <v>0.90603431235920506</v>
      </c>
      <c r="AN99" s="196">
        <f t="shared" si="206"/>
        <v>9.0059953088378747E-2</v>
      </c>
      <c r="AO99" s="197">
        <f t="shared" si="207"/>
        <v>7.4601098422782036E-2</v>
      </c>
      <c r="AP99" s="198">
        <f t="shared" si="208"/>
        <v>7.4601098422782036E-2</v>
      </c>
      <c r="AQ99" s="198">
        <f t="shared" si="209"/>
        <v>0</v>
      </c>
      <c r="AR99" s="199">
        <f t="shared" si="210"/>
        <v>1.5458854665596626E-2</v>
      </c>
      <c r="AS99" s="200">
        <f t="shared" si="211"/>
        <v>8.9616108845700336E-3</v>
      </c>
      <c r="AT99" s="200">
        <f t="shared" si="212"/>
        <v>0</v>
      </c>
      <c r="AU99" s="200">
        <f t="shared" si="213"/>
        <v>6.4972437810266086E-3</v>
      </c>
      <c r="AV99" s="255">
        <f t="shared" si="214"/>
        <v>1.1646954173558694E-4</v>
      </c>
      <c r="AY99" s="339"/>
      <c r="AZ99" s="133" t="s">
        <v>23</v>
      </c>
      <c r="BA99" s="158">
        <v>213210.8719999993</v>
      </c>
      <c r="BB99" s="159">
        <v>191883.39299999957</v>
      </c>
      <c r="BC99" s="160">
        <v>19278.788000000011</v>
      </c>
      <c r="BD99" s="161">
        <v>14132.576000000001</v>
      </c>
      <c r="BE99" s="162">
        <v>14132.576000000001</v>
      </c>
      <c r="BF99" s="162">
        <v>0</v>
      </c>
      <c r="BG99" s="163">
        <v>5146.2120000000023</v>
      </c>
      <c r="BH99" s="164">
        <v>2299.4889999999991</v>
      </c>
      <c r="BI99" s="164">
        <v>0</v>
      </c>
      <c r="BJ99" s="164">
        <v>2846.722999999999</v>
      </c>
      <c r="BK99" s="270">
        <v>1134.9770000000001</v>
      </c>
      <c r="BL99" s="263">
        <f t="shared" si="215"/>
        <v>0.89997002122856196</v>
      </c>
      <c r="BM99" s="196">
        <f t="shared" si="216"/>
        <v>9.0421223923328242E-2</v>
      </c>
      <c r="BN99" s="197">
        <f t="shared" si="217"/>
        <v>6.6284499788547585E-2</v>
      </c>
      <c r="BO99" s="198">
        <f t="shared" si="218"/>
        <v>6.6284499788547585E-2</v>
      </c>
      <c r="BP99" s="198">
        <f t="shared" si="219"/>
        <v>0</v>
      </c>
      <c r="BQ99" s="199">
        <f t="shared" si="220"/>
        <v>2.4136724134780609E-2</v>
      </c>
      <c r="BR99" s="200">
        <f t="shared" si="221"/>
        <v>1.0785045708175739E-2</v>
      </c>
      <c r="BS99" s="200">
        <f t="shared" si="222"/>
        <v>0</v>
      </c>
      <c r="BT99" s="200">
        <f t="shared" si="223"/>
        <v>1.3351678426604851E-2</v>
      </c>
      <c r="BU99" s="255">
        <f t="shared" si="224"/>
        <v>5.3232604386140485E-3</v>
      </c>
      <c r="BX99" s="339"/>
      <c r="BY99" s="133" t="s">
        <v>23</v>
      </c>
      <c r="BZ99" s="158">
        <v>13137.226999999993</v>
      </c>
      <c r="CA99" s="159">
        <v>12311.888999999996</v>
      </c>
      <c r="CB99" s="160">
        <v>723.43799999999999</v>
      </c>
      <c r="CC99" s="161">
        <v>715.80700000000002</v>
      </c>
      <c r="CD99" s="162">
        <v>715.80700000000002</v>
      </c>
      <c r="CE99" s="162">
        <v>0</v>
      </c>
      <c r="CF99" s="163">
        <v>7.6309999999999993</v>
      </c>
      <c r="CG99" s="164">
        <v>1.2299999999999998</v>
      </c>
      <c r="CH99" s="164">
        <v>0</v>
      </c>
      <c r="CI99" s="164">
        <v>6.4010000000000007</v>
      </c>
      <c r="CJ99" s="270">
        <v>69.644999999999996</v>
      </c>
      <c r="CK99" s="263">
        <f t="shared" si="225"/>
        <v>0.93717563074764576</v>
      </c>
      <c r="CL99" s="196">
        <f t="shared" si="226"/>
        <v>5.5067785614117834E-2</v>
      </c>
      <c r="CM99" s="197">
        <f t="shared" si="227"/>
        <v>5.4486917216243609E-2</v>
      </c>
      <c r="CN99" s="198">
        <f t="shared" si="228"/>
        <v>5.4486917216243609E-2</v>
      </c>
      <c r="CO99" s="198">
        <f t="shared" si="229"/>
        <v>0</v>
      </c>
      <c r="CP99" s="199">
        <f t="shared" si="230"/>
        <v>5.8086839787422435E-4</v>
      </c>
      <c r="CQ99" s="200">
        <f t="shared" si="231"/>
        <v>9.3627064524347511E-5</v>
      </c>
      <c r="CR99" s="200">
        <f t="shared" si="232"/>
        <v>0</v>
      </c>
      <c r="CS99" s="200">
        <f t="shared" si="233"/>
        <v>4.8724133334987696E-4</v>
      </c>
      <c r="CT99" s="255">
        <f t="shared" si="234"/>
        <v>5.3013470803237265E-3</v>
      </c>
    </row>
    <row r="100" spans="1:98">
      <c r="A100" s="339"/>
      <c r="B100" s="134" t="s">
        <v>24</v>
      </c>
      <c r="C100" s="165">
        <f t="shared" ref="C100:M100" si="243">IF(COUNT(C97:C99)=0,"",SUM(C97:C99))</f>
        <v>2806667.1739999973</v>
      </c>
      <c r="D100" s="166">
        <f t="shared" si="243"/>
        <v>2507304.4869999988</v>
      </c>
      <c r="E100" s="167">
        <f t="shared" si="243"/>
        <v>285193.47300000023</v>
      </c>
      <c r="F100" s="168">
        <f t="shared" si="243"/>
        <v>218659.83599999995</v>
      </c>
      <c r="G100" s="169">
        <f t="shared" si="243"/>
        <v>218580.88299999997</v>
      </c>
      <c r="H100" s="169">
        <f t="shared" si="243"/>
        <v>78.952999999999989</v>
      </c>
      <c r="I100" s="170">
        <f t="shared" si="243"/>
        <v>66533.637000000002</v>
      </c>
      <c r="J100" s="171">
        <f t="shared" si="243"/>
        <v>54896.171000000002</v>
      </c>
      <c r="K100" s="171">
        <f t="shared" si="243"/>
        <v>0</v>
      </c>
      <c r="L100" s="171">
        <f t="shared" si="243"/>
        <v>11637.466000000002</v>
      </c>
      <c r="M100" s="271">
        <f t="shared" si="243"/>
        <v>2449.4259999999999</v>
      </c>
      <c r="N100" s="264">
        <f t="shared" si="195"/>
        <v>0.89333872937511372</v>
      </c>
      <c r="O100" s="201">
        <f t="shared" si="196"/>
        <v>0.10161285799824604</v>
      </c>
      <c r="P100" s="202">
        <f t="shared" si="197"/>
        <v>7.790729090559427E-2</v>
      </c>
      <c r="Q100" s="203">
        <f t="shared" si="198"/>
        <v>7.7879160388113822E-2</v>
      </c>
      <c r="R100" s="203">
        <f t="shared" si="199"/>
        <v>2.8130517480445674E-5</v>
      </c>
      <c r="S100" s="204">
        <f t="shared" si="200"/>
        <v>2.3705567092651671E-2</v>
      </c>
      <c r="T100" s="205">
        <f t="shared" si="201"/>
        <v>1.9559202283954191E-2</v>
      </c>
      <c r="U100" s="205">
        <f t="shared" si="202"/>
        <v>0</v>
      </c>
      <c r="V100" s="205">
        <f t="shared" si="203"/>
        <v>4.1463648086974827E-3</v>
      </c>
      <c r="W100" s="256">
        <f t="shared" si="204"/>
        <v>8.727169443853702E-4</v>
      </c>
      <c r="Z100" s="339"/>
      <c r="AA100" s="134" t="s">
        <v>24</v>
      </c>
      <c r="AB100" s="165">
        <f t="shared" ref="AB100:AL100" si="244">IF(COUNT(AB97:AB99)=0,"",SUM(AB97:AB99))</f>
        <v>2263833.6789999977</v>
      </c>
      <c r="AC100" s="166">
        <f t="shared" si="244"/>
        <v>2032322.584999999</v>
      </c>
      <c r="AD100" s="167">
        <f t="shared" si="244"/>
        <v>221982.3240000002</v>
      </c>
      <c r="AE100" s="168">
        <f t="shared" si="244"/>
        <v>173894.66799999998</v>
      </c>
      <c r="AF100" s="169">
        <f t="shared" si="244"/>
        <v>173815.71499999997</v>
      </c>
      <c r="AG100" s="169">
        <f t="shared" si="244"/>
        <v>78.952999999999989</v>
      </c>
      <c r="AH100" s="170">
        <f t="shared" si="244"/>
        <v>48087.656000000003</v>
      </c>
      <c r="AI100" s="171">
        <f t="shared" si="244"/>
        <v>40740.076000000001</v>
      </c>
      <c r="AJ100" s="171">
        <f t="shared" si="244"/>
        <v>0</v>
      </c>
      <c r="AK100" s="171">
        <f t="shared" si="244"/>
        <v>7347.5800000000036</v>
      </c>
      <c r="AL100" s="271">
        <f t="shared" si="244"/>
        <v>460.91700000000003</v>
      </c>
      <c r="AM100" s="264">
        <f t="shared" si="205"/>
        <v>0.89773493691362349</v>
      </c>
      <c r="AN100" s="201">
        <f t="shared" si="206"/>
        <v>9.8055933198262321E-2</v>
      </c>
      <c r="AO100" s="202">
        <f t="shared" si="207"/>
        <v>7.6814241970644417E-2</v>
      </c>
      <c r="AP100" s="203">
        <f t="shared" si="208"/>
        <v>7.6779366175336483E-2</v>
      </c>
      <c r="AQ100" s="203">
        <f t="shared" si="209"/>
        <v>3.4875795307929099E-5</v>
      </c>
      <c r="AR100" s="204">
        <f t="shared" si="210"/>
        <v>2.124169122761781E-2</v>
      </c>
      <c r="AS100" s="205">
        <f t="shared" si="211"/>
        <v>1.7996055265860386E-2</v>
      </c>
      <c r="AT100" s="205">
        <f t="shared" si="212"/>
        <v>0</v>
      </c>
      <c r="AU100" s="205">
        <f t="shared" si="213"/>
        <v>3.2456359617574235E-3</v>
      </c>
      <c r="AV100" s="256">
        <f t="shared" si="214"/>
        <v>2.0360020450071258E-4</v>
      </c>
      <c r="AY100" s="339"/>
      <c r="AZ100" s="134" t="s">
        <v>24</v>
      </c>
      <c r="BA100" s="165">
        <f t="shared" ref="BA100:BK100" si="245">IF(COUNT(BA97:BA99)=0,"",SUM(BA97:BA99))</f>
        <v>542833.4949999993</v>
      </c>
      <c r="BB100" s="166">
        <f t="shared" si="245"/>
        <v>474981.90199999965</v>
      </c>
      <c r="BC100" s="167">
        <f t="shared" si="245"/>
        <v>63211.149000000019</v>
      </c>
      <c r="BD100" s="168">
        <f t="shared" si="245"/>
        <v>44765.167999999991</v>
      </c>
      <c r="BE100" s="169">
        <f t="shared" si="245"/>
        <v>44765.167999999991</v>
      </c>
      <c r="BF100" s="169">
        <f t="shared" si="245"/>
        <v>0</v>
      </c>
      <c r="BG100" s="170">
        <f t="shared" si="245"/>
        <v>18445.981000000007</v>
      </c>
      <c r="BH100" s="171">
        <f t="shared" si="245"/>
        <v>14156.095000000003</v>
      </c>
      <c r="BI100" s="171">
        <f t="shared" si="245"/>
        <v>0</v>
      </c>
      <c r="BJ100" s="171">
        <f t="shared" si="245"/>
        <v>4289.8859999999986</v>
      </c>
      <c r="BK100" s="271">
        <f t="shared" si="245"/>
        <v>1988.509</v>
      </c>
      <c r="BL100" s="264">
        <f t="shared" si="215"/>
        <v>0.87500477839894586</v>
      </c>
      <c r="BM100" s="201">
        <f t="shared" si="216"/>
        <v>0.11644666289430076</v>
      </c>
      <c r="BN100" s="202">
        <f t="shared" si="217"/>
        <v>8.2465743938664002E-2</v>
      </c>
      <c r="BO100" s="203">
        <f t="shared" si="218"/>
        <v>8.2465743938664002E-2</v>
      </c>
      <c r="BP100" s="203">
        <f t="shared" si="219"/>
        <v>0</v>
      </c>
      <c r="BQ100" s="204">
        <f t="shared" si="220"/>
        <v>3.3980918955636721E-2</v>
      </c>
      <c r="BR100" s="205">
        <f t="shared" si="221"/>
        <v>2.6078153117651704E-2</v>
      </c>
      <c r="BS100" s="205">
        <f t="shared" si="222"/>
        <v>0</v>
      </c>
      <c r="BT100" s="205">
        <f t="shared" si="223"/>
        <v>7.9027658379850051E-3</v>
      </c>
      <c r="BU100" s="256">
        <f t="shared" si="224"/>
        <v>3.6632024705844702E-3</v>
      </c>
      <c r="BX100" s="339"/>
      <c r="BY100" s="134" t="s">
        <v>24</v>
      </c>
      <c r="BZ100" s="165">
        <f t="shared" ref="BZ100:CJ100" si="246">IF(COUNT(BZ97:BZ99)=0,"",SUM(BZ97:BZ99))</f>
        <v>43566.636999999988</v>
      </c>
      <c r="CA100" s="166">
        <f t="shared" si="246"/>
        <v>42002.008999999998</v>
      </c>
      <c r="CB100" s="167">
        <f t="shared" si="246"/>
        <v>1387.306</v>
      </c>
      <c r="CC100" s="168">
        <f t="shared" si="246"/>
        <v>1308.268</v>
      </c>
      <c r="CD100" s="169">
        <f t="shared" si="246"/>
        <v>1308.268</v>
      </c>
      <c r="CE100" s="169">
        <f t="shared" si="246"/>
        <v>0</v>
      </c>
      <c r="CF100" s="170">
        <f t="shared" si="246"/>
        <v>79.037999999999997</v>
      </c>
      <c r="CG100" s="171">
        <f t="shared" si="246"/>
        <v>45.335999999999991</v>
      </c>
      <c r="CH100" s="171">
        <f t="shared" si="246"/>
        <v>0</v>
      </c>
      <c r="CI100" s="171">
        <f t="shared" si="246"/>
        <v>33.702000000000005</v>
      </c>
      <c r="CJ100" s="271">
        <f t="shared" si="246"/>
        <v>92.042999999999992</v>
      </c>
      <c r="CK100" s="264">
        <f t="shared" si="225"/>
        <v>0.96408655549887889</v>
      </c>
      <c r="CL100" s="201">
        <f t="shared" si="226"/>
        <v>3.1843311660709556E-2</v>
      </c>
      <c r="CM100" s="202">
        <f t="shared" si="227"/>
        <v>3.002912526849388E-2</v>
      </c>
      <c r="CN100" s="203">
        <f t="shared" si="228"/>
        <v>3.002912526849388E-2</v>
      </c>
      <c r="CO100" s="203">
        <f t="shared" si="229"/>
        <v>0</v>
      </c>
      <c r="CP100" s="204">
        <f t="shared" si="230"/>
        <v>1.8141863922156768E-3</v>
      </c>
      <c r="CQ100" s="205">
        <f t="shared" si="231"/>
        <v>1.0406127973568398E-3</v>
      </c>
      <c r="CR100" s="205">
        <f t="shared" si="232"/>
        <v>0</v>
      </c>
      <c r="CS100" s="205">
        <f t="shared" si="233"/>
        <v>7.7357359485883694E-4</v>
      </c>
      <c r="CT100" s="256">
        <f t="shared" si="234"/>
        <v>2.1126946291493654E-3</v>
      </c>
    </row>
    <row r="101" spans="1:98">
      <c r="A101" s="339"/>
      <c r="B101" s="131" t="s">
        <v>25</v>
      </c>
      <c r="C101" s="172">
        <v>1589421.6409999996</v>
      </c>
      <c r="D101" s="173">
        <v>1362942.0650000002</v>
      </c>
      <c r="E101" s="174">
        <v>216567.86800000022</v>
      </c>
      <c r="F101" s="175">
        <v>156407.64199999993</v>
      </c>
      <c r="G101" s="176">
        <v>156407.64199999993</v>
      </c>
      <c r="H101" s="176">
        <v>0</v>
      </c>
      <c r="I101" s="177">
        <v>60160.225999999959</v>
      </c>
      <c r="J101" s="178">
        <v>40431.838999999993</v>
      </c>
      <c r="K101" s="178">
        <v>0</v>
      </c>
      <c r="L101" s="178">
        <v>19728.387000000002</v>
      </c>
      <c r="M101" s="272">
        <v>1448.9559999999999</v>
      </c>
      <c r="N101" s="265">
        <f t="shared" si="195"/>
        <v>0.85750818400993478</v>
      </c>
      <c r="O101" s="206">
        <f t="shared" si="196"/>
        <v>0.13625576902535724</v>
      </c>
      <c r="P101" s="207">
        <f t="shared" si="197"/>
        <v>9.8405380904210291E-2</v>
      </c>
      <c r="Q101" s="208">
        <f t="shared" si="198"/>
        <v>9.8405380904210291E-2</v>
      </c>
      <c r="R101" s="208">
        <f t="shared" si="199"/>
        <v>0</v>
      </c>
      <c r="S101" s="209">
        <f t="shared" si="200"/>
        <v>3.7850388121146751E-2</v>
      </c>
      <c r="T101" s="210">
        <f t="shared" si="201"/>
        <v>2.5438082606300691E-2</v>
      </c>
      <c r="U101" s="210">
        <f t="shared" si="202"/>
        <v>0</v>
      </c>
      <c r="V101" s="210">
        <f t="shared" si="203"/>
        <v>1.2412305514846081E-2</v>
      </c>
      <c r="W101" s="257">
        <f t="shared" si="204"/>
        <v>9.1162468323281135E-4</v>
      </c>
      <c r="Z101" s="339"/>
      <c r="AA101" s="131" t="s">
        <v>25</v>
      </c>
      <c r="AB101" s="172">
        <v>1303247.9689999996</v>
      </c>
      <c r="AC101" s="173">
        <v>1114496.0190000001</v>
      </c>
      <c r="AD101" s="174">
        <v>181097.59600000019</v>
      </c>
      <c r="AE101" s="175">
        <v>142387.83799999993</v>
      </c>
      <c r="AF101" s="176">
        <v>142387.83799999993</v>
      </c>
      <c r="AG101" s="176">
        <v>0</v>
      </c>
      <c r="AH101" s="177">
        <v>38709.757999999943</v>
      </c>
      <c r="AI101" s="178">
        <v>28566.871999999988</v>
      </c>
      <c r="AJ101" s="178">
        <v>0</v>
      </c>
      <c r="AK101" s="178">
        <v>10142.885999999999</v>
      </c>
      <c r="AL101" s="272">
        <v>481.29699999999997</v>
      </c>
      <c r="AM101" s="265">
        <f t="shared" si="205"/>
        <v>0.85516804592081463</v>
      </c>
      <c r="AN101" s="206">
        <f t="shared" si="206"/>
        <v>0.13895866351432637</v>
      </c>
      <c r="AO101" s="207">
        <f t="shared" si="207"/>
        <v>0.10925613650428791</v>
      </c>
      <c r="AP101" s="208">
        <f t="shared" si="208"/>
        <v>0.10925613650428791</v>
      </c>
      <c r="AQ101" s="208">
        <f t="shared" si="209"/>
        <v>0</v>
      </c>
      <c r="AR101" s="209">
        <f t="shared" si="210"/>
        <v>2.9702527010038223E-2</v>
      </c>
      <c r="AS101" s="210">
        <f t="shared" si="211"/>
        <v>2.1919751789001251E-2</v>
      </c>
      <c r="AT101" s="210">
        <f t="shared" si="212"/>
        <v>0</v>
      </c>
      <c r="AU101" s="210">
        <f t="shared" si="213"/>
        <v>7.7827752210370043E-3</v>
      </c>
      <c r="AV101" s="257">
        <f t="shared" si="214"/>
        <v>3.6930577407253193E-4</v>
      </c>
      <c r="AY101" s="339"/>
      <c r="AZ101" s="131" t="s">
        <v>25</v>
      </c>
      <c r="BA101" s="172">
        <v>286173.67200000008</v>
      </c>
      <c r="BB101" s="173">
        <v>248446.04600000006</v>
      </c>
      <c r="BC101" s="174">
        <v>35470.272000000026</v>
      </c>
      <c r="BD101" s="175">
        <v>14019.803999999998</v>
      </c>
      <c r="BE101" s="176">
        <v>14019.803999999998</v>
      </c>
      <c r="BF101" s="176">
        <v>0</v>
      </c>
      <c r="BG101" s="177">
        <v>21450.468000000015</v>
      </c>
      <c r="BH101" s="178">
        <v>11864.967000000001</v>
      </c>
      <c r="BI101" s="178">
        <v>0</v>
      </c>
      <c r="BJ101" s="178">
        <v>9585.5010000000038</v>
      </c>
      <c r="BK101" s="272">
        <v>967.65899999999999</v>
      </c>
      <c r="BL101" s="265">
        <f t="shared" si="215"/>
        <v>0.86816527971867374</v>
      </c>
      <c r="BM101" s="206">
        <f t="shared" si="216"/>
        <v>0.12394666410822033</v>
      </c>
      <c r="BN101" s="207">
        <f t="shared" si="217"/>
        <v>4.8990544455116733E-2</v>
      </c>
      <c r="BO101" s="208">
        <f t="shared" si="218"/>
        <v>4.8990544455116733E-2</v>
      </c>
      <c r="BP101" s="208">
        <f t="shared" si="219"/>
        <v>0</v>
      </c>
      <c r="BQ101" s="209">
        <f t="shared" si="220"/>
        <v>7.4956119653103545E-2</v>
      </c>
      <c r="BR101" s="210">
        <f t="shared" si="221"/>
        <v>4.1460721795539592E-2</v>
      </c>
      <c r="BS101" s="210">
        <f t="shared" si="222"/>
        <v>0</v>
      </c>
      <c r="BT101" s="210">
        <f t="shared" si="223"/>
        <v>3.3495397857563926E-2</v>
      </c>
      <c r="BU101" s="257">
        <f t="shared" si="224"/>
        <v>3.381369757872065E-3</v>
      </c>
      <c r="BX101" s="339"/>
      <c r="BY101" s="131" t="s">
        <v>25</v>
      </c>
      <c r="BZ101" s="172">
        <v>8079.5220000000036</v>
      </c>
      <c r="CA101" s="173">
        <v>7560.1190000000033</v>
      </c>
      <c r="CB101" s="174">
        <v>426.26999999999981</v>
      </c>
      <c r="CC101" s="175">
        <v>302.71600000000001</v>
      </c>
      <c r="CD101" s="176">
        <v>302.71600000000001</v>
      </c>
      <c r="CE101" s="176">
        <v>0</v>
      </c>
      <c r="CF101" s="177">
        <v>123.55400000000002</v>
      </c>
      <c r="CG101" s="178">
        <v>1.9629999999999996</v>
      </c>
      <c r="CH101" s="178">
        <v>0</v>
      </c>
      <c r="CI101" s="178">
        <v>121.59100000000001</v>
      </c>
      <c r="CJ101" s="272">
        <v>55.748000000000005</v>
      </c>
      <c r="CK101" s="265">
        <f t="shared" si="225"/>
        <v>0.93571364741627039</v>
      </c>
      <c r="CL101" s="206">
        <f t="shared" si="226"/>
        <v>5.2759309275969495E-2</v>
      </c>
      <c r="CM101" s="207">
        <f t="shared" si="227"/>
        <v>3.7467067977536281E-2</v>
      </c>
      <c r="CN101" s="208">
        <f t="shared" si="228"/>
        <v>3.7467067977536281E-2</v>
      </c>
      <c r="CO101" s="208">
        <f t="shared" si="229"/>
        <v>0</v>
      </c>
      <c r="CP101" s="209">
        <f t="shared" si="230"/>
        <v>1.5292241298433245E-2</v>
      </c>
      <c r="CQ101" s="210">
        <f t="shared" si="231"/>
        <v>2.4295991767829815E-4</v>
      </c>
      <c r="CR101" s="210">
        <f t="shared" si="232"/>
        <v>0</v>
      </c>
      <c r="CS101" s="210">
        <f t="shared" si="233"/>
        <v>1.5049281380754944E-2</v>
      </c>
      <c r="CT101" s="257">
        <f t="shared" si="234"/>
        <v>6.899913138425761E-3</v>
      </c>
    </row>
    <row r="102" spans="1:98">
      <c r="A102" s="339"/>
      <c r="B102" s="132" t="s">
        <v>26</v>
      </c>
      <c r="C102" s="151">
        <v>1485483.0110000016</v>
      </c>
      <c r="D102" s="152">
        <v>1279223.5659999971</v>
      </c>
      <c r="E102" s="153">
        <v>196987.43900000022</v>
      </c>
      <c r="F102" s="154">
        <v>110950.39999999995</v>
      </c>
      <c r="G102" s="155">
        <v>110950.30299999996</v>
      </c>
      <c r="H102" s="155">
        <v>9.7000000000000003E-2</v>
      </c>
      <c r="I102" s="156">
        <v>86037.039000000033</v>
      </c>
      <c r="J102" s="157">
        <v>64133.273000000016</v>
      </c>
      <c r="K102" s="157">
        <v>23.509999999999994</v>
      </c>
      <c r="L102" s="157">
        <v>21880.25599999999</v>
      </c>
      <c r="M102" s="269">
        <v>797.41099999999983</v>
      </c>
      <c r="N102" s="262">
        <f t="shared" si="195"/>
        <v>0.86114991321162659</v>
      </c>
      <c r="O102" s="191">
        <f t="shared" si="196"/>
        <v>0.13260834189371959</v>
      </c>
      <c r="P102" s="192">
        <f t="shared" si="197"/>
        <v>7.4689780481104293E-2</v>
      </c>
      <c r="Q102" s="193">
        <f t="shared" si="198"/>
        <v>7.4689715182478009E-2</v>
      </c>
      <c r="R102" s="193">
        <f t="shared" si="199"/>
        <v>6.529862629307438E-8</v>
      </c>
      <c r="S102" s="194">
        <f t="shared" si="200"/>
        <v>5.7918561412615137E-2</v>
      </c>
      <c r="T102" s="195">
        <f t="shared" si="201"/>
        <v>4.3173346665759983E-2</v>
      </c>
      <c r="U102" s="195">
        <f t="shared" si="202"/>
        <v>1.5826502104641014E-5</v>
      </c>
      <c r="V102" s="195">
        <f t="shared" si="203"/>
        <v>1.4729388244750494E-2</v>
      </c>
      <c r="W102" s="254">
        <f t="shared" si="204"/>
        <v>5.3680250403079091E-4</v>
      </c>
      <c r="Z102" s="339"/>
      <c r="AA102" s="132" t="s">
        <v>26</v>
      </c>
      <c r="AB102" s="151">
        <v>1202825.4080000019</v>
      </c>
      <c r="AC102" s="152">
        <v>1034627.3359999972</v>
      </c>
      <c r="AD102" s="153">
        <v>160730.39000000022</v>
      </c>
      <c r="AE102" s="154">
        <v>97182.055999999953</v>
      </c>
      <c r="AF102" s="155">
        <v>97182.055999999953</v>
      </c>
      <c r="AG102" s="155">
        <v>0</v>
      </c>
      <c r="AH102" s="156">
        <v>63548.334000000032</v>
      </c>
      <c r="AI102" s="157">
        <v>49465.984000000011</v>
      </c>
      <c r="AJ102" s="157">
        <v>7.1229999999999984</v>
      </c>
      <c r="AK102" s="157">
        <v>14075.22699999999</v>
      </c>
      <c r="AL102" s="269">
        <v>191.80399999999997</v>
      </c>
      <c r="AM102" s="262">
        <f t="shared" si="205"/>
        <v>0.86016418436015907</v>
      </c>
      <c r="AN102" s="191">
        <f t="shared" si="206"/>
        <v>0.13362736514458462</v>
      </c>
      <c r="AO102" s="192">
        <f t="shared" si="207"/>
        <v>8.0794814736736748E-2</v>
      </c>
      <c r="AP102" s="193">
        <f t="shared" si="208"/>
        <v>8.0794814736736748E-2</v>
      </c>
      <c r="AQ102" s="193">
        <f t="shared" si="209"/>
        <v>0</v>
      </c>
      <c r="AR102" s="194">
        <f t="shared" si="210"/>
        <v>5.2832550407847664E-2</v>
      </c>
      <c r="AS102" s="195">
        <f t="shared" si="211"/>
        <v>4.1124824659506967E-2</v>
      </c>
      <c r="AT102" s="195">
        <f t="shared" si="212"/>
        <v>5.9218902033702196E-6</v>
      </c>
      <c r="AU102" s="195">
        <f t="shared" si="213"/>
        <v>1.1701803858137296E-2</v>
      </c>
      <c r="AV102" s="254">
        <f t="shared" si="214"/>
        <v>1.5946121417481702E-4</v>
      </c>
      <c r="AY102" s="339"/>
      <c r="AZ102" s="132" t="s">
        <v>26</v>
      </c>
      <c r="BA102" s="151">
        <v>282657.60299999971</v>
      </c>
      <c r="BB102" s="152">
        <v>244596.22999999995</v>
      </c>
      <c r="BC102" s="153">
        <v>36257.048999999992</v>
      </c>
      <c r="BD102" s="154">
        <v>13768.344000000005</v>
      </c>
      <c r="BE102" s="155">
        <v>13768.247000000005</v>
      </c>
      <c r="BF102" s="155">
        <v>9.7000000000000003E-2</v>
      </c>
      <c r="BG102" s="156">
        <v>22488.705000000002</v>
      </c>
      <c r="BH102" s="157">
        <v>14667.289000000006</v>
      </c>
      <c r="BI102" s="157">
        <v>16.386999999999997</v>
      </c>
      <c r="BJ102" s="157">
        <v>7805.0289999999995</v>
      </c>
      <c r="BK102" s="269">
        <v>605.60699999999986</v>
      </c>
      <c r="BL102" s="262">
        <f t="shared" si="215"/>
        <v>0.8653445985671937</v>
      </c>
      <c r="BM102" s="191">
        <f t="shared" si="216"/>
        <v>0.1282719750510303</v>
      </c>
      <c r="BN102" s="192">
        <f t="shared" si="217"/>
        <v>4.8710326040654985E-2</v>
      </c>
      <c r="BO102" s="193">
        <f t="shared" si="218"/>
        <v>4.8709982869273888E-2</v>
      </c>
      <c r="BP102" s="193">
        <f t="shared" si="219"/>
        <v>3.4317138110026393E-7</v>
      </c>
      <c r="BQ102" s="194">
        <f t="shared" si="220"/>
        <v>7.9561649010375365E-2</v>
      </c>
      <c r="BR102" s="195">
        <f t="shared" si="221"/>
        <v>5.1890657970378465E-2</v>
      </c>
      <c r="BS102" s="195">
        <f t="shared" si="222"/>
        <v>5.7974736310206428E-5</v>
      </c>
      <c r="BT102" s="195">
        <f t="shared" si="223"/>
        <v>2.7613016303686715E-2</v>
      </c>
      <c r="BU102" s="254">
        <f t="shared" si="224"/>
        <v>2.142546294783376E-3</v>
      </c>
      <c r="BX102" s="339"/>
      <c r="BY102" s="132" t="s">
        <v>26</v>
      </c>
      <c r="BZ102" s="151">
        <v>3355.3790000000017</v>
      </c>
      <c r="CA102" s="152">
        <v>3247.0380000000027</v>
      </c>
      <c r="CB102" s="153">
        <v>100.50900000000001</v>
      </c>
      <c r="CC102" s="154">
        <v>17.274999999999999</v>
      </c>
      <c r="CD102" s="155">
        <v>17.274999999999999</v>
      </c>
      <c r="CE102" s="155">
        <v>0</v>
      </c>
      <c r="CF102" s="156">
        <v>83.234000000000009</v>
      </c>
      <c r="CG102" s="157">
        <v>37.408999999999992</v>
      </c>
      <c r="CH102" s="157">
        <v>0.222</v>
      </c>
      <c r="CI102" s="157">
        <v>45.603000000000002</v>
      </c>
      <c r="CJ102" s="269">
        <v>0</v>
      </c>
      <c r="CK102" s="262">
        <f t="shared" si="225"/>
        <v>0.96771124811832021</v>
      </c>
      <c r="CL102" s="191">
        <f t="shared" si="226"/>
        <v>2.9954589332531426E-2</v>
      </c>
      <c r="CM102" s="192">
        <f t="shared" si="227"/>
        <v>5.1484496982308076E-3</v>
      </c>
      <c r="CN102" s="193">
        <f t="shared" si="228"/>
        <v>5.1484496982308076E-3</v>
      </c>
      <c r="CO102" s="193">
        <f t="shared" si="229"/>
        <v>0</v>
      </c>
      <c r="CP102" s="194">
        <f t="shared" si="230"/>
        <v>2.4806139634300617E-2</v>
      </c>
      <c r="CQ102" s="195">
        <f t="shared" si="231"/>
        <v>1.1148964096157237E-2</v>
      </c>
      <c r="CR102" s="195">
        <f t="shared" si="232"/>
        <v>6.6162421592314873E-5</v>
      </c>
      <c r="CS102" s="195">
        <f t="shared" si="233"/>
        <v>1.3591013116551059E-2</v>
      </c>
      <c r="CT102" s="254">
        <f t="shared" si="234"/>
        <v>0</v>
      </c>
    </row>
    <row r="103" spans="1:98">
      <c r="A103" s="339"/>
      <c r="B103" s="133" t="s">
        <v>27</v>
      </c>
      <c r="C103" s="158">
        <v>1659673.453999999</v>
      </c>
      <c r="D103" s="159">
        <v>1488866.1629999985</v>
      </c>
      <c r="E103" s="160">
        <v>161792.00000000017</v>
      </c>
      <c r="F103" s="161">
        <v>98633.378000000099</v>
      </c>
      <c r="G103" s="162">
        <v>98633.378000000099</v>
      </c>
      <c r="H103" s="162">
        <v>0</v>
      </c>
      <c r="I103" s="163">
        <v>63158.621999999967</v>
      </c>
      <c r="J103" s="164">
        <v>18453.129999999986</v>
      </c>
      <c r="K103" s="164">
        <v>277.43700000000013</v>
      </c>
      <c r="L103" s="164">
        <v>44428.054999999964</v>
      </c>
      <c r="M103" s="270">
        <v>761.98900000000003</v>
      </c>
      <c r="N103" s="263">
        <f t="shared" si="195"/>
        <v>0.89708379646108349</v>
      </c>
      <c r="O103" s="196">
        <f t="shared" si="196"/>
        <v>9.7484236799753182E-2</v>
      </c>
      <c r="P103" s="197">
        <f t="shared" si="197"/>
        <v>5.9429388210242566E-2</v>
      </c>
      <c r="Q103" s="198">
        <f t="shared" si="198"/>
        <v>5.9429388210242566E-2</v>
      </c>
      <c r="R103" s="198">
        <f t="shared" si="199"/>
        <v>0</v>
      </c>
      <c r="S103" s="199">
        <f t="shared" si="200"/>
        <v>3.8054848589510554E-2</v>
      </c>
      <c r="T103" s="200">
        <f t="shared" si="201"/>
        <v>1.1118530549202843E-2</v>
      </c>
      <c r="U103" s="200">
        <f t="shared" si="202"/>
        <v>1.6716360638976654E-4</v>
      </c>
      <c r="V103" s="200">
        <f t="shared" si="203"/>
        <v>2.6769154433917933E-2</v>
      </c>
      <c r="W103" s="255">
        <f t="shared" si="204"/>
        <v>4.5911983358143204E-4</v>
      </c>
      <c r="Z103" s="339"/>
      <c r="AA103" s="133" t="s">
        <v>27</v>
      </c>
      <c r="AB103" s="158">
        <v>1355548.1079999995</v>
      </c>
      <c r="AC103" s="159">
        <v>1216451.1069999982</v>
      </c>
      <c r="AD103" s="160">
        <v>131991.41700000016</v>
      </c>
      <c r="AE103" s="161">
        <v>82598.244000000093</v>
      </c>
      <c r="AF103" s="162">
        <v>82598.244000000093</v>
      </c>
      <c r="AG103" s="162">
        <v>0</v>
      </c>
      <c r="AH103" s="163">
        <v>49393.172999999952</v>
      </c>
      <c r="AI103" s="164">
        <v>16234.377999999986</v>
      </c>
      <c r="AJ103" s="164">
        <v>0</v>
      </c>
      <c r="AK103" s="164">
        <v>33158.794999999962</v>
      </c>
      <c r="AL103" s="270">
        <v>206.28199999999998</v>
      </c>
      <c r="AM103" s="263">
        <f t="shared" si="205"/>
        <v>0.89738689451219289</v>
      </c>
      <c r="AN103" s="196">
        <f t="shared" si="206"/>
        <v>9.737125242625487E-2</v>
      </c>
      <c r="AO103" s="197">
        <f t="shared" si="207"/>
        <v>6.0933465594125651E-2</v>
      </c>
      <c r="AP103" s="198">
        <f t="shared" si="208"/>
        <v>6.0933465594125651E-2</v>
      </c>
      <c r="AQ103" s="198">
        <f t="shared" si="209"/>
        <v>0</v>
      </c>
      <c r="AR103" s="199">
        <f t="shared" si="210"/>
        <v>3.6437786832129136E-2</v>
      </c>
      <c r="AS103" s="200">
        <f t="shared" si="211"/>
        <v>1.1976246290478384E-2</v>
      </c>
      <c r="AT103" s="200">
        <f t="shared" si="212"/>
        <v>0</v>
      </c>
      <c r="AU103" s="200">
        <f t="shared" si="213"/>
        <v>2.4461540541650752E-2</v>
      </c>
      <c r="AV103" s="255">
        <f t="shared" si="214"/>
        <v>1.5217608197200187E-4</v>
      </c>
      <c r="AY103" s="339"/>
      <c r="AZ103" s="133" t="s">
        <v>27</v>
      </c>
      <c r="BA103" s="158">
        <v>304125.34599999932</v>
      </c>
      <c r="BB103" s="159">
        <v>272415.05600000027</v>
      </c>
      <c r="BC103" s="160">
        <v>29800.583000000024</v>
      </c>
      <c r="BD103" s="161">
        <v>16035.134000000005</v>
      </c>
      <c r="BE103" s="162">
        <v>16035.134000000005</v>
      </c>
      <c r="BF103" s="162">
        <v>0</v>
      </c>
      <c r="BG103" s="163">
        <v>13765.449000000017</v>
      </c>
      <c r="BH103" s="164">
        <v>2218.752</v>
      </c>
      <c r="BI103" s="164">
        <v>277.43700000000013</v>
      </c>
      <c r="BJ103" s="164">
        <v>11269.260000000004</v>
      </c>
      <c r="BK103" s="270">
        <v>555.70700000000011</v>
      </c>
      <c r="BL103" s="263">
        <f t="shared" si="215"/>
        <v>0.89573282721395042</v>
      </c>
      <c r="BM103" s="196">
        <f t="shared" si="216"/>
        <v>9.7987830978086554E-2</v>
      </c>
      <c r="BN103" s="197">
        <f t="shared" si="217"/>
        <v>5.2725411449264875E-2</v>
      </c>
      <c r="BO103" s="198">
        <f t="shared" si="218"/>
        <v>5.2725411449264875E-2</v>
      </c>
      <c r="BP103" s="198">
        <f t="shared" si="219"/>
        <v>0</v>
      </c>
      <c r="BQ103" s="199">
        <f t="shared" si="220"/>
        <v>4.5262419528821672E-2</v>
      </c>
      <c r="BR103" s="200">
        <f t="shared" si="221"/>
        <v>7.2955182104421012E-3</v>
      </c>
      <c r="BS103" s="200">
        <f t="shared" si="222"/>
        <v>9.1224557127178986E-4</v>
      </c>
      <c r="BT103" s="200">
        <f t="shared" si="223"/>
        <v>3.7054655747107736E-2</v>
      </c>
      <c r="BU103" s="255">
        <f t="shared" si="224"/>
        <v>1.8272301447706412E-3</v>
      </c>
      <c r="BX103" s="339"/>
      <c r="BY103" s="133" t="s">
        <v>27</v>
      </c>
      <c r="BZ103" s="158">
        <v>2166.6620000000012</v>
      </c>
      <c r="CA103" s="159">
        <v>2129.8770000000009</v>
      </c>
      <c r="CB103" s="160">
        <v>31.442000000000007</v>
      </c>
      <c r="CC103" s="161">
        <v>12.556999999999997</v>
      </c>
      <c r="CD103" s="162">
        <v>12.556999999999997</v>
      </c>
      <c r="CE103" s="162">
        <v>0</v>
      </c>
      <c r="CF103" s="163">
        <v>18.885000000000002</v>
      </c>
      <c r="CG103" s="164">
        <v>0</v>
      </c>
      <c r="CH103" s="164">
        <v>0</v>
      </c>
      <c r="CI103" s="164">
        <v>18.885000000000002</v>
      </c>
      <c r="CJ103" s="270">
        <v>0</v>
      </c>
      <c r="CK103" s="263">
        <f t="shared" si="225"/>
        <v>0.98302227112489149</v>
      </c>
      <c r="CL103" s="196">
        <f t="shared" si="226"/>
        <v>1.4511723563712286E-2</v>
      </c>
      <c r="CM103" s="197">
        <f t="shared" si="227"/>
        <v>5.7955509442635675E-3</v>
      </c>
      <c r="CN103" s="198">
        <f t="shared" si="228"/>
        <v>5.7955509442635675E-3</v>
      </c>
      <c r="CO103" s="198">
        <f t="shared" si="229"/>
        <v>0</v>
      </c>
      <c r="CP103" s="199">
        <f t="shared" si="230"/>
        <v>8.716172619448714E-3</v>
      </c>
      <c r="CQ103" s="200">
        <f t="shared" si="231"/>
        <v>0</v>
      </c>
      <c r="CR103" s="200">
        <f t="shared" si="232"/>
        <v>0</v>
      </c>
      <c r="CS103" s="200">
        <f t="shared" si="233"/>
        <v>8.716172619448714E-3</v>
      </c>
      <c r="CT103" s="255">
        <f t="shared" si="234"/>
        <v>0</v>
      </c>
    </row>
    <row r="104" spans="1:98">
      <c r="A104" s="339"/>
      <c r="B104" s="134" t="s">
        <v>28</v>
      </c>
      <c r="C104" s="165">
        <f t="shared" ref="C104:M104" si="247">IF(COUNT(C101:C103)=0,"",SUM(C101:C103))</f>
        <v>4734578.1060000006</v>
      </c>
      <c r="D104" s="166">
        <f t="shared" si="247"/>
        <v>4131031.793999996</v>
      </c>
      <c r="E104" s="167">
        <f t="shared" si="247"/>
        <v>575347.30700000061</v>
      </c>
      <c r="F104" s="168">
        <f t="shared" si="247"/>
        <v>365991.42</v>
      </c>
      <c r="G104" s="169">
        <f t="shared" si="247"/>
        <v>365991.32299999997</v>
      </c>
      <c r="H104" s="169">
        <f t="shared" si="247"/>
        <v>9.7000000000000003E-2</v>
      </c>
      <c r="I104" s="170">
        <f t="shared" si="247"/>
        <v>209355.88699999996</v>
      </c>
      <c r="J104" s="171">
        <f t="shared" si="247"/>
        <v>123018.242</v>
      </c>
      <c r="K104" s="171">
        <f t="shared" si="247"/>
        <v>300.94700000000012</v>
      </c>
      <c r="L104" s="171">
        <f t="shared" si="247"/>
        <v>86036.69799999996</v>
      </c>
      <c r="M104" s="271">
        <f t="shared" si="247"/>
        <v>3008.3559999999998</v>
      </c>
      <c r="N104" s="264">
        <f t="shared" si="195"/>
        <v>0.87252373949958772</v>
      </c>
      <c r="O104" s="201">
        <f t="shared" si="196"/>
        <v>0.12152029053462626</v>
      </c>
      <c r="P104" s="202">
        <f t="shared" si="197"/>
        <v>7.7301802147099252E-2</v>
      </c>
      <c r="Q104" s="203">
        <f t="shared" si="198"/>
        <v>7.7301781659529334E-2</v>
      </c>
      <c r="R104" s="203">
        <f t="shared" si="199"/>
        <v>2.048756992245509E-8</v>
      </c>
      <c r="S104" s="204">
        <f t="shared" si="200"/>
        <v>4.4218488387526865E-2</v>
      </c>
      <c r="T104" s="205">
        <f t="shared" si="201"/>
        <v>2.5982936440335065E-2</v>
      </c>
      <c r="U104" s="205">
        <f t="shared" si="202"/>
        <v>6.3563636138691692E-5</v>
      </c>
      <c r="V104" s="205">
        <f t="shared" si="203"/>
        <v>1.8171988311053103E-2</v>
      </c>
      <c r="W104" s="256">
        <f t="shared" si="204"/>
        <v>6.3540107115090002E-4</v>
      </c>
      <c r="Z104" s="339"/>
      <c r="AA104" s="134" t="s">
        <v>28</v>
      </c>
      <c r="AB104" s="165">
        <f t="shared" ref="AB104:AL104" si="248">IF(COUNT(AB101:AB103)=0,"",SUM(AB101:AB103))</f>
        <v>3861621.4850000008</v>
      </c>
      <c r="AC104" s="166">
        <f t="shared" si="248"/>
        <v>3365574.4619999956</v>
      </c>
      <c r="AD104" s="167">
        <f t="shared" si="248"/>
        <v>473819.40300000052</v>
      </c>
      <c r="AE104" s="168">
        <f t="shared" si="248"/>
        <v>322168.13799999998</v>
      </c>
      <c r="AF104" s="169">
        <f t="shared" si="248"/>
        <v>322168.13799999998</v>
      </c>
      <c r="AG104" s="169">
        <f t="shared" si="248"/>
        <v>0</v>
      </c>
      <c r="AH104" s="170">
        <f t="shared" si="248"/>
        <v>151651.26499999993</v>
      </c>
      <c r="AI104" s="171">
        <f t="shared" si="248"/>
        <v>94267.233999999982</v>
      </c>
      <c r="AJ104" s="171">
        <f t="shared" si="248"/>
        <v>7.1229999999999984</v>
      </c>
      <c r="AK104" s="171">
        <f t="shared" si="248"/>
        <v>57376.907999999952</v>
      </c>
      <c r="AL104" s="271">
        <f t="shared" si="248"/>
        <v>879.38299999999981</v>
      </c>
      <c r="AM104" s="264">
        <f t="shared" si="205"/>
        <v>0.87154436939849245</v>
      </c>
      <c r="AN104" s="201">
        <f t="shared" si="206"/>
        <v>0.12269959778308008</v>
      </c>
      <c r="AO104" s="202">
        <f t="shared" si="207"/>
        <v>8.3428202181757824E-2</v>
      </c>
      <c r="AP104" s="203">
        <f t="shared" si="208"/>
        <v>8.3428202181757824E-2</v>
      </c>
      <c r="AQ104" s="203">
        <f t="shared" si="209"/>
        <v>0</v>
      </c>
      <c r="AR104" s="204">
        <f t="shared" si="210"/>
        <v>3.9271395601322097E-2</v>
      </c>
      <c r="AS104" s="205">
        <f t="shared" si="211"/>
        <v>2.4411308660408481E-2</v>
      </c>
      <c r="AT104" s="205">
        <f t="shared" si="212"/>
        <v>1.8445619353601656E-6</v>
      </c>
      <c r="AU104" s="205">
        <f t="shared" si="213"/>
        <v>1.4858242378978254E-2</v>
      </c>
      <c r="AV104" s="256">
        <f t="shared" si="214"/>
        <v>2.2772376925492469E-4</v>
      </c>
      <c r="AY104" s="339"/>
      <c r="AZ104" s="134" t="s">
        <v>28</v>
      </c>
      <c r="BA104" s="165">
        <f t="shared" ref="BA104:BK104" si="249">IF(COUNT(BA101:BA103)=0,"",SUM(BA101:BA103))</f>
        <v>872956.62099999911</v>
      </c>
      <c r="BB104" s="166">
        <f t="shared" si="249"/>
        <v>765457.33200000029</v>
      </c>
      <c r="BC104" s="167">
        <f t="shared" si="249"/>
        <v>101527.90400000005</v>
      </c>
      <c r="BD104" s="168">
        <f t="shared" si="249"/>
        <v>43823.282000000007</v>
      </c>
      <c r="BE104" s="169">
        <f t="shared" si="249"/>
        <v>43823.185000000012</v>
      </c>
      <c r="BF104" s="169">
        <f t="shared" si="249"/>
        <v>9.7000000000000003E-2</v>
      </c>
      <c r="BG104" s="170">
        <f t="shared" si="249"/>
        <v>57704.622000000032</v>
      </c>
      <c r="BH104" s="171">
        <f t="shared" si="249"/>
        <v>28751.008000000009</v>
      </c>
      <c r="BI104" s="171">
        <f t="shared" si="249"/>
        <v>293.82400000000013</v>
      </c>
      <c r="BJ104" s="171">
        <f t="shared" si="249"/>
        <v>28659.790000000008</v>
      </c>
      <c r="BK104" s="271">
        <f t="shared" si="249"/>
        <v>2128.973</v>
      </c>
      <c r="BL104" s="264">
        <f t="shared" si="215"/>
        <v>0.87685609294439504</v>
      </c>
      <c r="BM104" s="201">
        <f t="shared" si="216"/>
        <v>0.11630349270241706</v>
      </c>
      <c r="BN104" s="202">
        <f t="shared" si="217"/>
        <v>5.0200984729114106E-2</v>
      </c>
      <c r="BO104" s="203">
        <f t="shared" si="218"/>
        <v>5.0200873612481663E-2</v>
      </c>
      <c r="BP104" s="203">
        <f t="shared" si="219"/>
        <v>1.1111663244948354E-7</v>
      </c>
      <c r="BQ104" s="204">
        <f t="shared" si="220"/>
        <v>6.6102507973302943E-2</v>
      </c>
      <c r="BR104" s="205">
        <f t="shared" si="221"/>
        <v>3.2935208128743933E-2</v>
      </c>
      <c r="BS104" s="205">
        <f t="shared" si="222"/>
        <v>3.3658488054471198E-4</v>
      </c>
      <c r="BT104" s="205">
        <f t="shared" si="223"/>
        <v>3.2830714964014275E-2</v>
      </c>
      <c r="BU104" s="256">
        <f t="shared" si="224"/>
        <v>2.4388073230502505E-3</v>
      </c>
      <c r="BX104" s="339"/>
      <c r="BY104" s="134" t="s">
        <v>28</v>
      </c>
      <c r="BZ104" s="165">
        <f t="shared" ref="BZ104:CJ104" si="250">IF(COUNT(BZ101:BZ103)=0,"",SUM(BZ101:BZ103))</f>
        <v>13601.563000000006</v>
      </c>
      <c r="CA104" s="166">
        <f t="shared" si="250"/>
        <v>12937.034000000007</v>
      </c>
      <c r="CB104" s="167">
        <f t="shared" si="250"/>
        <v>558.22099999999978</v>
      </c>
      <c r="CC104" s="168">
        <f t="shared" si="250"/>
        <v>332.548</v>
      </c>
      <c r="CD104" s="169">
        <f t="shared" si="250"/>
        <v>332.548</v>
      </c>
      <c r="CE104" s="169">
        <f t="shared" si="250"/>
        <v>0</v>
      </c>
      <c r="CF104" s="170">
        <f t="shared" si="250"/>
        <v>225.673</v>
      </c>
      <c r="CG104" s="171">
        <f t="shared" si="250"/>
        <v>39.371999999999993</v>
      </c>
      <c r="CH104" s="171">
        <f t="shared" si="250"/>
        <v>0.222</v>
      </c>
      <c r="CI104" s="171">
        <f t="shared" si="250"/>
        <v>186.07900000000001</v>
      </c>
      <c r="CJ104" s="271">
        <f t="shared" si="250"/>
        <v>55.748000000000005</v>
      </c>
      <c r="CK104" s="264">
        <f t="shared" si="225"/>
        <v>0.9511431884703252</v>
      </c>
      <c r="CL104" s="201">
        <f t="shared" si="226"/>
        <v>4.104094507373892E-2</v>
      </c>
      <c r="CM104" s="202">
        <f t="shared" si="227"/>
        <v>2.4449248957638166E-2</v>
      </c>
      <c r="CN104" s="203">
        <f t="shared" si="228"/>
        <v>2.4449248957638166E-2</v>
      </c>
      <c r="CO104" s="203">
        <f t="shared" si="229"/>
        <v>0</v>
      </c>
      <c r="CP104" s="204">
        <f t="shared" si="230"/>
        <v>1.6591696116100767E-2</v>
      </c>
      <c r="CQ104" s="205">
        <f t="shared" si="231"/>
        <v>2.8946673261006826E-3</v>
      </c>
      <c r="CR104" s="205">
        <f t="shared" si="232"/>
        <v>1.6321653621719793E-5</v>
      </c>
      <c r="CS104" s="205">
        <f t="shared" si="233"/>
        <v>1.3680707136378365E-2</v>
      </c>
      <c r="CT104" s="256">
        <f t="shared" si="234"/>
        <v>4.0986466040704283E-3</v>
      </c>
    </row>
    <row r="105" spans="1:98" ht="14.4" thickBot="1">
      <c r="A105" s="340"/>
      <c r="B105" s="135" t="s">
        <v>55</v>
      </c>
      <c r="C105" s="179">
        <f t="shared" ref="C105:M105" si="251">SUM(C104,C100,C96,C92)</f>
        <v>15769309.719999995</v>
      </c>
      <c r="D105" s="180">
        <f t="shared" si="251"/>
        <v>13767786.002999997</v>
      </c>
      <c r="E105" s="181">
        <f t="shared" si="251"/>
        <v>1908610.3440000007</v>
      </c>
      <c r="F105" s="182">
        <f t="shared" si="251"/>
        <v>978741.26000000013</v>
      </c>
      <c r="G105" s="183">
        <f t="shared" si="251"/>
        <v>978594.74500000011</v>
      </c>
      <c r="H105" s="183">
        <f t="shared" si="251"/>
        <v>146.51499999999999</v>
      </c>
      <c r="I105" s="184">
        <f t="shared" si="251"/>
        <v>929869.08399999957</v>
      </c>
      <c r="J105" s="185">
        <f t="shared" si="251"/>
        <v>603128.52199999965</v>
      </c>
      <c r="K105" s="185">
        <f t="shared" si="251"/>
        <v>1944.65</v>
      </c>
      <c r="L105" s="185">
        <f t="shared" si="251"/>
        <v>324795.91200000001</v>
      </c>
      <c r="M105" s="273">
        <f t="shared" si="251"/>
        <v>10654.052</v>
      </c>
      <c r="N105" s="266">
        <f t="shared" si="195"/>
        <v>0.8730747412195542</v>
      </c>
      <c r="O105" s="211">
        <f t="shared" si="196"/>
        <v>0.12103322072362729</v>
      </c>
      <c r="P105" s="212">
        <f t="shared" si="197"/>
        <v>6.2066208184032065E-2</v>
      </c>
      <c r="Q105" s="213">
        <f t="shared" si="198"/>
        <v>6.2056917035427497E-2</v>
      </c>
      <c r="R105" s="213">
        <f t="shared" si="199"/>
        <v>9.291148604569359E-6</v>
      </c>
      <c r="S105" s="214">
        <f t="shared" si="200"/>
        <v>5.8967012539595159E-2</v>
      </c>
      <c r="T105" s="215">
        <f t="shared" si="201"/>
        <v>3.824698307720218E-2</v>
      </c>
      <c r="U105" s="215">
        <f t="shared" si="202"/>
        <v>1.2331865088131459E-4</v>
      </c>
      <c r="V105" s="215">
        <f t="shared" si="203"/>
        <v>2.0596710811511675E-2</v>
      </c>
      <c r="W105" s="258">
        <f t="shared" si="204"/>
        <v>6.7561942717680372E-4</v>
      </c>
      <c r="Z105" s="340"/>
      <c r="AA105" s="135" t="s">
        <v>55</v>
      </c>
      <c r="AB105" s="179">
        <f t="shared" ref="AB105:AL105" si="252">SUM(AB104,AB100,AB96,AB92)</f>
        <v>12656375.785999997</v>
      </c>
      <c r="AC105" s="180">
        <f t="shared" si="252"/>
        <v>11138163.029999997</v>
      </c>
      <c r="AD105" s="181">
        <f t="shared" si="252"/>
        <v>1447803.1420000005</v>
      </c>
      <c r="AE105" s="182">
        <f t="shared" si="252"/>
        <v>773102.35000000009</v>
      </c>
      <c r="AF105" s="183">
        <f t="shared" si="252"/>
        <v>772955.93200000003</v>
      </c>
      <c r="AG105" s="183">
        <f t="shared" si="252"/>
        <v>146.41799999999998</v>
      </c>
      <c r="AH105" s="184">
        <f t="shared" si="252"/>
        <v>674700.79199999955</v>
      </c>
      <c r="AI105" s="185">
        <f t="shared" si="252"/>
        <v>440984.57999999973</v>
      </c>
      <c r="AJ105" s="185">
        <f t="shared" si="252"/>
        <v>1027.241</v>
      </c>
      <c r="AK105" s="185">
        <f t="shared" si="252"/>
        <v>232688.97100000002</v>
      </c>
      <c r="AL105" s="273">
        <f t="shared" si="252"/>
        <v>4033.1590000000001</v>
      </c>
      <c r="AM105" s="266">
        <f t="shared" si="205"/>
        <v>0.88004364111253808</v>
      </c>
      <c r="AN105" s="211">
        <f t="shared" si="206"/>
        <v>0.11439318541738508</v>
      </c>
      <c r="AO105" s="212">
        <f t="shared" si="207"/>
        <v>6.1084023030919851E-2</v>
      </c>
      <c r="AP105" s="213">
        <f t="shared" si="208"/>
        <v>6.1072454316267587E-2</v>
      </c>
      <c r="AQ105" s="213">
        <f t="shared" si="209"/>
        <v>1.1568714652259459E-5</v>
      </c>
      <c r="AR105" s="214">
        <f t="shared" si="210"/>
        <v>5.3309162386465166E-2</v>
      </c>
      <c r="AS105" s="215">
        <f t="shared" si="211"/>
        <v>3.4842879782994447E-2</v>
      </c>
      <c r="AT105" s="215">
        <f t="shared" si="212"/>
        <v>8.1163914328167712E-5</v>
      </c>
      <c r="AU105" s="215">
        <f t="shared" si="213"/>
        <v>1.8385118689142568E-2</v>
      </c>
      <c r="AV105" s="258">
        <f t="shared" si="214"/>
        <v>3.1866618597571416E-4</v>
      </c>
      <c r="AY105" s="340"/>
      <c r="AZ105" s="135" t="s">
        <v>55</v>
      </c>
      <c r="BA105" s="179">
        <f t="shared" ref="BA105:BK105" si="253">SUM(BA104,BA100,BA96,BA92)</f>
        <v>3112933.9339999976</v>
      </c>
      <c r="BB105" s="180">
        <f t="shared" si="253"/>
        <v>2629622.9730000002</v>
      </c>
      <c r="BC105" s="181">
        <f t="shared" si="253"/>
        <v>460807.20200000011</v>
      </c>
      <c r="BD105" s="182">
        <f t="shared" si="253"/>
        <v>205638.91000000006</v>
      </c>
      <c r="BE105" s="183">
        <f t="shared" si="253"/>
        <v>205638.81300000005</v>
      </c>
      <c r="BF105" s="183">
        <f t="shared" si="253"/>
        <v>9.7000000000000003E-2</v>
      </c>
      <c r="BG105" s="184">
        <f t="shared" si="253"/>
        <v>255168.29200000002</v>
      </c>
      <c r="BH105" s="185">
        <f t="shared" si="253"/>
        <v>162143.94200000004</v>
      </c>
      <c r="BI105" s="185">
        <f t="shared" si="253"/>
        <v>917.40900000000011</v>
      </c>
      <c r="BJ105" s="185">
        <f t="shared" si="253"/>
        <v>92106.941000000006</v>
      </c>
      <c r="BK105" s="273">
        <f t="shared" si="253"/>
        <v>6620.893</v>
      </c>
      <c r="BL105" s="266">
        <f t="shared" si="215"/>
        <v>0.84474101563120496</v>
      </c>
      <c r="BM105" s="211">
        <f t="shared" si="216"/>
        <v>0.14802986885361907</v>
      </c>
      <c r="BN105" s="212">
        <f t="shared" si="217"/>
        <v>6.6059516314810496E-2</v>
      </c>
      <c r="BO105" s="213">
        <f t="shared" si="218"/>
        <v>6.6059485154496125E-2</v>
      </c>
      <c r="BP105" s="213">
        <f t="shared" si="219"/>
        <v>3.1160314371130526E-8</v>
      </c>
      <c r="BQ105" s="214">
        <f t="shared" si="220"/>
        <v>8.1970352538808564E-2</v>
      </c>
      <c r="BR105" s="215">
        <f t="shared" si="221"/>
        <v>5.2087177382416035E-2</v>
      </c>
      <c r="BS105" s="215">
        <f t="shared" si="222"/>
        <v>2.9470879223612872E-4</v>
      </c>
      <c r="BT105" s="215">
        <f t="shared" si="223"/>
        <v>2.9588466364156407E-2</v>
      </c>
      <c r="BU105" s="258">
        <f t="shared" si="224"/>
        <v>2.1268980133775E-3</v>
      </c>
      <c r="BX105" s="340"/>
      <c r="BY105" s="135" t="s">
        <v>55</v>
      </c>
      <c r="BZ105" s="179">
        <f t="shared" ref="BZ105:CJ105" si="254">SUM(BZ104,BZ100,BZ96,BZ92)</f>
        <v>138293.77099999998</v>
      </c>
      <c r="CA105" s="180">
        <f t="shared" si="254"/>
        <v>128852.34599999998</v>
      </c>
      <c r="CB105" s="181">
        <f t="shared" si="254"/>
        <v>8691.5139999999992</v>
      </c>
      <c r="CC105" s="182">
        <f t="shared" si="254"/>
        <v>5882.7269999999999</v>
      </c>
      <c r="CD105" s="183">
        <f t="shared" si="254"/>
        <v>5882.7269999999999</v>
      </c>
      <c r="CE105" s="183">
        <f t="shared" si="254"/>
        <v>0</v>
      </c>
      <c r="CF105" s="184">
        <f t="shared" si="254"/>
        <v>2808.7869999999994</v>
      </c>
      <c r="CG105" s="185">
        <f t="shared" si="254"/>
        <v>1546.78</v>
      </c>
      <c r="CH105" s="185">
        <f t="shared" si="254"/>
        <v>0.222</v>
      </c>
      <c r="CI105" s="185">
        <f t="shared" si="254"/>
        <v>1261.7849999999999</v>
      </c>
      <c r="CJ105" s="273">
        <f t="shared" si="254"/>
        <v>159.988</v>
      </c>
      <c r="CK105" s="266">
        <f t="shared" si="225"/>
        <v>0.93172920998733921</v>
      </c>
      <c r="CL105" s="211">
        <f t="shared" si="226"/>
        <v>6.2848195816426186E-2</v>
      </c>
      <c r="CM105" s="212">
        <f t="shared" si="227"/>
        <v>4.2537902882118971E-2</v>
      </c>
      <c r="CN105" s="213">
        <f t="shared" si="228"/>
        <v>4.2537902882118971E-2</v>
      </c>
      <c r="CO105" s="213">
        <f t="shared" si="229"/>
        <v>0</v>
      </c>
      <c r="CP105" s="214">
        <f t="shared" si="230"/>
        <v>2.0310292934307212E-2</v>
      </c>
      <c r="CQ105" s="215">
        <f t="shared" si="231"/>
        <v>1.1184740923725336E-2</v>
      </c>
      <c r="CR105" s="215">
        <f t="shared" si="232"/>
        <v>1.605278375119296E-6</v>
      </c>
      <c r="CS105" s="215">
        <f t="shared" si="233"/>
        <v>9.1239467322067596E-3</v>
      </c>
      <c r="CT105" s="258">
        <f t="shared" si="234"/>
        <v>1.1568706156693061E-3</v>
      </c>
    </row>
    <row r="107" spans="1:98" ht="14.4" thickBot="1"/>
    <row r="108" spans="1:98" ht="16.2" customHeight="1" thickBot="1">
      <c r="A108" s="345" t="s">
        <v>63</v>
      </c>
      <c r="B108" s="346"/>
      <c r="C108" s="341" t="s">
        <v>61</v>
      </c>
      <c r="D108" s="342"/>
      <c r="E108" s="342"/>
      <c r="F108" s="342"/>
      <c r="G108" s="342"/>
      <c r="H108" s="342"/>
      <c r="I108" s="342"/>
      <c r="J108" s="342"/>
      <c r="K108" s="342"/>
      <c r="L108" s="342"/>
      <c r="M108" s="343"/>
      <c r="N108" s="342" t="s">
        <v>62</v>
      </c>
      <c r="O108" s="342"/>
      <c r="P108" s="342"/>
      <c r="Q108" s="342"/>
      <c r="R108" s="342"/>
      <c r="S108" s="342"/>
      <c r="T108" s="342"/>
      <c r="U108" s="342"/>
      <c r="V108" s="342"/>
      <c r="W108" s="344"/>
      <c r="Z108" s="345" t="s">
        <v>64</v>
      </c>
      <c r="AA108" s="346"/>
      <c r="AB108" s="341" t="s">
        <v>61</v>
      </c>
      <c r="AC108" s="342"/>
      <c r="AD108" s="342"/>
      <c r="AE108" s="342"/>
      <c r="AF108" s="342"/>
      <c r="AG108" s="342"/>
      <c r="AH108" s="342"/>
      <c r="AI108" s="342"/>
      <c r="AJ108" s="342"/>
      <c r="AK108" s="342"/>
      <c r="AL108" s="343"/>
      <c r="AM108" s="342" t="s">
        <v>62</v>
      </c>
      <c r="AN108" s="342"/>
      <c r="AO108" s="342"/>
      <c r="AP108" s="342"/>
      <c r="AQ108" s="342"/>
      <c r="AR108" s="342"/>
      <c r="AS108" s="342"/>
      <c r="AT108" s="342"/>
      <c r="AU108" s="342"/>
      <c r="AV108" s="344"/>
      <c r="AY108" s="345" t="s">
        <v>65</v>
      </c>
      <c r="AZ108" s="346"/>
      <c r="BA108" s="341" t="s">
        <v>61</v>
      </c>
      <c r="BB108" s="342"/>
      <c r="BC108" s="342"/>
      <c r="BD108" s="342"/>
      <c r="BE108" s="342"/>
      <c r="BF108" s="342"/>
      <c r="BG108" s="342"/>
      <c r="BH108" s="342"/>
      <c r="BI108" s="342"/>
      <c r="BJ108" s="342"/>
      <c r="BK108" s="343"/>
      <c r="BL108" s="342" t="s">
        <v>62</v>
      </c>
      <c r="BM108" s="342"/>
      <c r="BN108" s="342"/>
      <c r="BO108" s="342"/>
      <c r="BP108" s="342"/>
      <c r="BQ108" s="342"/>
      <c r="BR108" s="342"/>
      <c r="BS108" s="342"/>
      <c r="BT108" s="342"/>
      <c r="BU108" s="344"/>
      <c r="BX108" s="352" t="s">
        <v>66</v>
      </c>
      <c r="BY108" s="353"/>
      <c r="BZ108" s="349" t="s">
        <v>61</v>
      </c>
      <c r="CA108" s="350"/>
      <c r="CB108" s="350"/>
      <c r="CC108" s="350"/>
      <c r="CD108" s="350"/>
      <c r="CE108" s="350"/>
      <c r="CF108" s="350"/>
      <c r="CG108" s="350"/>
      <c r="CH108" s="350"/>
      <c r="CI108" s="350"/>
      <c r="CJ108" s="350"/>
      <c r="CK108" s="350" t="s">
        <v>62</v>
      </c>
      <c r="CL108" s="350"/>
      <c r="CM108" s="350"/>
      <c r="CN108" s="350"/>
      <c r="CO108" s="350"/>
      <c r="CP108" s="350"/>
      <c r="CQ108" s="350"/>
      <c r="CR108" s="350"/>
      <c r="CS108" s="350"/>
      <c r="CT108" s="351"/>
    </row>
    <row r="109" spans="1:98" ht="64.8" thickBot="1">
      <c r="A109" s="347"/>
      <c r="B109" s="348"/>
      <c r="C109" s="137" t="s">
        <v>52</v>
      </c>
      <c r="D109" s="138" t="s">
        <v>53</v>
      </c>
      <c r="E109" s="139" t="s">
        <v>51</v>
      </c>
      <c r="F109" s="140" t="s">
        <v>30</v>
      </c>
      <c r="G109" s="141" t="s">
        <v>59</v>
      </c>
      <c r="H109" s="141" t="s">
        <v>56</v>
      </c>
      <c r="I109" s="142" t="s">
        <v>31</v>
      </c>
      <c r="J109" s="143" t="s">
        <v>57</v>
      </c>
      <c r="K109" s="143" t="s">
        <v>58</v>
      </c>
      <c r="L109" s="143" t="s">
        <v>54</v>
      </c>
      <c r="M109" s="267" t="s">
        <v>60</v>
      </c>
      <c r="N109" s="260" t="s">
        <v>53</v>
      </c>
      <c r="O109" s="139" t="s">
        <v>51</v>
      </c>
      <c r="P109" s="140" t="s">
        <v>30</v>
      </c>
      <c r="Q109" s="141" t="s">
        <v>59</v>
      </c>
      <c r="R109" s="141" t="s">
        <v>56</v>
      </c>
      <c r="S109" s="142" t="s">
        <v>31</v>
      </c>
      <c r="T109" s="143" t="s">
        <v>57</v>
      </c>
      <c r="U109" s="143" t="s">
        <v>58</v>
      </c>
      <c r="V109" s="143" t="s">
        <v>54</v>
      </c>
      <c r="W109" s="252" t="s">
        <v>60</v>
      </c>
      <c r="Z109" s="347"/>
      <c r="AA109" s="348"/>
      <c r="AB109" s="137" t="s">
        <v>52</v>
      </c>
      <c r="AC109" s="138" t="s">
        <v>53</v>
      </c>
      <c r="AD109" s="139" t="s">
        <v>51</v>
      </c>
      <c r="AE109" s="140" t="s">
        <v>30</v>
      </c>
      <c r="AF109" s="141" t="s">
        <v>59</v>
      </c>
      <c r="AG109" s="141" t="s">
        <v>56</v>
      </c>
      <c r="AH109" s="142" t="s">
        <v>31</v>
      </c>
      <c r="AI109" s="143" t="s">
        <v>57</v>
      </c>
      <c r="AJ109" s="143" t="s">
        <v>58</v>
      </c>
      <c r="AK109" s="143" t="s">
        <v>54</v>
      </c>
      <c r="AL109" s="267" t="s">
        <v>60</v>
      </c>
      <c r="AM109" s="260" t="s">
        <v>53</v>
      </c>
      <c r="AN109" s="139" t="s">
        <v>51</v>
      </c>
      <c r="AO109" s="140" t="s">
        <v>30</v>
      </c>
      <c r="AP109" s="141" t="s">
        <v>59</v>
      </c>
      <c r="AQ109" s="141" t="s">
        <v>56</v>
      </c>
      <c r="AR109" s="142" t="s">
        <v>31</v>
      </c>
      <c r="AS109" s="143" t="s">
        <v>57</v>
      </c>
      <c r="AT109" s="143" t="s">
        <v>58</v>
      </c>
      <c r="AU109" s="143" t="s">
        <v>54</v>
      </c>
      <c r="AV109" s="252" t="s">
        <v>60</v>
      </c>
      <c r="AY109" s="347"/>
      <c r="AZ109" s="348"/>
      <c r="BA109" s="137" t="s">
        <v>52</v>
      </c>
      <c r="BB109" s="138" t="s">
        <v>53</v>
      </c>
      <c r="BC109" s="139" t="s">
        <v>51</v>
      </c>
      <c r="BD109" s="140" t="s">
        <v>30</v>
      </c>
      <c r="BE109" s="141" t="s">
        <v>59</v>
      </c>
      <c r="BF109" s="141" t="s">
        <v>56</v>
      </c>
      <c r="BG109" s="142" t="s">
        <v>31</v>
      </c>
      <c r="BH109" s="143" t="s">
        <v>57</v>
      </c>
      <c r="BI109" s="143" t="s">
        <v>58</v>
      </c>
      <c r="BJ109" s="143" t="s">
        <v>54</v>
      </c>
      <c r="BK109" s="267" t="s">
        <v>60</v>
      </c>
      <c r="BL109" s="260" t="s">
        <v>53</v>
      </c>
      <c r="BM109" s="139" t="s">
        <v>51</v>
      </c>
      <c r="BN109" s="140" t="s">
        <v>30</v>
      </c>
      <c r="BO109" s="141" t="s">
        <v>59</v>
      </c>
      <c r="BP109" s="141" t="s">
        <v>56</v>
      </c>
      <c r="BQ109" s="142" t="s">
        <v>31</v>
      </c>
      <c r="BR109" s="143" t="s">
        <v>57</v>
      </c>
      <c r="BS109" s="143" t="s">
        <v>58</v>
      </c>
      <c r="BT109" s="143" t="s">
        <v>54</v>
      </c>
      <c r="BU109" s="252" t="s">
        <v>60</v>
      </c>
      <c r="BX109" s="354"/>
      <c r="BY109" s="355"/>
      <c r="BZ109" s="137" t="s">
        <v>52</v>
      </c>
      <c r="CA109" s="138" t="s">
        <v>53</v>
      </c>
      <c r="CB109" s="139" t="s">
        <v>51</v>
      </c>
      <c r="CC109" s="140" t="s">
        <v>30</v>
      </c>
      <c r="CD109" s="141" t="s">
        <v>59</v>
      </c>
      <c r="CE109" s="141" t="s">
        <v>56</v>
      </c>
      <c r="CF109" s="142" t="s">
        <v>31</v>
      </c>
      <c r="CG109" s="143" t="s">
        <v>57</v>
      </c>
      <c r="CH109" s="143" t="s">
        <v>58</v>
      </c>
      <c r="CI109" s="143" t="s">
        <v>54</v>
      </c>
      <c r="CJ109" s="267" t="s">
        <v>60</v>
      </c>
      <c r="CK109" s="260" t="s">
        <v>53</v>
      </c>
      <c r="CL109" s="139" t="s">
        <v>51</v>
      </c>
      <c r="CM109" s="140" t="s">
        <v>30</v>
      </c>
      <c r="CN109" s="141" t="s">
        <v>59</v>
      </c>
      <c r="CO109" s="141" t="s">
        <v>56</v>
      </c>
      <c r="CP109" s="142" t="s">
        <v>31</v>
      </c>
      <c r="CQ109" s="143" t="s">
        <v>57</v>
      </c>
      <c r="CR109" s="143" t="s">
        <v>58</v>
      </c>
      <c r="CS109" s="143" t="s">
        <v>54</v>
      </c>
      <c r="CT109" s="252" t="s">
        <v>60</v>
      </c>
    </row>
    <row r="110" spans="1:98">
      <c r="A110" s="338">
        <v>2021</v>
      </c>
      <c r="B110" s="136" t="s">
        <v>13</v>
      </c>
      <c r="C110" s="144">
        <v>1194893.6580000392</v>
      </c>
      <c r="D110" s="145">
        <v>1126595.2650000528</v>
      </c>
      <c r="E110" s="146">
        <v>63135.25799999915</v>
      </c>
      <c r="F110" s="147">
        <v>32093.297999999995</v>
      </c>
      <c r="G110" s="148">
        <v>32093.297999999995</v>
      </c>
      <c r="H110" s="148">
        <v>0</v>
      </c>
      <c r="I110" s="149">
        <v>31042.131000000321</v>
      </c>
      <c r="J110" s="150">
        <v>20652.70900000025</v>
      </c>
      <c r="K110" s="150">
        <v>0</v>
      </c>
      <c r="L110" s="150">
        <v>10389.662000000078</v>
      </c>
      <c r="M110" s="268">
        <v>549.95300000000009</v>
      </c>
      <c r="N110" s="261">
        <f t="shared" ref="N110:N126" si="255">IF(AND(ISNUMBER($C110),ISNUMBER(D110)),IF($C110=0,0,D110/$C110),"")</f>
        <v>0.94284144656495938</v>
      </c>
      <c r="O110" s="186">
        <f t="shared" ref="O110:O126" si="256">IF(AND(ISNUMBER($C110),ISNUMBER(E110)),IF($C110=0,0,E110/$C110),"")</f>
        <v>5.2837553850333584E-2</v>
      </c>
      <c r="P110" s="187">
        <f t="shared" ref="P110:P126" si="257">IF(AND(ISNUMBER($C110),ISNUMBER(F110)),IF($C110=0,0,F110/$C110),"")</f>
        <v>2.6858706450678092E-2</v>
      </c>
      <c r="Q110" s="188">
        <f t="shared" ref="Q110:Q126" si="258">IF(AND(ISNUMBER($C110),ISNUMBER(G110)),IF($C110=0,0,G110/$C110),"")</f>
        <v>2.6858706450678092E-2</v>
      </c>
      <c r="R110" s="188">
        <f t="shared" ref="R110:R126" si="259">IF(AND(ISNUMBER($C110),ISNUMBER(H110)),IF($C110=0,0,H110/$C110),"")</f>
        <v>0</v>
      </c>
      <c r="S110" s="189">
        <f t="shared" ref="S110:S126" si="260">IF(AND(ISNUMBER($C110),ISNUMBER(I110)),IF($C110=0,0,I110/$C110),"")</f>
        <v>2.597899050862592E-2</v>
      </c>
      <c r="T110" s="190">
        <f t="shared" ref="T110:T126" si="261">IF(AND(ISNUMBER($C110),ISNUMBER(J110)),IF($C110=0,0,J110/$C110),"")</f>
        <v>1.7284139774051403E-2</v>
      </c>
      <c r="U110" s="190">
        <f t="shared" ref="U110:U126" si="262">IF(AND(ISNUMBER($C110),ISNUMBER(K110)),IF($C110=0,0,K110/$C110),"")</f>
        <v>0</v>
      </c>
      <c r="V110" s="190">
        <f t="shared" ref="V110:V126" si="263">IF(AND(ISNUMBER($C110),ISNUMBER(L110)),IF($C110=0,0,L110/$C110),"")</f>
        <v>8.6950515892684887E-3</v>
      </c>
      <c r="W110" s="253">
        <f t="shared" ref="W110:W126" si="264">IF(AND(ISNUMBER($C110),ISNUMBER(M110)),IF($C110=0,0,M110/$C110),"")</f>
        <v>4.6025267296211732E-4</v>
      </c>
      <c r="Z110" s="338">
        <v>2021</v>
      </c>
      <c r="AA110" s="136" t="s">
        <v>13</v>
      </c>
      <c r="AB110" s="144">
        <v>980524.56700003531</v>
      </c>
      <c r="AC110" s="145">
        <v>924528.20500004734</v>
      </c>
      <c r="AD110" s="146">
        <v>52027.404999999642</v>
      </c>
      <c r="AE110" s="147">
        <v>28644.190999999966</v>
      </c>
      <c r="AF110" s="148">
        <v>28644.190999999966</v>
      </c>
      <c r="AG110" s="148">
        <v>0</v>
      </c>
      <c r="AH110" s="149">
        <v>23383.3660000001</v>
      </c>
      <c r="AI110" s="150">
        <v>16888.139000000167</v>
      </c>
      <c r="AJ110" s="150">
        <v>0</v>
      </c>
      <c r="AK110" s="150">
        <v>6495.4690000000301</v>
      </c>
      <c r="AL110" s="268">
        <v>23.495999999999999</v>
      </c>
      <c r="AM110" s="261">
        <f t="shared" ref="AM110:AM126" si="265">IF(AND(ISNUMBER($AB110),ISNUMBER(AC110)),IF($AB110=0,0,AC110/$AB110),"")</f>
        <v>0.94289142374952251</v>
      </c>
      <c r="AN110" s="186">
        <f t="shared" ref="AN110:AN126" si="266">IF(AND(ISNUMBER($AB110),ISNUMBER(AD110)),IF($AB110=0,0,AD110/$AB110),"")</f>
        <v>5.3060786798213661E-2</v>
      </c>
      <c r="AO110" s="187">
        <f t="shared" ref="AO110:AO126" si="267">IF(AND(ISNUMBER($AB110),ISNUMBER(AE110)),IF($AB110=0,0,AE110/$AB110),"")</f>
        <v>2.9213129343243608E-2</v>
      </c>
      <c r="AP110" s="188">
        <f t="shared" ref="AP110:AP126" si="268">IF(AND(ISNUMBER($AB110),ISNUMBER(AF110)),IF($AB110=0,0,AF110/$AB110),"")</f>
        <v>2.9213129343243608E-2</v>
      </c>
      <c r="AQ110" s="188">
        <f t="shared" ref="AQ110:AQ126" si="269">IF(AND(ISNUMBER($AB110),ISNUMBER(AG110)),IF($AB110=0,0,AG110/$AB110),"")</f>
        <v>0</v>
      </c>
      <c r="AR110" s="189">
        <f t="shared" ref="AR110:AR126" si="270">IF(AND(ISNUMBER($AB110),ISNUMBER(AH110)),IF($AB110=0,0,AH110/$AB110),"")</f>
        <v>2.3847812474033867E-2</v>
      </c>
      <c r="AS110" s="190">
        <f t="shared" ref="AS110:AS126" si="271">IF(AND(ISNUMBER($AB110),ISNUMBER(AI110)),IF($AB110=0,0,AI110/$AB110),"")</f>
        <v>1.7223575592471167E-2</v>
      </c>
      <c r="AT110" s="190">
        <f t="shared" ref="AT110:AT126" si="272">IF(AND(ISNUMBER($AB110),ISNUMBER(AJ110)),IF($AB110=0,0,AJ110/$AB110),"")</f>
        <v>0</v>
      </c>
      <c r="AU110" s="190">
        <f t="shared" ref="AU110:AU126" si="273">IF(AND(ISNUMBER($AB110),ISNUMBER(AK110)),IF($AB110=0,0,AK110/$AB110),"")</f>
        <v>6.6244836882295025E-3</v>
      </c>
      <c r="AV110" s="253">
        <f t="shared" ref="AV110:AV126" si="274">IF(AND(ISNUMBER($AB110),ISNUMBER(AL110)),IF($AB110=0,0,AL110/$AB110),"")</f>
        <v>2.3962683639724808E-5</v>
      </c>
      <c r="AY110" s="338">
        <v>2021</v>
      </c>
      <c r="AZ110" s="136" t="s">
        <v>13</v>
      </c>
      <c r="BA110" s="144">
        <v>214369.09100000016</v>
      </c>
      <c r="BB110" s="145">
        <v>202067.05999999953</v>
      </c>
      <c r="BC110" s="146">
        <v>11107.85299999999</v>
      </c>
      <c r="BD110" s="147">
        <v>3449.1069999999922</v>
      </c>
      <c r="BE110" s="148">
        <v>3449.1069999999922</v>
      </c>
      <c r="BF110" s="148">
        <v>0</v>
      </c>
      <c r="BG110" s="149">
        <v>7658.7650000000131</v>
      </c>
      <c r="BH110" s="150">
        <v>3764.5700000000111</v>
      </c>
      <c r="BI110" s="150">
        <v>0</v>
      </c>
      <c r="BJ110" s="150">
        <v>3894.1930000000016</v>
      </c>
      <c r="BK110" s="268">
        <v>526.45700000000022</v>
      </c>
      <c r="BL110" s="261">
        <f t="shared" ref="BL110:BL126" si="275">IF(AND(ISNUMBER($BA110),ISNUMBER(BB110)),IF($BA110=0,0,BB110/$BA110),"")</f>
        <v>0.942612850842379</v>
      </c>
      <c r="BM110" s="186">
        <f t="shared" ref="BM110:BM126" si="276">IF(AND(ISNUMBER($BA110),ISNUMBER(BC110)),IF($BA110=0,0,BC110/$BA110),"")</f>
        <v>5.1816485987711644E-2</v>
      </c>
      <c r="BN110" s="187">
        <f t="shared" ref="BN110:BN126" si="277">IF(AND(ISNUMBER($BA110),ISNUMBER(BD110)),IF($BA110=0,0,BD110/$BA110),"")</f>
        <v>1.6089572353506828E-2</v>
      </c>
      <c r="BO110" s="188">
        <f t="shared" ref="BO110:BO126" si="278">IF(AND(ISNUMBER($BA110),ISNUMBER(BE110)),IF($BA110=0,0,BE110/$BA110),"")</f>
        <v>1.6089572353506828E-2</v>
      </c>
      <c r="BP110" s="188">
        <f t="shared" ref="BP110:BP126" si="279">IF(AND(ISNUMBER($BA110),ISNUMBER(BF110)),IF($BA110=0,0,BF110/$BA110),"")</f>
        <v>0</v>
      </c>
      <c r="BQ110" s="189">
        <f t="shared" ref="BQ110:BQ126" si="280">IF(AND(ISNUMBER($BA110),ISNUMBER(BG110)),IF($BA110=0,0,BG110/$BA110),"")</f>
        <v>3.5727002266385539E-2</v>
      </c>
      <c r="BR110" s="190">
        <f t="shared" ref="BR110:BR126" si="281">IF(AND(ISNUMBER($BA110),ISNUMBER(BH110)),IF($BA110=0,0,BH110/$BA110),"")</f>
        <v>1.7561160438003667E-2</v>
      </c>
      <c r="BS110" s="190">
        <f t="shared" ref="BS110:BS126" si="282">IF(AND(ISNUMBER($BA110),ISNUMBER(BI110)),IF($BA110=0,0,BI110/$BA110),"")</f>
        <v>0</v>
      </c>
      <c r="BT110" s="190">
        <f t="shared" ref="BT110:BT126" si="283">IF(AND(ISNUMBER($BA110),ISNUMBER(BJ110)),IF($BA110=0,0,BJ110/$BA110),"")</f>
        <v>1.816583249867864E-2</v>
      </c>
      <c r="BU110" s="253">
        <f t="shared" ref="BU110:BU126" si="284">IF(AND(ISNUMBER($BA110),ISNUMBER(BK110)),IF($BA110=0,0,BK110/$BA110),"")</f>
        <v>2.455843785800257E-3</v>
      </c>
      <c r="BX110" s="338">
        <v>2021</v>
      </c>
      <c r="BY110" s="136" t="s">
        <v>13</v>
      </c>
      <c r="BZ110" s="144">
        <v>3336.5839999999966</v>
      </c>
      <c r="CA110" s="145">
        <v>3217.6829999999936</v>
      </c>
      <c r="CB110" s="146">
        <v>115.59800000000004</v>
      </c>
      <c r="CC110" s="147">
        <v>10.125000000000002</v>
      </c>
      <c r="CD110" s="148">
        <v>10.125000000000002</v>
      </c>
      <c r="CE110" s="148">
        <v>0</v>
      </c>
      <c r="CF110" s="149">
        <v>105.47300000000007</v>
      </c>
      <c r="CG110" s="150">
        <v>103.40400000000002</v>
      </c>
      <c r="CH110" s="150">
        <v>0</v>
      </c>
      <c r="CI110" s="150">
        <v>2.0689999999999995</v>
      </c>
      <c r="CJ110" s="268">
        <v>0</v>
      </c>
      <c r="CK110" s="261">
        <f t="shared" ref="CK110:CK126" si="285">IF(AND(ISNUMBER($BZ110),ISNUMBER(CA110)),IF($BZ110=0,0,CA110/$BZ110),"")</f>
        <v>0.96436445178661678</v>
      </c>
      <c r="CL110" s="186">
        <f t="shared" ref="CL110:CL126" si="286">IF(AND(ISNUMBER($BZ110),ISNUMBER(CB110)),IF($BZ110=0,0,CB110/$BZ110),"")</f>
        <v>3.4645613597619647E-2</v>
      </c>
      <c r="CM110" s="187">
        <f t="shared" ref="CM110:CM126" si="287">IF(AND(ISNUMBER($BZ110),ISNUMBER(CC110)),IF($BZ110=0,0,CC110/$BZ110),"")</f>
        <v>3.0345407158938638E-3</v>
      </c>
      <c r="CN110" s="188">
        <f t="shared" ref="CN110:CN126" si="288">IF(AND(ISNUMBER($BZ110),ISNUMBER(CD110)),IF($BZ110=0,0,CD110/$BZ110),"")</f>
        <v>3.0345407158938638E-3</v>
      </c>
      <c r="CO110" s="188">
        <f t="shared" ref="CO110:CO126" si="289">IF(AND(ISNUMBER($BZ110),ISNUMBER(CE110)),IF($BZ110=0,0,CE110/$BZ110),"")</f>
        <v>0</v>
      </c>
      <c r="CP110" s="189">
        <f t="shared" ref="CP110:CP126" si="290">IF(AND(ISNUMBER($BZ110),ISNUMBER(CF110)),IF($BZ110=0,0,CF110/$BZ110),"")</f>
        <v>3.1611072881725794E-2</v>
      </c>
      <c r="CQ110" s="190">
        <f t="shared" ref="CQ110:CQ126" si="291">IF(AND(ISNUMBER($BZ110),ISNUMBER(CG110)),IF($BZ110=0,0,CG110/$BZ110),"")</f>
        <v>3.0990977598645841E-2</v>
      </c>
      <c r="CR110" s="190">
        <f t="shared" ref="CR110:CR126" si="292">IF(AND(ISNUMBER($BZ110),ISNUMBER(CH110)),IF($BZ110=0,0,CH110/$BZ110),"")</f>
        <v>0</v>
      </c>
      <c r="CS110" s="190">
        <f t="shared" ref="CS110:CS126" si="293">IF(AND(ISNUMBER($BZ110),ISNUMBER(CI110)),IF($BZ110=0,0,CI110/$BZ110),"")</f>
        <v>6.2009528307994087E-4</v>
      </c>
      <c r="CT110" s="253">
        <f t="shared" ref="CT110:CT126" si="294">IF(AND(ISNUMBER($BZ110),ISNUMBER(CJ110)),IF($BZ110=0,0,CJ110/$BZ110),"")</f>
        <v>0</v>
      </c>
    </row>
    <row r="111" spans="1:98">
      <c r="A111" s="339"/>
      <c r="B111" s="132" t="s">
        <v>14</v>
      </c>
      <c r="C111" s="151">
        <v>1851526.4380000334</v>
      </c>
      <c r="D111" s="152">
        <v>1645405.8620000095</v>
      </c>
      <c r="E111" s="153">
        <v>193619.8489999926</v>
      </c>
      <c r="F111" s="154">
        <v>97760.253000000157</v>
      </c>
      <c r="G111" s="155">
        <v>97760.253000000157</v>
      </c>
      <c r="H111" s="155">
        <v>0</v>
      </c>
      <c r="I111" s="156">
        <v>95860.588999999163</v>
      </c>
      <c r="J111" s="157">
        <v>42977.508999999605</v>
      </c>
      <c r="K111" s="157">
        <v>856.73600000000135</v>
      </c>
      <c r="L111" s="157">
        <v>52028.385999999642</v>
      </c>
      <c r="M111" s="269">
        <v>2474.0000000000014</v>
      </c>
      <c r="N111" s="262">
        <f t="shared" si="255"/>
        <v>0.8886753266009696</v>
      </c>
      <c r="O111" s="191">
        <f t="shared" si="256"/>
        <v>0.10457309440805787</v>
      </c>
      <c r="P111" s="192">
        <f t="shared" si="257"/>
        <v>5.2799814787196891E-2</v>
      </c>
      <c r="Q111" s="193">
        <f t="shared" si="258"/>
        <v>5.2799814787196891E-2</v>
      </c>
      <c r="R111" s="193">
        <f t="shared" si="259"/>
        <v>0</v>
      </c>
      <c r="S111" s="194">
        <f t="shared" si="260"/>
        <v>5.177381593510761E-2</v>
      </c>
      <c r="T111" s="195">
        <f t="shared" si="261"/>
        <v>2.3211933741774004E-2</v>
      </c>
      <c r="U111" s="195">
        <f t="shared" si="262"/>
        <v>4.6271875054910012E-4</v>
      </c>
      <c r="V111" s="195">
        <f t="shared" si="263"/>
        <v>2.8100266316585378E-2</v>
      </c>
      <c r="W111" s="254">
        <f t="shared" si="264"/>
        <v>1.3361948008003312E-3</v>
      </c>
      <c r="Z111" s="339"/>
      <c r="AA111" s="132" t="s">
        <v>14</v>
      </c>
      <c r="AB111" s="151">
        <v>1484260.806000025</v>
      </c>
      <c r="AC111" s="152">
        <v>1325242.0150000176</v>
      </c>
      <c r="AD111" s="153">
        <v>151256.2149999949</v>
      </c>
      <c r="AE111" s="154">
        <v>79602.101000000373</v>
      </c>
      <c r="AF111" s="155">
        <v>79602.101000000373</v>
      </c>
      <c r="AG111" s="155">
        <v>0</v>
      </c>
      <c r="AH111" s="156">
        <v>71654.940999999308</v>
      </c>
      <c r="AI111" s="157">
        <v>34052.471000000311</v>
      </c>
      <c r="AJ111" s="157">
        <v>41.566000000000017</v>
      </c>
      <c r="AK111" s="157">
        <v>37562.463000000076</v>
      </c>
      <c r="AL111" s="269">
        <v>147.85699999999997</v>
      </c>
      <c r="AM111" s="262">
        <f t="shared" si="265"/>
        <v>0.89286330922625956</v>
      </c>
      <c r="AN111" s="191">
        <f t="shared" si="266"/>
        <v>0.10190676354758663</v>
      </c>
      <c r="AO111" s="192">
        <f t="shared" si="267"/>
        <v>5.363080442346399E-2</v>
      </c>
      <c r="AP111" s="193">
        <f t="shared" si="268"/>
        <v>5.363080442346399E-2</v>
      </c>
      <c r="AQ111" s="193">
        <f t="shared" si="269"/>
        <v>0</v>
      </c>
      <c r="AR111" s="194">
        <f t="shared" si="270"/>
        <v>4.8276516303832187E-2</v>
      </c>
      <c r="AS111" s="195">
        <f t="shared" si="271"/>
        <v>2.2942377015107773E-2</v>
      </c>
      <c r="AT111" s="195">
        <f t="shared" si="272"/>
        <v>2.8004512301323489E-5</v>
      </c>
      <c r="AU111" s="195">
        <f t="shared" si="273"/>
        <v>2.5307185130912527E-2</v>
      </c>
      <c r="AV111" s="254">
        <f t="shared" si="274"/>
        <v>9.9616589889255271E-5</v>
      </c>
      <c r="AY111" s="339"/>
      <c r="AZ111" s="132" t="s">
        <v>14</v>
      </c>
      <c r="BA111" s="151">
        <v>367265.63199999882</v>
      </c>
      <c r="BB111" s="152">
        <v>320163.84699999663</v>
      </c>
      <c r="BC111" s="153">
        <v>42363.634000000086</v>
      </c>
      <c r="BD111" s="154">
        <v>18158.152000000082</v>
      </c>
      <c r="BE111" s="155">
        <v>18158.152000000082</v>
      </c>
      <c r="BF111" s="155">
        <v>0</v>
      </c>
      <c r="BG111" s="156">
        <v>24205.647999999986</v>
      </c>
      <c r="BH111" s="157">
        <v>8925.0380000000077</v>
      </c>
      <c r="BI111" s="157">
        <v>815.17000000000166</v>
      </c>
      <c r="BJ111" s="157">
        <v>14465.923000000032</v>
      </c>
      <c r="BK111" s="269">
        <v>2326.1430000000005</v>
      </c>
      <c r="BL111" s="262">
        <f t="shared" si="275"/>
        <v>0.87175008795812847</v>
      </c>
      <c r="BM111" s="191">
        <f t="shared" si="276"/>
        <v>0.11534875661875223</v>
      </c>
      <c r="BN111" s="192">
        <f t="shared" si="277"/>
        <v>4.9441468021707353E-2</v>
      </c>
      <c r="BO111" s="193">
        <f t="shared" si="278"/>
        <v>4.9441468021707353E-2</v>
      </c>
      <c r="BP111" s="193">
        <f t="shared" si="279"/>
        <v>0</v>
      </c>
      <c r="BQ111" s="194">
        <f t="shared" si="280"/>
        <v>6.5907740585974747E-2</v>
      </c>
      <c r="BR111" s="195">
        <f t="shared" si="281"/>
        <v>2.4301315512146905E-2</v>
      </c>
      <c r="BS111" s="195">
        <f t="shared" si="282"/>
        <v>2.2195651565894525E-3</v>
      </c>
      <c r="BT111" s="195">
        <f t="shared" si="283"/>
        <v>3.938817504165508E-2</v>
      </c>
      <c r="BU111" s="254">
        <f t="shared" si="284"/>
        <v>6.333680032440411E-3</v>
      </c>
      <c r="BX111" s="339"/>
      <c r="BY111" s="132" t="s">
        <v>14</v>
      </c>
      <c r="BZ111" s="151">
        <v>5664.5439999999808</v>
      </c>
      <c r="CA111" s="152">
        <v>5087.1810000000105</v>
      </c>
      <c r="CB111" s="153">
        <v>448.43000000000012</v>
      </c>
      <c r="CC111" s="154">
        <v>216.68699999999993</v>
      </c>
      <c r="CD111" s="155">
        <v>216.68699999999993</v>
      </c>
      <c r="CE111" s="155">
        <v>0</v>
      </c>
      <c r="CF111" s="156">
        <v>231.74399999999997</v>
      </c>
      <c r="CG111" s="157">
        <v>7.1769999999999978</v>
      </c>
      <c r="CH111" s="157">
        <v>2E-3</v>
      </c>
      <c r="CI111" s="157">
        <v>224.56499999999986</v>
      </c>
      <c r="CJ111" s="269">
        <v>0.35600000000000009</v>
      </c>
      <c r="CK111" s="262">
        <f t="shared" si="285"/>
        <v>0.89807423157098398</v>
      </c>
      <c r="CL111" s="191">
        <f t="shared" si="286"/>
        <v>7.9164359920233934E-2</v>
      </c>
      <c r="CM111" s="192">
        <f t="shared" si="287"/>
        <v>3.825321155595237E-2</v>
      </c>
      <c r="CN111" s="193">
        <f t="shared" si="288"/>
        <v>3.825321155595237E-2</v>
      </c>
      <c r="CO111" s="193">
        <f t="shared" si="289"/>
        <v>0</v>
      </c>
      <c r="CP111" s="194">
        <f t="shared" si="290"/>
        <v>4.0911324900998344E-2</v>
      </c>
      <c r="CQ111" s="195">
        <f t="shared" si="291"/>
        <v>1.2670040165633847E-3</v>
      </c>
      <c r="CR111" s="195">
        <f t="shared" si="292"/>
        <v>3.5307343362502025E-7</v>
      </c>
      <c r="CS111" s="195">
        <f t="shared" si="293"/>
        <v>3.964396781100131E-2</v>
      </c>
      <c r="CT111" s="254">
        <f t="shared" si="294"/>
        <v>6.2847071185253618E-5</v>
      </c>
    </row>
    <row r="112" spans="1:98">
      <c r="A112" s="339"/>
      <c r="B112" s="133" t="s">
        <v>15</v>
      </c>
      <c r="C112" s="158">
        <v>1366655.9700000582</v>
      </c>
      <c r="D112" s="159">
        <v>1190682.3460000218</v>
      </c>
      <c r="E112" s="160">
        <v>166923.88300000087</v>
      </c>
      <c r="F112" s="161">
        <v>115059.55500000012</v>
      </c>
      <c r="G112" s="162">
        <v>115059.55500000012</v>
      </c>
      <c r="H112" s="162">
        <v>0</v>
      </c>
      <c r="I112" s="163">
        <v>51864.85000000077</v>
      </c>
      <c r="J112" s="164">
        <v>20648.173000000137</v>
      </c>
      <c r="K112" s="164">
        <v>15.215000000000005</v>
      </c>
      <c r="L112" s="164">
        <v>31202.121999999996</v>
      </c>
      <c r="M112" s="270">
        <v>472.2320000000002</v>
      </c>
      <c r="N112" s="263">
        <f t="shared" si="255"/>
        <v>0.87123780390757088</v>
      </c>
      <c r="O112" s="196">
        <f t="shared" si="256"/>
        <v>0.12214038255728234</v>
      </c>
      <c r="P112" s="197">
        <f t="shared" si="257"/>
        <v>8.4190577237953479E-2</v>
      </c>
      <c r="Q112" s="198">
        <f t="shared" si="258"/>
        <v>8.4190577237953479E-2</v>
      </c>
      <c r="R112" s="198">
        <f t="shared" si="259"/>
        <v>0</v>
      </c>
      <c r="S112" s="199">
        <f t="shared" si="260"/>
        <v>3.7950187273537876E-2</v>
      </c>
      <c r="T112" s="200">
        <f t="shared" si="261"/>
        <v>1.5108537520235804E-2</v>
      </c>
      <c r="U112" s="200">
        <f t="shared" si="262"/>
        <v>1.1133013965467371E-5</v>
      </c>
      <c r="V112" s="200">
        <f t="shared" si="263"/>
        <v>2.2830999669945222E-2</v>
      </c>
      <c r="W112" s="255">
        <f t="shared" si="264"/>
        <v>3.4553831422547409E-4</v>
      </c>
      <c r="Z112" s="339"/>
      <c r="AA112" s="133" t="s">
        <v>15</v>
      </c>
      <c r="AB112" s="158">
        <v>1092630.9360000403</v>
      </c>
      <c r="AC112" s="159">
        <v>945512.64800003113</v>
      </c>
      <c r="AD112" s="160">
        <v>140162.75400000074</v>
      </c>
      <c r="AE112" s="161">
        <v>101735.25400000032</v>
      </c>
      <c r="AF112" s="162">
        <v>101735.25400000032</v>
      </c>
      <c r="AG112" s="162">
        <v>0</v>
      </c>
      <c r="AH112" s="163">
        <v>38427.936000000271</v>
      </c>
      <c r="AI112" s="164">
        <v>13507.280000000101</v>
      </c>
      <c r="AJ112" s="164">
        <v>15.215000000000005</v>
      </c>
      <c r="AK112" s="164">
        <v>24905.948000000051</v>
      </c>
      <c r="AL112" s="270">
        <v>43.134999999999998</v>
      </c>
      <c r="AM112" s="263">
        <f t="shared" si="265"/>
        <v>0.86535408878446429</v>
      </c>
      <c r="AN112" s="196">
        <f t="shared" si="266"/>
        <v>0.12828005265265122</v>
      </c>
      <c r="AO112" s="197">
        <f t="shared" si="267"/>
        <v>9.3110354693450276E-2</v>
      </c>
      <c r="AP112" s="198">
        <f t="shared" si="268"/>
        <v>9.3110354693450276E-2</v>
      </c>
      <c r="AQ112" s="198">
        <f t="shared" si="269"/>
        <v>0</v>
      </c>
      <c r="AR112" s="199">
        <f t="shared" si="270"/>
        <v>3.5170096996044467E-2</v>
      </c>
      <c r="AS112" s="200">
        <f t="shared" si="271"/>
        <v>1.2362161416963214E-2</v>
      </c>
      <c r="AT112" s="200">
        <f t="shared" si="272"/>
        <v>1.3925104533192025E-5</v>
      </c>
      <c r="AU112" s="200">
        <f t="shared" si="273"/>
        <v>2.2794474492162039E-2</v>
      </c>
      <c r="AV112" s="255">
        <f t="shared" si="274"/>
        <v>3.9478106082105669E-5</v>
      </c>
      <c r="AY112" s="339"/>
      <c r="AZ112" s="133" t="s">
        <v>15</v>
      </c>
      <c r="BA112" s="158">
        <v>274025.03399999579</v>
      </c>
      <c r="BB112" s="159">
        <v>245169.69799999965</v>
      </c>
      <c r="BC112" s="160">
        <v>26761.129000000088</v>
      </c>
      <c r="BD112" s="161">
        <v>13324.301000000025</v>
      </c>
      <c r="BE112" s="162">
        <v>13324.301000000025</v>
      </c>
      <c r="BF112" s="162">
        <v>0</v>
      </c>
      <c r="BG112" s="163">
        <v>13436.914000000083</v>
      </c>
      <c r="BH112" s="164">
        <v>7140.8930000000228</v>
      </c>
      <c r="BI112" s="164">
        <v>0</v>
      </c>
      <c r="BJ112" s="164">
        <v>6296.1739999999727</v>
      </c>
      <c r="BK112" s="270">
        <v>429.09700000000026</v>
      </c>
      <c r="BL112" s="263">
        <f t="shared" si="275"/>
        <v>0.89469817564187737</v>
      </c>
      <c r="BM112" s="196">
        <f t="shared" si="276"/>
        <v>9.765943136421798E-2</v>
      </c>
      <c r="BN112" s="197">
        <f t="shared" si="277"/>
        <v>4.8624393200514045E-2</v>
      </c>
      <c r="BO112" s="198">
        <f t="shared" si="278"/>
        <v>4.8624393200514045E-2</v>
      </c>
      <c r="BP112" s="198">
        <f t="shared" si="279"/>
        <v>0</v>
      </c>
      <c r="BQ112" s="199">
        <f t="shared" si="280"/>
        <v>4.9035352003643173E-2</v>
      </c>
      <c r="BR112" s="200">
        <f t="shared" si="281"/>
        <v>2.6059272380202066E-2</v>
      </c>
      <c r="BS112" s="200">
        <f t="shared" si="282"/>
        <v>0</v>
      </c>
      <c r="BT112" s="200">
        <f t="shared" si="283"/>
        <v>2.2976637966588373E-2</v>
      </c>
      <c r="BU112" s="255">
        <f t="shared" si="284"/>
        <v>1.565904376459294E-3</v>
      </c>
      <c r="BX112" s="339"/>
      <c r="BY112" s="133" t="s">
        <v>15</v>
      </c>
      <c r="BZ112" s="158">
        <v>10145.042000000043</v>
      </c>
      <c r="CA112" s="159">
        <v>9445.2580000000235</v>
      </c>
      <c r="CB112" s="160">
        <v>655.57299999999941</v>
      </c>
      <c r="CC112" s="161">
        <v>490.44799999999964</v>
      </c>
      <c r="CD112" s="162">
        <v>490.44799999999964</v>
      </c>
      <c r="CE112" s="162">
        <v>0</v>
      </c>
      <c r="CF112" s="163">
        <v>165.12700000000015</v>
      </c>
      <c r="CG112" s="164">
        <v>101.20799999999998</v>
      </c>
      <c r="CH112" s="164">
        <v>0</v>
      </c>
      <c r="CI112" s="164">
        <v>63.919000000000004</v>
      </c>
      <c r="CJ112" s="270">
        <v>0</v>
      </c>
      <c r="CK112" s="263">
        <f t="shared" si="285"/>
        <v>0.93102206969670342</v>
      </c>
      <c r="CL112" s="196">
        <f t="shared" si="286"/>
        <v>6.4620038044198996E-2</v>
      </c>
      <c r="CM112" s="197">
        <f t="shared" si="287"/>
        <v>4.8343614545903066E-2</v>
      </c>
      <c r="CN112" s="198">
        <f t="shared" si="288"/>
        <v>4.8343614545903066E-2</v>
      </c>
      <c r="CO112" s="198">
        <f t="shared" si="289"/>
        <v>0</v>
      </c>
      <c r="CP112" s="199">
        <f t="shared" si="290"/>
        <v>1.6276620638928794E-2</v>
      </c>
      <c r="CQ112" s="200">
        <f t="shared" si="291"/>
        <v>9.9761045838942363E-3</v>
      </c>
      <c r="CR112" s="200">
        <f t="shared" si="292"/>
        <v>0</v>
      </c>
      <c r="CS112" s="200">
        <f t="shared" si="293"/>
        <v>6.3005160550345411E-3</v>
      </c>
      <c r="CT112" s="255">
        <f t="shared" si="294"/>
        <v>0</v>
      </c>
    </row>
    <row r="113" spans="1:98">
      <c r="A113" s="339"/>
      <c r="B113" s="134" t="s">
        <v>16</v>
      </c>
      <c r="C113" s="165">
        <f t="shared" ref="C113:M113" si="295">IF(COUNT(C110:C112)=0,"",SUM(C110:C112))</f>
        <v>4413076.066000131</v>
      </c>
      <c r="D113" s="166">
        <f t="shared" si="295"/>
        <v>3962683.473000084</v>
      </c>
      <c r="E113" s="167">
        <f t="shared" si="295"/>
        <v>423678.98999999266</v>
      </c>
      <c r="F113" s="168">
        <f t="shared" si="295"/>
        <v>244913.10600000026</v>
      </c>
      <c r="G113" s="169">
        <f t="shared" si="295"/>
        <v>244913.10600000026</v>
      </c>
      <c r="H113" s="169">
        <f t="shared" si="295"/>
        <v>0</v>
      </c>
      <c r="I113" s="170">
        <f t="shared" si="295"/>
        <v>178767.57000000024</v>
      </c>
      <c r="J113" s="171">
        <f t="shared" si="295"/>
        <v>84278.390999999989</v>
      </c>
      <c r="K113" s="171">
        <f t="shared" si="295"/>
        <v>871.95100000000139</v>
      </c>
      <c r="L113" s="171">
        <f t="shared" si="295"/>
        <v>93620.169999999722</v>
      </c>
      <c r="M113" s="271">
        <f t="shared" si="295"/>
        <v>3496.1850000000013</v>
      </c>
      <c r="N113" s="264">
        <f t="shared" si="255"/>
        <v>0.89794134833296269</v>
      </c>
      <c r="O113" s="201">
        <f t="shared" si="256"/>
        <v>9.6005367608358844E-2</v>
      </c>
      <c r="P113" s="202">
        <f t="shared" si="257"/>
        <v>5.5497141299443213E-2</v>
      </c>
      <c r="Q113" s="203">
        <f t="shared" si="258"/>
        <v>5.5497141299443213E-2</v>
      </c>
      <c r="R113" s="203">
        <f t="shared" si="259"/>
        <v>0</v>
      </c>
      <c r="S113" s="204">
        <f t="shared" si="260"/>
        <v>4.0508608355357301E-2</v>
      </c>
      <c r="T113" s="205">
        <f t="shared" si="261"/>
        <v>1.9097425410205357E-2</v>
      </c>
      <c r="U113" s="205">
        <f t="shared" si="262"/>
        <v>1.9758349662672131E-4</v>
      </c>
      <c r="V113" s="205">
        <f t="shared" si="263"/>
        <v>2.1214266103700769E-2</v>
      </c>
      <c r="W113" s="256">
        <f t="shared" si="264"/>
        <v>7.9223311534007391E-4</v>
      </c>
      <c r="Z113" s="339"/>
      <c r="AA113" s="134" t="s">
        <v>16</v>
      </c>
      <c r="AB113" s="165">
        <f t="shared" ref="AB113:AL113" si="296">IF(COUNT(AB110:AB112)=0,"",SUM(AB110:AB112))</f>
        <v>3557416.3090001005</v>
      </c>
      <c r="AC113" s="166">
        <f t="shared" si="296"/>
        <v>3195282.8680000962</v>
      </c>
      <c r="AD113" s="167">
        <f t="shared" si="296"/>
        <v>343446.3739999953</v>
      </c>
      <c r="AE113" s="168">
        <f t="shared" si="296"/>
        <v>209981.54600000067</v>
      </c>
      <c r="AF113" s="169">
        <f t="shared" si="296"/>
        <v>209981.54600000067</v>
      </c>
      <c r="AG113" s="169">
        <f t="shared" si="296"/>
        <v>0</v>
      </c>
      <c r="AH113" s="170">
        <f t="shared" si="296"/>
        <v>133466.24299999967</v>
      </c>
      <c r="AI113" s="171">
        <f t="shared" si="296"/>
        <v>64447.890000000581</v>
      </c>
      <c r="AJ113" s="171">
        <f t="shared" si="296"/>
        <v>56.78100000000002</v>
      </c>
      <c r="AK113" s="171">
        <f t="shared" si="296"/>
        <v>68963.88000000015</v>
      </c>
      <c r="AL113" s="271">
        <f t="shared" si="296"/>
        <v>214.48799999999997</v>
      </c>
      <c r="AM113" s="264">
        <f t="shared" si="265"/>
        <v>0.89820324371825044</v>
      </c>
      <c r="AN113" s="201">
        <f t="shared" si="266"/>
        <v>9.6543767770753089E-2</v>
      </c>
      <c r="AO113" s="202">
        <f t="shared" si="267"/>
        <v>5.9026419108935038E-2</v>
      </c>
      <c r="AP113" s="203">
        <f t="shared" si="268"/>
        <v>5.9026419108935038E-2</v>
      </c>
      <c r="AQ113" s="203">
        <f t="shared" si="269"/>
        <v>0</v>
      </c>
      <c r="AR113" s="204">
        <f t="shared" si="270"/>
        <v>3.751774642240667E-2</v>
      </c>
      <c r="AS113" s="205">
        <f t="shared" si="271"/>
        <v>1.8116488035698933E-2</v>
      </c>
      <c r="AT113" s="205">
        <f t="shared" si="272"/>
        <v>1.596130311100972E-5</v>
      </c>
      <c r="AU113" s="205">
        <f t="shared" si="273"/>
        <v>1.9385945869063649E-2</v>
      </c>
      <c r="AV113" s="256">
        <f t="shared" si="274"/>
        <v>6.0293196345155094E-5</v>
      </c>
      <c r="AY113" s="339"/>
      <c r="AZ113" s="134" t="s">
        <v>16</v>
      </c>
      <c r="BA113" s="165">
        <f t="shared" ref="BA113:BK113" si="297">IF(COUNT(BA110:BA112)=0,"",SUM(BA110:BA112))</f>
        <v>855659.75699999474</v>
      </c>
      <c r="BB113" s="166">
        <f t="shared" si="297"/>
        <v>767400.60499999579</v>
      </c>
      <c r="BC113" s="167">
        <f t="shared" si="297"/>
        <v>80232.616000000155</v>
      </c>
      <c r="BD113" s="168">
        <f t="shared" si="297"/>
        <v>34931.5600000001</v>
      </c>
      <c r="BE113" s="169">
        <f t="shared" si="297"/>
        <v>34931.5600000001</v>
      </c>
      <c r="BF113" s="169">
        <f t="shared" si="297"/>
        <v>0</v>
      </c>
      <c r="BG113" s="170">
        <f t="shared" si="297"/>
        <v>45301.327000000085</v>
      </c>
      <c r="BH113" s="171">
        <f t="shared" si="297"/>
        <v>19830.50100000004</v>
      </c>
      <c r="BI113" s="171">
        <f t="shared" si="297"/>
        <v>815.17000000000166</v>
      </c>
      <c r="BJ113" s="171">
        <f t="shared" si="297"/>
        <v>24656.290000000008</v>
      </c>
      <c r="BK113" s="271">
        <f t="shared" si="297"/>
        <v>3281.697000000001</v>
      </c>
      <c r="BL113" s="264">
        <f t="shared" si="275"/>
        <v>0.89685251494187135</v>
      </c>
      <c r="BM113" s="201">
        <f t="shared" si="276"/>
        <v>9.376696209402384E-2</v>
      </c>
      <c r="BN113" s="202">
        <f t="shared" si="277"/>
        <v>4.0824123974782557E-2</v>
      </c>
      <c r="BO113" s="203">
        <f t="shared" si="278"/>
        <v>4.0824123974782557E-2</v>
      </c>
      <c r="BP113" s="203">
        <f t="shared" si="279"/>
        <v>0</v>
      </c>
      <c r="BQ113" s="204">
        <f t="shared" si="280"/>
        <v>5.2943154833914159E-2</v>
      </c>
      <c r="BR113" s="205">
        <f t="shared" si="281"/>
        <v>2.3175685005366171E-2</v>
      </c>
      <c r="BS113" s="205">
        <f t="shared" si="282"/>
        <v>9.5268007327824655E-4</v>
      </c>
      <c r="BT113" s="205">
        <f t="shared" si="283"/>
        <v>2.8815530703987707E-2</v>
      </c>
      <c r="BU113" s="256">
        <f t="shared" si="284"/>
        <v>3.8352826262460548E-3</v>
      </c>
      <c r="BX113" s="339"/>
      <c r="BY113" s="134" t="s">
        <v>16</v>
      </c>
      <c r="BZ113" s="165">
        <f t="shared" ref="BZ113:CJ113" si="298">IF(COUNT(BZ110:BZ112)=0,"",SUM(BZ110:BZ112))</f>
        <v>19146.17000000002</v>
      </c>
      <c r="CA113" s="166">
        <f t="shared" si="298"/>
        <v>17750.122000000028</v>
      </c>
      <c r="CB113" s="167">
        <f t="shared" si="298"/>
        <v>1219.6009999999997</v>
      </c>
      <c r="CC113" s="168">
        <f t="shared" si="298"/>
        <v>717.25999999999954</v>
      </c>
      <c r="CD113" s="169">
        <f t="shared" si="298"/>
        <v>717.25999999999954</v>
      </c>
      <c r="CE113" s="169">
        <f t="shared" si="298"/>
        <v>0</v>
      </c>
      <c r="CF113" s="170">
        <f t="shared" si="298"/>
        <v>502.34400000000016</v>
      </c>
      <c r="CG113" s="171">
        <f t="shared" si="298"/>
        <v>211.78899999999999</v>
      </c>
      <c r="CH113" s="171">
        <f t="shared" si="298"/>
        <v>2E-3</v>
      </c>
      <c r="CI113" s="171">
        <f t="shared" si="298"/>
        <v>290.55299999999983</v>
      </c>
      <c r="CJ113" s="271">
        <f t="shared" si="298"/>
        <v>0.35600000000000009</v>
      </c>
      <c r="CK113" s="264">
        <f t="shared" si="285"/>
        <v>0.92708473809644487</v>
      </c>
      <c r="CL113" s="201">
        <f t="shared" si="286"/>
        <v>6.3699476187665652E-2</v>
      </c>
      <c r="CM113" s="202">
        <f t="shared" si="287"/>
        <v>3.7462322751756552E-2</v>
      </c>
      <c r="CN113" s="203">
        <f t="shared" si="288"/>
        <v>3.7462322751756552E-2</v>
      </c>
      <c r="CO113" s="203">
        <f t="shared" si="289"/>
        <v>0</v>
      </c>
      <c r="CP113" s="204">
        <f t="shared" si="290"/>
        <v>2.6237310125210401E-2</v>
      </c>
      <c r="CQ113" s="205">
        <f t="shared" si="291"/>
        <v>1.1061690144817463E-2</v>
      </c>
      <c r="CR113" s="205">
        <f t="shared" si="292"/>
        <v>1.0445953420449092E-7</v>
      </c>
      <c r="CS113" s="205">
        <f t="shared" si="293"/>
        <v>1.5175515520858716E-2</v>
      </c>
      <c r="CT113" s="256">
        <f t="shared" si="294"/>
        <v>1.8593797088399387E-5</v>
      </c>
    </row>
    <row r="114" spans="1:98">
      <c r="A114" s="339"/>
      <c r="B114" s="131" t="s">
        <v>17</v>
      </c>
      <c r="C114" s="172">
        <v>785539.36400000658</v>
      </c>
      <c r="D114" s="173">
        <v>763448.83200000192</v>
      </c>
      <c r="E114" s="174">
        <v>20013.773000000143</v>
      </c>
      <c r="F114" s="175">
        <v>16676.329000000049</v>
      </c>
      <c r="G114" s="176">
        <v>16676.329000000049</v>
      </c>
      <c r="H114" s="176">
        <v>0</v>
      </c>
      <c r="I114" s="177">
        <v>3337.4650000000047</v>
      </c>
      <c r="J114" s="178">
        <v>3337.4650000000047</v>
      </c>
      <c r="K114" s="178">
        <v>0</v>
      </c>
      <c r="L114" s="178">
        <v>0</v>
      </c>
      <c r="M114" s="272">
        <v>119.46800000000005</v>
      </c>
      <c r="N114" s="265">
        <f t="shared" si="255"/>
        <v>0.97187851683521176</v>
      </c>
      <c r="O114" s="206">
        <f t="shared" si="256"/>
        <v>2.5477746777817712E-2</v>
      </c>
      <c r="P114" s="207">
        <f t="shared" si="257"/>
        <v>2.1229144921628536E-2</v>
      </c>
      <c r="Q114" s="208">
        <f t="shared" si="258"/>
        <v>2.1229144921628536E-2</v>
      </c>
      <c r="R114" s="208">
        <f t="shared" si="259"/>
        <v>0</v>
      </c>
      <c r="S114" s="209">
        <f t="shared" si="260"/>
        <v>4.2486285894133453E-3</v>
      </c>
      <c r="T114" s="210">
        <f t="shared" si="261"/>
        <v>4.2486285894133453E-3</v>
      </c>
      <c r="U114" s="210">
        <f t="shared" si="262"/>
        <v>0</v>
      </c>
      <c r="V114" s="210">
        <f t="shared" si="263"/>
        <v>0</v>
      </c>
      <c r="W114" s="257">
        <f t="shared" si="264"/>
        <v>1.5208403992851853E-4</v>
      </c>
      <c r="Z114" s="339"/>
      <c r="AA114" s="131" t="s">
        <v>17</v>
      </c>
      <c r="AB114" s="172">
        <v>649783.56899999443</v>
      </c>
      <c r="AC114" s="173">
        <v>634763.30199999432</v>
      </c>
      <c r="AD114" s="174">
        <v>13584.113000000018</v>
      </c>
      <c r="AE114" s="175">
        <v>10727.76099999998</v>
      </c>
      <c r="AF114" s="176">
        <v>10727.76099999998</v>
      </c>
      <c r="AG114" s="176">
        <v>0</v>
      </c>
      <c r="AH114" s="177">
        <v>2856.3460000000046</v>
      </c>
      <c r="AI114" s="178">
        <v>2856.3460000000046</v>
      </c>
      <c r="AJ114" s="178">
        <v>0</v>
      </c>
      <c r="AK114" s="178">
        <v>0</v>
      </c>
      <c r="AL114" s="272">
        <v>54.287000000000006</v>
      </c>
      <c r="AM114" s="265">
        <f t="shared" si="265"/>
        <v>0.97688420003738163</v>
      </c>
      <c r="AN114" s="206">
        <f t="shared" si="266"/>
        <v>2.0905596337109186E-2</v>
      </c>
      <c r="AO114" s="207">
        <f t="shared" si="267"/>
        <v>1.6509744954785202E-2</v>
      </c>
      <c r="AP114" s="208">
        <f t="shared" si="268"/>
        <v>1.6509744954785202E-2</v>
      </c>
      <c r="AQ114" s="208">
        <f t="shared" si="269"/>
        <v>0</v>
      </c>
      <c r="AR114" s="209">
        <f t="shared" si="270"/>
        <v>4.3958421484801028E-3</v>
      </c>
      <c r="AS114" s="210">
        <f t="shared" si="271"/>
        <v>4.3958421484801028E-3</v>
      </c>
      <c r="AT114" s="210">
        <f t="shared" si="272"/>
        <v>0</v>
      </c>
      <c r="AU114" s="210">
        <f t="shared" si="273"/>
        <v>0</v>
      </c>
      <c r="AV114" s="257">
        <f t="shared" si="274"/>
        <v>8.3546280007582756E-5</v>
      </c>
      <c r="AY114" s="339"/>
      <c r="AZ114" s="131" t="s">
        <v>17</v>
      </c>
      <c r="BA114" s="172">
        <v>135755.79499999914</v>
      </c>
      <c r="BB114" s="173">
        <v>128685.52999999825</v>
      </c>
      <c r="BC114" s="174">
        <v>6429.6599999999935</v>
      </c>
      <c r="BD114" s="175">
        <v>5948.5680000000048</v>
      </c>
      <c r="BE114" s="176">
        <v>5948.5680000000048</v>
      </c>
      <c r="BF114" s="176">
        <v>0</v>
      </c>
      <c r="BG114" s="177">
        <v>481.11899999999986</v>
      </c>
      <c r="BH114" s="178">
        <v>481.11899999999986</v>
      </c>
      <c r="BI114" s="178">
        <v>0</v>
      </c>
      <c r="BJ114" s="178">
        <v>0</v>
      </c>
      <c r="BK114" s="272">
        <v>65.180999999999997</v>
      </c>
      <c r="BL114" s="265">
        <f t="shared" si="275"/>
        <v>0.94791923983796833</v>
      </c>
      <c r="BM114" s="206">
        <f t="shared" si="276"/>
        <v>4.7361956077087056E-2</v>
      </c>
      <c r="BN114" s="207">
        <f t="shared" si="277"/>
        <v>4.3818151556624468E-2</v>
      </c>
      <c r="BO114" s="208">
        <f t="shared" si="278"/>
        <v>4.3818151556624468E-2</v>
      </c>
      <c r="BP114" s="208">
        <f t="shared" si="279"/>
        <v>0</v>
      </c>
      <c r="BQ114" s="209">
        <f t="shared" si="280"/>
        <v>3.5440034070000686E-3</v>
      </c>
      <c r="BR114" s="210">
        <f t="shared" si="281"/>
        <v>3.5440034070000686E-3</v>
      </c>
      <c r="BS114" s="210">
        <f t="shared" si="282"/>
        <v>0</v>
      </c>
      <c r="BT114" s="210">
        <f t="shared" si="283"/>
        <v>0</v>
      </c>
      <c r="BU114" s="257">
        <f t="shared" si="284"/>
        <v>4.8013419979604121E-4</v>
      </c>
      <c r="BX114" s="339"/>
      <c r="BY114" s="131" t="s">
        <v>17</v>
      </c>
      <c r="BZ114" s="172">
        <v>20229.865999999984</v>
      </c>
      <c r="CA114" s="173">
        <v>19604.048999999999</v>
      </c>
      <c r="CB114" s="174">
        <v>590.12099999999998</v>
      </c>
      <c r="CC114" s="175">
        <v>576.19299999999987</v>
      </c>
      <c r="CD114" s="176">
        <v>576.19299999999987</v>
      </c>
      <c r="CE114" s="176">
        <v>0</v>
      </c>
      <c r="CF114" s="177">
        <v>13.927999999999997</v>
      </c>
      <c r="CG114" s="178">
        <v>13.927999999999997</v>
      </c>
      <c r="CH114" s="178">
        <v>0</v>
      </c>
      <c r="CI114" s="178">
        <v>0</v>
      </c>
      <c r="CJ114" s="272">
        <v>0</v>
      </c>
      <c r="CK114" s="265">
        <f t="shared" si="285"/>
        <v>0.9690646986984498</v>
      </c>
      <c r="CL114" s="206">
        <f t="shared" si="286"/>
        <v>2.9170781457474829E-2</v>
      </c>
      <c r="CM114" s="207">
        <f t="shared" si="287"/>
        <v>2.8482294445252396E-2</v>
      </c>
      <c r="CN114" s="208">
        <f t="shared" si="288"/>
        <v>2.8482294445252396E-2</v>
      </c>
      <c r="CO114" s="208">
        <f t="shared" si="289"/>
        <v>0</v>
      </c>
      <c r="CP114" s="209">
        <f t="shared" si="290"/>
        <v>6.8848701222242446E-4</v>
      </c>
      <c r="CQ114" s="210">
        <f t="shared" si="291"/>
        <v>6.8848701222242446E-4</v>
      </c>
      <c r="CR114" s="210">
        <f t="shared" si="292"/>
        <v>0</v>
      </c>
      <c r="CS114" s="210">
        <f t="shared" si="293"/>
        <v>0</v>
      </c>
      <c r="CT114" s="257">
        <f t="shared" si="294"/>
        <v>0</v>
      </c>
    </row>
    <row r="115" spans="1:98">
      <c r="A115" s="339"/>
      <c r="B115" s="132" t="s">
        <v>18</v>
      </c>
      <c r="C115" s="151">
        <v>1004716.7470000612</v>
      </c>
      <c r="D115" s="152">
        <v>882929.87800003996</v>
      </c>
      <c r="E115" s="153">
        <v>115712.01999999955</v>
      </c>
      <c r="F115" s="154">
        <v>92602.181999999826</v>
      </c>
      <c r="G115" s="155">
        <v>92602.126999999819</v>
      </c>
      <c r="H115" s="155">
        <v>5.5E-2</v>
      </c>
      <c r="I115" s="156">
        <v>23110.067000000152</v>
      </c>
      <c r="J115" s="157">
        <v>23073.039000000168</v>
      </c>
      <c r="K115" s="157">
        <v>0</v>
      </c>
      <c r="L115" s="157">
        <v>37.027999999999992</v>
      </c>
      <c r="M115" s="269">
        <v>531.23799999999994</v>
      </c>
      <c r="N115" s="262">
        <f t="shared" si="255"/>
        <v>0.87878487209090606</v>
      </c>
      <c r="O115" s="191">
        <f t="shared" si="256"/>
        <v>0.11516879791791955</v>
      </c>
      <c r="P115" s="192">
        <f t="shared" si="257"/>
        <v>9.2167451449870361E-2</v>
      </c>
      <c r="Q115" s="193">
        <f t="shared" si="258"/>
        <v>9.2167396708073557E-2</v>
      </c>
      <c r="R115" s="193">
        <f t="shared" si="259"/>
        <v>5.4741796794193029E-8</v>
      </c>
      <c r="S115" s="194">
        <f t="shared" si="260"/>
        <v>2.3001574392985353E-2</v>
      </c>
      <c r="T115" s="195">
        <f t="shared" si="261"/>
        <v>2.2964720224772726E-2</v>
      </c>
      <c r="U115" s="195">
        <f t="shared" si="262"/>
        <v>0</v>
      </c>
      <c r="V115" s="195">
        <f t="shared" si="263"/>
        <v>3.6854168212643254E-5</v>
      </c>
      <c r="W115" s="254">
        <f t="shared" si="264"/>
        <v>5.287440480973366E-4</v>
      </c>
      <c r="Z115" s="339"/>
      <c r="AA115" s="132" t="s">
        <v>18</v>
      </c>
      <c r="AB115" s="151">
        <v>828705.92300002929</v>
      </c>
      <c r="AC115" s="152">
        <v>726068.35800002865</v>
      </c>
      <c r="AD115" s="153">
        <v>98000.467999999499</v>
      </c>
      <c r="AE115" s="154">
        <v>80493.231999999771</v>
      </c>
      <c r="AF115" s="155">
        <v>80493.231999999771</v>
      </c>
      <c r="AG115" s="155">
        <v>0</v>
      </c>
      <c r="AH115" s="156">
        <v>17507.430000000029</v>
      </c>
      <c r="AI115" s="157">
        <v>17488.744000000035</v>
      </c>
      <c r="AJ115" s="157">
        <v>0</v>
      </c>
      <c r="AK115" s="157">
        <v>18.685999999999993</v>
      </c>
      <c r="AL115" s="269">
        <v>0</v>
      </c>
      <c r="AM115" s="262">
        <f t="shared" si="265"/>
        <v>0.87614718062055286</v>
      </c>
      <c r="AN115" s="191">
        <f t="shared" si="266"/>
        <v>0.11825723128081955</v>
      </c>
      <c r="AO115" s="192">
        <f t="shared" si="267"/>
        <v>9.7131237711688134E-2</v>
      </c>
      <c r="AP115" s="193">
        <f t="shared" si="268"/>
        <v>9.7131237711688134E-2</v>
      </c>
      <c r="AQ115" s="193">
        <f t="shared" si="269"/>
        <v>0</v>
      </c>
      <c r="AR115" s="194">
        <f t="shared" si="270"/>
        <v>2.1126227669063507E-2</v>
      </c>
      <c r="AS115" s="195">
        <f t="shared" si="271"/>
        <v>2.1103679260175166E-2</v>
      </c>
      <c r="AT115" s="195">
        <f t="shared" si="272"/>
        <v>0</v>
      </c>
      <c r="AU115" s="195">
        <f t="shared" si="273"/>
        <v>2.2548408888347397E-5</v>
      </c>
      <c r="AV115" s="254">
        <f t="shared" si="274"/>
        <v>0</v>
      </c>
      <c r="AY115" s="339"/>
      <c r="AZ115" s="132" t="s">
        <v>18</v>
      </c>
      <c r="BA115" s="151">
        <v>176010.82399999973</v>
      </c>
      <c r="BB115" s="152">
        <v>156861.51999999941</v>
      </c>
      <c r="BC115" s="153">
        <v>17711.551999999931</v>
      </c>
      <c r="BD115" s="154">
        <v>12108.949999999992</v>
      </c>
      <c r="BE115" s="155">
        <v>12108.894999999993</v>
      </c>
      <c r="BF115" s="155">
        <v>5.5E-2</v>
      </c>
      <c r="BG115" s="156">
        <v>5602.6370000000043</v>
      </c>
      <c r="BH115" s="157">
        <v>5584.2950000000019</v>
      </c>
      <c r="BI115" s="157">
        <v>0</v>
      </c>
      <c r="BJ115" s="157">
        <v>18.341999999999995</v>
      </c>
      <c r="BK115" s="269">
        <v>531.23799999999994</v>
      </c>
      <c r="BL115" s="262">
        <f t="shared" si="275"/>
        <v>0.89120382732825365</v>
      </c>
      <c r="BM115" s="191">
        <f t="shared" si="276"/>
        <v>0.1006276295825986</v>
      </c>
      <c r="BN115" s="192">
        <f t="shared" si="277"/>
        <v>6.8796621280518583E-2</v>
      </c>
      <c r="BO115" s="193">
        <f t="shared" si="278"/>
        <v>6.8796308799736153E-2</v>
      </c>
      <c r="BP115" s="193">
        <f t="shared" si="279"/>
        <v>3.124807824318809E-7</v>
      </c>
      <c r="BQ115" s="194">
        <f t="shared" si="280"/>
        <v>3.1831207153487404E-2</v>
      </c>
      <c r="BR115" s="195">
        <f t="shared" si="281"/>
        <v>3.1726997653280749E-2</v>
      </c>
      <c r="BS115" s="195">
        <f t="shared" si="282"/>
        <v>0</v>
      </c>
      <c r="BT115" s="195">
        <f t="shared" si="283"/>
        <v>1.0420950020664652E-4</v>
      </c>
      <c r="BU115" s="254">
        <f t="shared" si="284"/>
        <v>3.0182121072281371E-3</v>
      </c>
      <c r="BX115" s="339"/>
      <c r="BY115" s="132" t="s">
        <v>18</v>
      </c>
      <c r="BZ115" s="151">
        <v>20996.837000000069</v>
      </c>
      <c r="CA115" s="152">
        <v>20230.597000000049</v>
      </c>
      <c r="CB115" s="153">
        <v>613.71300000000008</v>
      </c>
      <c r="CC115" s="154">
        <v>543.59600000000046</v>
      </c>
      <c r="CD115" s="155">
        <v>543.59600000000046</v>
      </c>
      <c r="CE115" s="155">
        <v>0</v>
      </c>
      <c r="CF115" s="156">
        <v>70.120000000000033</v>
      </c>
      <c r="CG115" s="157">
        <v>67.682000000000045</v>
      </c>
      <c r="CH115" s="157">
        <v>0</v>
      </c>
      <c r="CI115" s="157">
        <v>2.4379999999999997</v>
      </c>
      <c r="CJ115" s="269">
        <v>38.832000000000001</v>
      </c>
      <c r="CK115" s="262">
        <f t="shared" si="285"/>
        <v>0.96350688439406296</v>
      </c>
      <c r="CL115" s="191">
        <f t="shared" si="286"/>
        <v>2.922883099011523E-2</v>
      </c>
      <c r="CM115" s="192">
        <f t="shared" si="287"/>
        <v>2.5889423249797039E-2</v>
      </c>
      <c r="CN115" s="193">
        <f t="shared" si="288"/>
        <v>2.5889423249797039E-2</v>
      </c>
      <c r="CO115" s="193">
        <f t="shared" si="289"/>
        <v>0</v>
      </c>
      <c r="CP115" s="194">
        <f t="shared" si="290"/>
        <v>3.3395506189813164E-3</v>
      </c>
      <c r="CQ115" s="195">
        <f t="shared" si="291"/>
        <v>3.2234378920977394E-3</v>
      </c>
      <c r="CR115" s="195">
        <f t="shared" si="292"/>
        <v>0</v>
      </c>
      <c r="CS115" s="195">
        <f t="shared" si="293"/>
        <v>1.1611272688357735E-4</v>
      </c>
      <c r="CT115" s="254">
        <f t="shared" si="294"/>
        <v>1.8494214152350601E-3</v>
      </c>
    </row>
    <row r="116" spans="1:98">
      <c r="A116" s="339"/>
      <c r="B116" s="133" t="s">
        <v>19</v>
      </c>
      <c r="C116" s="158">
        <v>740049.22900001553</v>
      </c>
      <c r="D116" s="159">
        <v>720671.26600001589</v>
      </c>
      <c r="E116" s="160">
        <v>17513.919000000111</v>
      </c>
      <c r="F116" s="161">
        <v>17255.076000000085</v>
      </c>
      <c r="G116" s="162">
        <v>17255.076000000085</v>
      </c>
      <c r="H116" s="162">
        <v>0</v>
      </c>
      <c r="I116" s="163">
        <v>258.84599999999955</v>
      </c>
      <c r="J116" s="164">
        <v>258.84599999999955</v>
      </c>
      <c r="K116" s="164">
        <v>0</v>
      </c>
      <c r="L116" s="164">
        <v>0</v>
      </c>
      <c r="M116" s="270">
        <v>445.45699999999982</v>
      </c>
      <c r="N116" s="263">
        <f t="shared" si="255"/>
        <v>0.97381530546801065</v>
      </c>
      <c r="O116" s="196">
        <f t="shared" si="256"/>
        <v>2.366588371920288E-2</v>
      </c>
      <c r="P116" s="197">
        <f t="shared" si="257"/>
        <v>2.3316119149689327E-2</v>
      </c>
      <c r="Q116" s="198">
        <f t="shared" si="258"/>
        <v>2.3316119149689327E-2</v>
      </c>
      <c r="R116" s="198">
        <f t="shared" si="259"/>
        <v>0</v>
      </c>
      <c r="S116" s="199">
        <f t="shared" si="260"/>
        <v>3.4976862329788892E-4</v>
      </c>
      <c r="T116" s="200">
        <f t="shared" si="261"/>
        <v>3.4976862329788892E-4</v>
      </c>
      <c r="U116" s="200">
        <f t="shared" si="262"/>
        <v>0</v>
      </c>
      <c r="V116" s="200">
        <f t="shared" si="263"/>
        <v>0</v>
      </c>
      <c r="W116" s="255">
        <f t="shared" si="264"/>
        <v>6.0192887519377504E-4</v>
      </c>
      <c r="Z116" s="339"/>
      <c r="AA116" s="133" t="s">
        <v>19</v>
      </c>
      <c r="AB116" s="158">
        <v>596137.38800002844</v>
      </c>
      <c r="AC116" s="159">
        <v>580543.10000002221</v>
      </c>
      <c r="AD116" s="160">
        <v>14528.871000000043</v>
      </c>
      <c r="AE116" s="161">
        <v>14310.97300000002</v>
      </c>
      <c r="AF116" s="162">
        <v>14310.97300000002</v>
      </c>
      <c r="AG116" s="162">
        <v>0</v>
      </c>
      <c r="AH116" s="163">
        <v>217.90099999999956</v>
      </c>
      <c r="AI116" s="164">
        <v>217.90099999999956</v>
      </c>
      <c r="AJ116" s="164">
        <v>0</v>
      </c>
      <c r="AK116" s="164">
        <v>0</v>
      </c>
      <c r="AL116" s="270">
        <v>3.2549999999999999</v>
      </c>
      <c r="AM116" s="263">
        <f t="shared" si="265"/>
        <v>0.97384111730968048</v>
      </c>
      <c r="AN116" s="196">
        <f t="shared" si="266"/>
        <v>2.4371682253889013E-2</v>
      </c>
      <c r="AO116" s="197">
        <f t="shared" si="267"/>
        <v>2.4006165840414186E-2</v>
      </c>
      <c r="AP116" s="198">
        <f t="shared" si="268"/>
        <v>2.4006165840414186E-2</v>
      </c>
      <c r="AQ116" s="198">
        <f t="shared" si="269"/>
        <v>0</v>
      </c>
      <c r="AR116" s="199">
        <f t="shared" si="270"/>
        <v>3.6552144587178475E-4</v>
      </c>
      <c r="AS116" s="200">
        <f t="shared" si="271"/>
        <v>3.6552144587178475E-4</v>
      </c>
      <c r="AT116" s="200">
        <f t="shared" si="272"/>
        <v>0</v>
      </c>
      <c r="AU116" s="200">
        <f t="shared" si="273"/>
        <v>0</v>
      </c>
      <c r="AV116" s="255">
        <f t="shared" si="274"/>
        <v>5.4601507396141454E-6</v>
      </c>
      <c r="AY116" s="339"/>
      <c r="AZ116" s="133" t="s">
        <v>19</v>
      </c>
      <c r="BA116" s="158">
        <v>143911.84099999897</v>
      </c>
      <c r="BB116" s="159">
        <v>140128.16600000064</v>
      </c>
      <c r="BC116" s="160">
        <v>2985.0480000000048</v>
      </c>
      <c r="BD116" s="161">
        <v>2944.1030000000046</v>
      </c>
      <c r="BE116" s="162">
        <v>2944.1030000000046</v>
      </c>
      <c r="BF116" s="162">
        <v>0</v>
      </c>
      <c r="BG116" s="163">
        <v>40.945</v>
      </c>
      <c r="BH116" s="164">
        <v>40.945</v>
      </c>
      <c r="BI116" s="164">
        <v>0</v>
      </c>
      <c r="BJ116" s="164">
        <v>0</v>
      </c>
      <c r="BK116" s="270">
        <v>442.20199999999977</v>
      </c>
      <c r="BL116" s="263">
        <f t="shared" si="275"/>
        <v>0.97370838303709595</v>
      </c>
      <c r="BM116" s="196">
        <f t="shared" si="276"/>
        <v>2.0742198690933474E-2</v>
      </c>
      <c r="BN116" s="197">
        <f t="shared" si="277"/>
        <v>2.0457684229055383E-2</v>
      </c>
      <c r="BO116" s="198">
        <f t="shared" si="278"/>
        <v>2.0457684229055383E-2</v>
      </c>
      <c r="BP116" s="198">
        <f t="shared" si="279"/>
        <v>0</v>
      </c>
      <c r="BQ116" s="199">
        <f t="shared" si="280"/>
        <v>2.8451446187809033E-4</v>
      </c>
      <c r="BR116" s="200">
        <f t="shared" si="281"/>
        <v>2.8451446187809033E-4</v>
      </c>
      <c r="BS116" s="200">
        <f t="shared" si="282"/>
        <v>0</v>
      </c>
      <c r="BT116" s="200">
        <f t="shared" si="283"/>
        <v>0</v>
      </c>
      <c r="BU116" s="255">
        <f t="shared" si="284"/>
        <v>3.0727283934891985E-3</v>
      </c>
      <c r="BX116" s="339"/>
      <c r="BY116" s="133" t="s">
        <v>19</v>
      </c>
      <c r="BZ116" s="158">
        <v>19789.195000000102</v>
      </c>
      <c r="CA116" s="159">
        <v>19066.308000000037</v>
      </c>
      <c r="CB116" s="160">
        <v>637.62499999999977</v>
      </c>
      <c r="CC116" s="161">
        <v>637.62499999999977</v>
      </c>
      <c r="CD116" s="162">
        <v>637.62499999999977</v>
      </c>
      <c r="CE116" s="162">
        <v>0</v>
      </c>
      <c r="CF116" s="163">
        <v>0</v>
      </c>
      <c r="CG116" s="164">
        <v>0</v>
      </c>
      <c r="CH116" s="164">
        <v>0</v>
      </c>
      <c r="CI116" s="164">
        <v>0</v>
      </c>
      <c r="CJ116" s="270">
        <v>46.388999999999996</v>
      </c>
      <c r="CK116" s="263">
        <f t="shared" si="285"/>
        <v>0.96347062121526117</v>
      </c>
      <c r="CL116" s="196">
        <f t="shared" si="286"/>
        <v>3.2220865982673701E-2</v>
      </c>
      <c r="CM116" s="197">
        <f t="shared" si="287"/>
        <v>3.2220865982673701E-2</v>
      </c>
      <c r="CN116" s="198">
        <f t="shared" si="288"/>
        <v>3.2220865982673701E-2</v>
      </c>
      <c r="CO116" s="198">
        <f t="shared" si="289"/>
        <v>0</v>
      </c>
      <c r="CP116" s="199">
        <f t="shared" si="290"/>
        <v>0</v>
      </c>
      <c r="CQ116" s="200">
        <f t="shared" si="291"/>
        <v>0</v>
      </c>
      <c r="CR116" s="200">
        <f t="shared" si="292"/>
        <v>0</v>
      </c>
      <c r="CS116" s="200">
        <f t="shared" si="293"/>
        <v>0</v>
      </c>
      <c r="CT116" s="255">
        <f t="shared" si="294"/>
        <v>2.3441580114804952E-3</v>
      </c>
    </row>
    <row r="117" spans="1:98">
      <c r="A117" s="339"/>
      <c r="B117" s="134" t="s">
        <v>20</v>
      </c>
      <c r="C117" s="165">
        <f t="shared" ref="C117:M117" si="299">IF(COUNT(C114:C116)=0,"",SUM(C114:C116))</f>
        <v>2530305.3400000832</v>
      </c>
      <c r="D117" s="166">
        <f t="shared" si="299"/>
        <v>2367049.9760000575</v>
      </c>
      <c r="E117" s="167">
        <f t="shared" si="299"/>
        <v>153239.7119999998</v>
      </c>
      <c r="F117" s="168">
        <f t="shared" si="299"/>
        <v>126533.58699999997</v>
      </c>
      <c r="G117" s="169">
        <f t="shared" si="299"/>
        <v>126533.53199999995</v>
      </c>
      <c r="H117" s="169">
        <f t="shared" si="299"/>
        <v>5.5E-2</v>
      </c>
      <c r="I117" s="170">
        <f t="shared" si="299"/>
        <v>26706.378000000157</v>
      </c>
      <c r="J117" s="171">
        <f t="shared" si="299"/>
        <v>26669.350000000173</v>
      </c>
      <c r="K117" s="171">
        <f t="shared" si="299"/>
        <v>0</v>
      </c>
      <c r="L117" s="171">
        <f t="shared" si="299"/>
        <v>37.027999999999992</v>
      </c>
      <c r="M117" s="271">
        <f t="shared" si="299"/>
        <v>1096.1629999999998</v>
      </c>
      <c r="N117" s="264">
        <f t="shared" si="255"/>
        <v>0.93547997491875023</v>
      </c>
      <c r="O117" s="201">
        <f t="shared" si="256"/>
        <v>6.0561747065670246E-2</v>
      </c>
      <c r="P117" s="202">
        <f t="shared" si="257"/>
        <v>5.0007240232910311E-2</v>
      </c>
      <c r="Q117" s="203">
        <f t="shared" si="258"/>
        <v>5.0007218496403202E-2</v>
      </c>
      <c r="R117" s="203">
        <f t="shared" si="259"/>
        <v>2.1736507104711003E-8</v>
      </c>
      <c r="S117" s="204">
        <f t="shared" si="260"/>
        <v>1.0554606820692746E-2</v>
      </c>
      <c r="T117" s="205">
        <f t="shared" si="261"/>
        <v>1.0539973013691421E-2</v>
      </c>
      <c r="U117" s="205">
        <f t="shared" si="262"/>
        <v>0</v>
      </c>
      <c r="V117" s="205">
        <f t="shared" si="263"/>
        <v>1.4633807001331615E-5</v>
      </c>
      <c r="W117" s="256">
        <f t="shared" si="264"/>
        <v>4.3321372431675133E-4</v>
      </c>
      <c r="Z117" s="339"/>
      <c r="AA117" s="134" t="s">
        <v>20</v>
      </c>
      <c r="AB117" s="165">
        <f t="shared" ref="AB117:AL117" si="300">IF(COUNT(AB114:AB116)=0,"",SUM(AB114:AB116))</f>
        <v>2074626.8800000523</v>
      </c>
      <c r="AC117" s="166">
        <f t="shared" si="300"/>
        <v>1941374.7600000452</v>
      </c>
      <c r="AD117" s="167">
        <f t="shared" si="300"/>
        <v>126113.45199999955</v>
      </c>
      <c r="AE117" s="168">
        <f t="shared" si="300"/>
        <v>105531.96599999978</v>
      </c>
      <c r="AF117" s="169">
        <f t="shared" si="300"/>
        <v>105531.96599999978</v>
      </c>
      <c r="AG117" s="169">
        <f t="shared" si="300"/>
        <v>0</v>
      </c>
      <c r="AH117" s="170">
        <f t="shared" si="300"/>
        <v>20581.677000000032</v>
      </c>
      <c r="AI117" s="171">
        <f t="shared" si="300"/>
        <v>20562.991000000038</v>
      </c>
      <c r="AJ117" s="171">
        <f t="shared" si="300"/>
        <v>0</v>
      </c>
      <c r="AK117" s="171">
        <f t="shared" si="300"/>
        <v>18.685999999999993</v>
      </c>
      <c r="AL117" s="271">
        <f t="shared" si="300"/>
        <v>57.542000000000009</v>
      </c>
      <c r="AM117" s="264">
        <f t="shared" si="265"/>
        <v>0.9357705613069065</v>
      </c>
      <c r="AN117" s="201">
        <f t="shared" si="266"/>
        <v>6.0788498026207186E-2</v>
      </c>
      <c r="AO117" s="202">
        <f t="shared" si="267"/>
        <v>5.0867925706234524E-2</v>
      </c>
      <c r="AP117" s="203">
        <f t="shared" si="268"/>
        <v>5.0867925706234524E-2</v>
      </c>
      <c r="AQ117" s="203">
        <f t="shared" si="269"/>
        <v>0</v>
      </c>
      <c r="AR117" s="204">
        <f t="shared" si="270"/>
        <v>9.9206643847203572E-3</v>
      </c>
      <c r="AS117" s="205">
        <f t="shared" si="271"/>
        <v>9.9116574639192562E-3</v>
      </c>
      <c r="AT117" s="205">
        <f t="shared" si="272"/>
        <v>0</v>
      </c>
      <c r="AU117" s="205">
        <f t="shared" si="273"/>
        <v>9.0069208011030497E-6</v>
      </c>
      <c r="AV117" s="256">
        <f t="shared" si="274"/>
        <v>2.7736071750886869E-5</v>
      </c>
      <c r="AY117" s="339"/>
      <c r="AZ117" s="134" t="s">
        <v>20</v>
      </c>
      <c r="BA117" s="165">
        <f t="shared" ref="BA117:BK117" si="301">IF(COUNT(BA114:BA116)=0,"",SUM(BA114:BA116))</f>
        <v>455678.45999999787</v>
      </c>
      <c r="BB117" s="166">
        <f t="shared" si="301"/>
        <v>425675.21599999827</v>
      </c>
      <c r="BC117" s="167">
        <f t="shared" si="301"/>
        <v>27126.259999999929</v>
      </c>
      <c r="BD117" s="168">
        <f t="shared" si="301"/>
        <v>21001.620999999999</v>
      </c>
      <c r="BE117" s="169">
        <f t="shared" si="301"/>
        <v>21001.565999999999</v>
      </c>
      <c r="BF117" s="169">
        <f t="shared" si="301"/>
        <v>5.5E-2</v>
      </c>
      <c r="BG117" s="170">
        <f t="shared" si="301"/>
        <v>6124.7010000000037</v>
      </c>
      <c r="BH117" s="171">
        <f t="shared" si="301"/>
        <v>6106.3590000000013</v>
      </c>
      <c r="BI117" s="171">
        <f t="shared" si="301"/>
        <v>0</v>
      </c>
      <c r="BJ117" s="171">
        <f t="shared" si="301"/>
        <v>18.341999999999995</v>
      </c>
      <c r="BK117" s="271">
        <f t="shared" si="301"/>
        <v>1038.6209999999996</v>
      </c>
      <c r="BL117" s="264">
        <f t="shared" si="275"/>
        <v>0.93415698429107286</v>
      </c>
      <c r="BM117" s="201">
        <f t="shared" si="276"/>
        <v>5.9529388332290399E-2</v>
      </c>
      <c r="BN117" s="202">
        <f t="shared" si="277"/>
        <v>4.6088684990728108E-2</v>
      </c>
      <c r="BO117" s="203">
        <f t="shared" si="278"/>
        <v>4.6088564291584241E-2</v>
      </c>
      <c r="BP117" s="203">
        <f t="shared" si="279"/>
        <v>1.2069914386561143E-7</v>
      </c>
      <c r="BQ117" s="204">
        <f t="shared" si="280"/>
        <v>1.3440839402415538E-2</v>
      </c>
      <c r="BR117" s="205">
        <f t="shared" si="281"/>
        <v>1.3400587335201296E-2</v>
      </c>
      <c r="BS117" s="205">
        <f t="shared" si="282"/>
        <v>0</v>
      </c>
      <c r="BT117" s="205">
        <f t="shared" si="283"/>
        <v>4.0252067214237167E-5</v>
      </c>
      <c r="BU117" s="256">
        <f t="shared" si="284"/>
        <v>2.2792848272880938E-3</v>
      </c>
      <c r="BX117" s="339"/>
      <c r="BY117" s="134" t="s">
        <v>20</v>
      </c>
      <c r="BZ117" s="165">
        <f t="shared" ref="BZ117:CJ117" si="302">IF(COUNT(BZ114:BZ116)=0,"",SUM(BZ114:BZ116))</f>
        <v>61015.898000000154</v>
      </c>
      <c r="CA117" s="166">
        <f t="shared" si="302"/>
        <v>58900.954000000085</v>
      </c>
      <c r="CB117" s="167">
        <f t="shared" si="302"/>
        <v>1841.4589999999998</v>
      </c>
      <c r="CC117" s="168">
        <f t="shared" si="302"/>
        <v>1757.414</v>
      </c>
      <c r="CD117" s="169">
        <f t="shared" si="302"/>
        <v>1757.414</v>
      </c>
      <c r="CE117" s="169">
        <f t="shared" si="302"/>
        <v>0</v>
      </c>
      <c r="CF117" s="170">
        <f t="shared" si="302"/>
        <v>84.04800000000003</v>
      </c>
      <c r="CG117" s="171">
        <f t="shared" si="302"/>
        <v>81.610000000000042</v>
      </c>
      <c r="CH117" s="171">
        <f t="shared" si="302"/>
        <v>0</v>
      </c>
      <c r="CI117" s="171">
        <f t="shared" si="302"/>
        <v>2.4379999999999997</v>
      </c>
      <c r="CJ117" s="271">
        <f t="shared" si="302"/>
        <v>85.221000000000004</v>
      </c>
      <c r="CK117" s="264">
        <f t="shared" si="285"/>
        <v>0.9653378206447103</v>
      </c>
      <c r="CL117" s="201">
        <f t="shared" si="286"/>
        <v>3.0179986861784698E-2</v>
      </c>
      <c r="CM117" s="202">
        <f t="shared" si="287"/>
        <v>2.8802558965861577E-2</v>
      </c>
      <c r="CN117" s="203">
        <f t="shared" si="288"/>
        <v>2.8802558965861577E-2</v>
      </c>
      <c r="CO117" s="203">
        <f t="shared" si="289"/>
        <v>0</v>
      </c>
      <c r="CP117" s="204">
        <f t="shared" si="290"/>
        <v>1.3774770634368081E-3</v>
      </c>
      <c r="CQ117" s="205">
        <f t="shared" si="291"/>
        <v>1.3375202639810339E-3</v>
      </c>
      <c r="CR117" s="205">
        <f t="shared" si="292"/>
        <v>0</v>
      </c>
      <c r="CS117" s="205">
        <f t="shared" si="293"/>
        <v>3.9956799455774518E-5</v>
      </c>
      <c r="CT117" s="256">
        <f t="shared" si="294"/>
        <v>1.3967015612881711E-3</v>
      </c>
    </row>
    <row r="118" spans="1:98">
      <c r="A118" s="339"/>
      <c r="B118" s="131" t="s">
        <v>21</v>
      </c>
      <c r="C118" s="172">
        <v>344319.59199998528</v>
      </c>
      <c r="D118" s="173">
        <v>339824.60999998759</v>
      </c>
      <c r="E118" s="174">
        <v>4087.4669999999974</v>
      </c>
      <c r="F118" s="175">
        <v>4087.4669999999974</v>
      </c>
      <c r="G118" s="176">
        <v>4087.4669999999974</v>
      </c>
      <c r="H118" s="176">
        <v>0</v>
      </c>
      <c r="I118" s="177">
        <v>0</v>
      </c>
      <c r="J118" s="178">
        <v>0</v>
      </c>
      <c r="K118" s="178">
        <v>0</v>
      </c>
      <c r="L118" s="178">
        <v>0</v>
      </c>
      <c r="M118" s="272">
        <v>32.387000000000008</v>
      </c>
      <c r="N118" s="265">
        <f t="shared" si="255"/>
        <v>0.98694532026513937</v>
      </c>
      <c r="O118" s="206">
        <f t="shared" si="256"/>
        <v>1.1871142667943717E-2</v>
      </c>
      <c r="P118" s="207">
        <f t="shared" si="257"/>
        <v>1.1871142667943717E-2</v>
      </c>
      <c r="Q118" s="208">
        <f t="shared" si="258"/>
        <v>1.1871142667943717E-2</v>
      </c>
      <c r="R118" s="208">
        <f t="shared" si="259"/>
        <v>0</v>
      </c>
      <c r="S118" s="209">
        <f t="shared" si="260"/>
        <v>0</v>
      </c>
      <c r="T118" s="210">
        <f t="shared" si="261"/>
        <v>0</v>
      </c>
      <c r="U118" s="210">
        <f t="shared" si="262"/>
        <v>0</v>
      </c>
      <c r="V118" s="210">
        <f t="shared" si="263"/>
        <v>0</v>
      </c>
      <c r="W118" s="257">
        <f t="shared" si="264"/>
        <v>9.4060868891832891E-5</v>
      </c>
      <c r="Z118" s="339"/>
      <c r="AA118" s="131" t="s">
        <v>21</v>
      </c>
      <c r="AB118" s="172">
        <v>299818.94499999267</v>
      </c>
      <c r="AC118" s="173">
        <v>298112.22599999333</v>
      </c>
      <c r="AD118" s="174">
        <v>1444.0730000000019</v>
      </c>
      <c r="AE118" s="175">
        <v>1444.0730000000019</v>
      </c>
      <c r="AF118" s="176">
        <v>1444.0730000000019</v>
      </c>
      <c r="AG118" s="176">
        <v>0</v>
      </c>
      <c r="AH118" s="177">
        <v>0</v>
      </c>
      <c r="AI118" s="178">
        <v>0</v>
      </c>
      <c r="AJ118" s="178">
        <v>0</v>
      </c>
      <c r="AK118" s="178">
        <v>0</v>
      </c>
      <c r="AL118" s="272">
        <v>0</v>
      </c>
      <c r="AM118" s="265">
        <f t="shared" si="265"/>
        <v>0.99430750114873701</v>
      </c>
      <c r="AN118" s="206">
        <f t="shared" si="266"/>
        <v>4.8164834947305854E-3</v>
      </c>
      <c r="AO118" s="207">
        <f t="shared" si="267"/>
        <v>4.8164834947305854E-3</v>
      </c>
      <c r="AP118" s="208">
        <f t="shared" si="268"/>
        <v>4.8164834947305854E-3</v>
      </c>
      <c r="AQ118" s="208">
        <f t="shared" si="269"/>
        <v>0</v>
      </c>
      <c r="AR118" s="209">
        <f t="shared" si="270"/>
        <v>0</v>
      </c>
      <c r="AS118" s="210">
        <f t="shared" si="271"/>
        <v>0</v>
      </c>
      <c r="AT118" s="210">
        <f t="shared" si="272"/>
        <v>0</v>
      </c>
      <c r="AU118" s="210">
        <f t="shared" si="273"/>
        <v>0</v>
      </c>
      <c r="AV118" s="257">
        <f t="shared" si="274"/>
        <v>0</v>
      </c>
      <c r="AY118" s="339"/>
      <c r="AZ118" s="131" t="s">
        <v>21</v>
      </c>
      <c r="BA118" s="172">
        <v>44500.647000000339</v>
      </c>
      <c r="BB118" s="173">
        <v>41712.384000000835</v>
      </c>
      <c r="BC118" s="174">
        <v>2643.3939999999989</v>
      </c>
      <c r="BD118" s="175">
        <v>2643.3939999999989</v>
      </c>
      <c r="BE118" s="176">
        <v>2643.3939999999989</v>
      </c>
      <c r="BF118" s="176">
        <v>0</v>
      </c>
      <c r="BG118" s="177">
        <v>0</v>
      </c>
      <c r="BH118" s="178">
        <v>0</v>
      </c>
      <c r="BI118" s="178">
        <v>0</v>
      </c>
      <c r="BJ118" s="178">
        <v>0</v>
      </c>
      <c r="BK118" s="272">
        <v>32.387000000000008</v>
      </c>
      <c r="BL118" s="265">
        <f t="shared" si="275"/>
        <v>0.93734331548034611</v>
      </c>
      <c r="BM118" s="206">
        <f t="shared" si="276"/>
        <v>5.940124870543969E-2</v>
      </c>
      <c r="BN118" s="207">
        <f t="shared" si="277"/>
        <v>5.940124870543969E-2</v>
      </c>
      <c r="BO118" s="208">
        <f t="shared" si="278"/>
        <v>5.940124870543969E-2</v>
      </c>
      <c r="BP118" s="208">
        <f t="shared" si="279"/>
        <v>0</v>
      </c>
      <c r="BQ118" s="209">
        <f t="shared" si="280"/>
        <v>0</v>
      </c>
      <c r="BR118" s="210">
        <f t="shared" si="281"/>
        <v>0</v>
      </c>
      <c r="BS118" s="210">
        <f t="shared" si="282"/>
        <v>0</v>
      </c>
      <c r="BT118" s="210">
        <f t="shared" si="283"/>
        <v>0</v>
      </c>
      <c r="BU118" s="257">
        <f t="shared" si="284"/>
        <v>7.2778717127415613E-4</v>
      </c>
      <c r="BX118" s="339"/>
      <c r="BY118" s="131" t="s">
        <v>21</v>
      </c>
      <c r="BZ118" s="172">
        <v>19522.350000000119</v>
      </c>
      <c r="CA118" s="173">
        <v>19522.028000000122</v>
      </c>
      <c r="CB118" s="174">
        <v>0.28100000000000003</v>
      </c>
      <c r="CC118" s="175">
        <v>0.28100000000000003</v>
      </c>
      <c r="CD118" s="176">
        <v>0.28100000000000003</v>
      </c>
      <c r="CE118" s="176">
        <v>0</v>
      </c>
      <c r="CF118" s="177">
        <v>0</v>
      </c>
      <c r="CG118" s="178">
        <v>0</v>
      </c>
      <c r="CH118" s="178">
        <v>0</v>
      </c>
      <c r="CI118" s="178">
        <v>0</v>
      </c>
      <c r="CJ118" s="272">
        <v>0</v>
      </c>
      <c r="CK118" s="265">
        <f t="shared" si="285"/>
        <v>0.99998350608405251</v>
      </c>
      <c r="CL118" s="206">
        <f t="shared" si="286"/>
        <v>1.4393758948077374E-5</v>
      </c>
      <c r="CM118" s="207">
        <f t="shared" si="287"/>
        <v>1.4393758948077374E-5</v>
      </c>
      <c r="CN118" s="208">
        <f t="shared" si="288"/>
        <v>1.4393758948077374E-5</v>
      </c>
      <c r="CO118" s="208">
        <f t="shared" si="289"/>
        <v>0</v>
      </c>
      <c r="CP118" s="209">
        <f t="shared" si="290"/>
        <v>0</v>
      </c>
      <c r="CQ118" s="210">
        <f t="shared" si="291"/>
        <v>0</v>
      </c>
      <c r="CR118" s="210">
        <f t="shared" si="292"/>
        <v>0</v>
      </c>
      <c r="CS118" s="210">
        <f t="shared" si="293"/>
        <v>0</v>
      </c>
      <c r="CT118" s="257">
        <f t="shared" si="294"/>
        <v>0</v>
      </c>
    </row>
    <row r="119" spans="1:98">
      <c r="A119" s="339"/>
      <c r="B119" s="132" t="s">
        <v>22</v>
      </c>
      <c r="C119" s="151">
        <v>684538.78900006344</v>
      </c>
      <c r="D119" s="152">
        <v>632479.75400004419</v>
      </c>
      <c r="E119" s="153">
        <v>48587.359999999571</v>
      </c>
      <c r="F119" s="154">
        <v>26661.127999999997</v>
      </c>
      <c r="G119" s="155">
        <v>26661.092999999997</v>
      </c>
      <c r="H119" s="155">
        <v>3.5000000000000003E-2</v>
      </c>
      <c r="I119" s="156">
        <v>21926.251000000069</v>
      </c>
      <c r="J119" s="157">
        <v>21385.345000000074</v>
      </c>
      <c r="K119" s="157">
        <v>541.02799999999957</v>
      </c>
      <c r="L119" s="157">
        <v>0</v>
      </c>
      <c r="M119" s="269">
        <v>212.00099999999998</v>
      </c>
      <c r="N119" s="262">
        <f t="shared" si="255"/>
        <v>0.92395020437619879</v>
      </c>
      <c r="O119" s="191">
        <f t="shared" si="256"/>
        <v>7.0978242257057941E-2</v>
      </c>
      <c r="P119" s="192">
        <f t="shared" si="257"/>
        <v>3.8947578177337627E-2</v>
      </c>
      <c r="Q119" s="193">
        <f t="shared" si="258"/>
        <v>3.8947527048021707E-2</v>
      </c>
      <c r="R119" s="193">
        <f t="shared" si="259"/>
        <v>5.1129315916671541E-8</v>
      </c>
      <c r="S119" s="194">
        <f t="shared" si="260"/>
        <v>3.2030691835635387E-2</v>
      </c>
      <c r="T119" s="195">
        <f t="shared" si="261"/>
        <v>3.1240516014057595E-2</v>
      </c>
      <c r="U119" s="195">
        <f t="shared" si="262"/>
        <v>7.9035404376471272E-4</v>
      </c>
      <c r="V119" s="195">
        <f t="shared" si="263"/>
        <v>0</v>
      </c>
      <c r="W119" s="254">
        <f t="shared" si="264"/>
        <v>3.0969903153286516E-4</v>
      </c>
      <c r="Z119" s="339"/>
      <c r="AA119" s="132" t="s">
        <v>22</v>
      </c>
      <c r="AB119" s="151">
        <v>579792.60300001432</v>
      </c>
      <c r="AC119" s="152">
        <v>535603.08699998073</v>
      </c>
      <c r="AD119" s="153">
        <v>41252.858000000102</v>
      </c>
      <c r="AE119" s="154">
        <v>21298.930999999986</v>
      </c>
      <c r="AF119" s="155">
        <v>21298.895999999986</v>
      </c>
      <c r="AG119" s="155">
        <v>3.5000000000000003E-2</v>
      </c>
      <c r="AH119" s="156">
        <v>19953.94500000008</v>
      </c>
      <c r="AI119" s="157">
        <v>19413.039000000084</v>
      </c>
      <c r="AJ119" s="157">
        <v>541.02799999999957</v>
      </c>
      <c r="AK119" s="157">
        <v>0</v>
      </c>
      <c r="AL119" s="269">
        <v>0</v>
      </c>
      <c r="AM119" s="262">
        <f t="shared" si="265"/>
        <v>0.92378392588766345</v>
      </c>
      <c r="AN119" s="191">
        <f t="shared" si="266"/>
        <v>7.1151059510842163E-2</v>
      </c>
      <c r="AO119" s="192">
        <f t="shared" si="267"/>
        <v>3.6735430720904627E-2</v>
      </c>
      <c r="AP119" s="193">
        <f t="shared" si="268"/>
        <v>3.6735370354491155E-2</v>
      </c>
      <c r="AQ119" s="193">
        <f t="shared" si="269"/>
        <v>6.0366413470782304E-8</v>
      </c>
      <c r="AR119" s="194">
        <f t="shared" si="270"/>
        <v>3.4415659835521542E-2</v>
      </c>
      <c r="AS119" s="195">
        <f t="shared" si="271"/>
        <v>3.348272968566935E-2</v>
      </c>
      <c r="AT119" s="195">
        <f t="shared" si="272"/>
        <v>9.331405699220109E-4</v>
      </c>
      <c r="AU119" s="195">
        <f t="shared" si="273"/>
        <v>0</v>
      </c>
      <c r="AV119" s="254">
        <f t="shared" si="274"/>
        <v>0</v>
      </c>
      <c r="AY119" s="339"/>
      <c r="AZ119" s="132" t="s">
        <v>22</v>
      </c>
      <c r="BA119" s="151">
        <v>104746.18599999824</v>
      </c>
      <c r="BB119" s="152">
        <v>96876.666999998357</v>
      </c>
      <c r="BC119" s="153">
        <v>7334.5019999999986</v>
      </c>
      <c r="BD119" s="154">
        <v>5362.1969999999974</v>
      </c>
      <c r="BE119" s="155">
        <v>5362.1969999999974</v>
      </c>
      <c r="BF119" s="155">
        <v>0</v>
      </c>
      <c r="BG119" s="156">
        <v>1972.3060000000005</v>
      </c>
      <c r="BH119" s="157">
        <v>1972.3060000000005</v>
      </c>
      <c r="BI119" s="157">
        <v>0</v>
      </c>
      <c r="BJ119" s="157">
        <v>0</v>
      </c>
      <c r="BK119" s="269">
        <v>212.00099999999998</v>
      </c>
      <c r="BL119" s="262">
        <f t="shared" si="275"/>
        <v>0.92487059146955464</v>
      </c>
      <c r="BM119" s="191">
        <f t="shared" si="276"/>
        <v>7.0021661695635604E-2</v>
      </c>
      <c r="BN119" s="192">
        <f t="shared" si="277"/>
        <v>5.1192288757894132E-2</v>
      </c>
      <c r="BO119" s="193">
        <f t="shared" si="278"/>
        <v>5.1192288757894132E-2</v>
      </c>
      <c r="BP119" s="193">
        <f t="shared" si="279"/>
        <v>0</v>
      </c>
      <c r="BQ119" s="194">
        <f t="shared" si="280"/>
        <v>1.8829382484628447E-2</v>
      </c>
      <c r="BR119" s="195">
        <f t="shared" si="281"/>
        <v>1.8829382484628447E-2</v>
      </c>
      <c r="BS119" s="195">
        <f t="shared" si="282"/>
        <v>0</v>
      </c>
      <c r="BT119" s="195">
        <f t="shared" si="283"/>
        <v>0</v>
      </c>
      <c r="BU119" s="254">
        <f t="shared" si="284"/>
        <v>2.02394958800699E-3</v>
      </c>
      <c r="BX119" s="339"/>
      <c r="BY119" s="132" t="s">
        <v>22</v>
      </c>
      <c r="BZ119" s="151">
        <v>14803.351000000062</v>
      </c>
      <c r="CA119" s="152">
        <v>14380.045000000071</v>
      </c>
      <c r="CB119" s="153">
        <v>403.33999999999986</v>
      </c>
      <c r="CC119" s="154">
        <v>366.35399999999981</v>
      </c>
      <c r="CD119" s="155">
        <v>366.35399999999981</v>
      </c>
      <c r="CE119" s="155">
        <v>0</v>
      </c>
      <c r="CF119" s="156">
        <v>36.985999999999997</v>
      </c>
      <c r="CG119" s="157">
        <v>36.985999999999997</v>
      </c>
      <c r="CH119" s="157">
        <v>0</v>
      </c>
      <c r="CI119" s="157">
        <v>0</v>
      </c>
      <c r="CJ119" s="269">
        <v>0</v>
      </c>
      <c r="CK119" s="262">
        <f t="shared" si="285"/>
        <v>0.97140471775613579</v>
      </c>
      <c r="CL119" s="191">
        <f t="shared" si="286"/>
        <v>2.7246533572026912E-2</v>
      </c>
      <c r="CM119" s="192">
        <f t="shared" si="287"/>
        <v>2.4748045223003782E-2</v>
      </c>
      <c r="CN119" s="193">
        <f t="shared" si="288"/>
        <v>2.4748045223003782E-2</v>
      </c>
      <c r="CO119" s="193">
        <f t="shared" si="289"/>
        <v>0</v>
      </c>
      <c r="CP119" s="194">
        <f t="shared" si="290"/>
        <v>2.498488349023126E-3</v>
      </c>
      <c r="CQ119" s="195">
        <f t="shared" si="291"/>
        <v>2.498488349023126E-3</v>
      </c>
      <c r="CR119" s="195">
        <f t="shared" si="292"/>
        <v>0</v>
      </c>
      <c r="CS119" s="195">
        <f t="shared" si="293"/>
        <v>0</v>
      </c>
      <c r="CT119" s="254">
        <f t="shared" si="294"/>
        <v>0</v>
      </c>
    </row>
    <row r="120" spans="1:98">
      <c r="A120" s="339"/>
      <c r="B120" s="133" t="s">
        <v>23</v>
      </c>
      <c r="C120" s="158">
        <v>673517.18299998913</v>
      </c>
      <c r="D120" s="159">
        <v>631498.50799997919</v>
      </c>
      <c r="E120" s="160">
        <v>39489.648000000299</v>
      </c>
      <c r="F120" s="161">
        <v>24362.540000000019</v>
      </c>
      <c r="G120" s="162">
        <v>24362.540000000019</v>
      </c>
      <c r="H120" s="162">
        <v>0</v>
      </c>
      <c r="I120" s="163">
        <v>15127.14799999999</v>
      </c>
      <c r="J120" s="164">
        <v>15127.14799999999</v>
      </c>
      <c r="K120" s="164">
        <v>0</v>
      </c>
      <c r="L120" s="164">
        <v>0</v>
      </c>
      <c r="M120" s="270">
        <v>147.03799999999993</v>
      </c>
      <c r="N120" s="263">
        <f t="shared" si="255"/>
        <v>0.93761306161061875</v>
      </c>
      <c r="O120" s="196">
        <f t="shared" si="256"/>
        <v>5.8631982964569646E-2</v>
      </c>
      <c r="P120" s="197">
        <f t="shared" si="257"/>
        <v>3.6172113518298181E-2</v>
      </c>
      <c r="Q120" s="198">
        <f t="shared" si="258"/>
        <v>3.6172113518298181E-2</v>
      </c>
      <c r="R120" s="198">
        <f t="shared" si="259"/>
        <v>0</v>
      </c>
      <c r="S120" s="199">
        <f t="shared" si="260"/>
        <v>2.2459928835995614E-2</v>
      </c>
      <c r="T120" s="200">
        <f t="shared" si="261"/>
        <v>2.2459928835995614E-2</v>
      </c>
      <c r="U120" s="200">
        <f t="shared" si="262"/>
        <v>0</v>
      </c>
      <c r="V120" s="200">
        <f t="shared" si="263"/>
        <v>0</v>
      </c>
      <c r="W120" s="255">
        <f t="shared" si="264"/>
        <v>2.1831365807931035E-4</v>
      </c>
      <c r="Z120" s="339"/>
      <c r="AA120" s="133" t="s">
        <v>23</v>
      </c>
      <c r="AB120" s="158">
        <v>542176.82799998799</v>
      </c>
      <c r="AC120" s="159">
        <v>510614.92699998384</v>
      </c>
      <c r="AD120" s="160">
        <v>29622.407000000261</v>
      </c>
      <c r="AE120" s="161">
        <v>17870.740999999987</v>
      </c>
      <c r="AF120" s="162">
        <v>17870.740999999987</v>
      </c>
      <c r="AG120" s="162">
        <v>0</v>
      </c>
      <c r="AH120" s="163">
        <v>11751.696</v>
      </c>
      <c r="AI120" s="164">
        <v>11751.696</v>
      </c>
      <c r="AJ120" s="164">
        <v>0</v>
      </c>
      <c r="AK120" s="164">
        <v>0</v>
      </c>
      <c r="AL120" s="270">
        <v>0</v>
      </c>
      <c r="AM120" s="263">
        <f t="shared" si="265"/>
        <v>0.94178670247411456</v>
      </c>
      <c r="AN120" s="196">
        <f t="shared" si="266"/>
        <v>5.4636062388119834E-2</v>
      </c>
      <c r="AO120" s="197">
        <f t="shared" si="267"/>
        <v>3.2961093276381012E-2</v>
      </c>
      <c r="AP120" s="198">
        <f t="shared" si="268"/>
        <v>3.2961093276381012E-2</v>
      </c>
      <c r="AQ120" s="198">
        <f t="shared" si="269"/>
        <v>0</v>
      </c>
      <c r="AR120" s="199">
        <f t="shared" si="270"/>
        <v>2.1675024444239546E-2</v>
      </c>
      <c r="AS120" s="200">
        <f t="shared" si="271"/>
        <v>2.1675024444239546E-2</v>
      </c>
      <c r="AT120" s="200">
        <f t="shared" si="272"/>
        <v>0</v>
      </c>
      <c r="AU120" s="200">
        <f t="shared" si="273"/>
        <v>0</v>
      </c>
      <c r="AV120" s="255">
        <f t="shared" si="274"/>
        <v>0</v>
      </c>
      <c r="AY120" s="339"/>
      <c r="AZ120" s="133" t="s">
        <v>23</v>
      </c>
      <c r="BA120" s="158">
        <v>131340.35500000106</v>
      </c>
      <c r="BB120" s="159">
        <v>120883.58100000044</v>
      </c>
      <c r="BC120" s="160">
        <v>9867.2409999999982</v>
      </c>
      <c r="BD120" s="161">
        <v>6491.7989999999872</v>
      </c>
      <c r="BE120" s="162">
        <v>6491.7989999999872</v>
      </c>
      <c r="BF120" s="162">
        <v>0</v>
      </c>
      <c r="BG120" s="163">
        <v>3375.4519999999993</v>
      </c>
      <c r="BH120" s="164">
        <v>3375.4519999999993</v>
      </c>
      <c r="BI120" s="164">
        <v>0</v>
      </c>
      <c r="BJ120" s="164">
        <v>0</v>
      </c>
      <c r="BK120" s="270">
        <v>147.03799999999993</v>
      </c>
      <c r="BL120" s="263">
        <f t="shared" si="275"/>
        <v>0.92038415001999552</v>
      </c>
      <c r="BM120" s="196">
        <f t="shared" si="276"/>
        <v>7.5127260010831545E-2</v>
      </c>
      <c r="BN120" s="197">
        <f t="shared" si="277"/>
        <v>4.9427299020167376E-2</v>
      </c>
      <c r="BO120" s="198">
        <f t="shared" si="278"/>
        <v>4.9427299020167376E-2</v>
      </c>
      <c r="BP120" s="198">
        <f t="shared" si="279"/>
        <v>0</v>
      </c>
      <c r="BQ120" s="199">
        <f t="shared" si="280"/>
        <v>2.570003712872538E-2</v>
      </c>
      <c r="BR120" s="200">
        <f t="shared" si="281"/>
        <v>2.570003712872538E-2</v>
      </c>
      <c r="BS120" s="200">
        <f t="shared" si="282"/>
        <v>0</v>
      </c>
      <c r="BT120" s="200">
        <f t="shared" si="283"/>
        <v>0</v>
      </c>
      <c r="BU120" s="255">
        <f t="shared" si="284"/>
        <v>1.1195188257257164E-3</v>
      </c>
      <c r="BX120" s="339"/>
      <c r="BY120" s="133" t="s">
        <v>23</v>
      </c>
      <c r="BZ120" s="158">
        <v>10572.704000000043</v>
      </c>
      <c r="CA120" s="159">
        <v>10376.986000000059</v>
      </c>
      <c r="CB120" s="160">
        <v>152.30700000000007</v>
      </c>
      <c r="CC120" s="161">
        <v>152.23300000000006</v>
      </c>
      <c r="CD120" s="162">
        <v>152.23300000000006</v>
      </c>
      <c r="CE120" s="162">
        <v>0</v>
      </c>
      <c r="CF120" s="163">
        <v>7.400000000000001E-2</v>
      </c>
      <c r="CG120" s="164">
        <v>7.400000000000001E-2</v>
      </c>
      <c r="CH120" s="164">
        <v>0</v>
      </c>
      <c r="CI120" s="164">
        <v>0</v>
      </c>
      <c r="CJ120" s="270">
        <v>28.52</v>
      </c>
      <c r="CK120" s="263">
        <f t="shared" si="285"/>
        <v>0.98148836853845678</v>
      </c>
      <c r="CL120" s="196">
        <f t="shared" si="286"/>
        <v>1.4405680892986264E-2</v>
      </c>
      <c r="CM120" s="197">
        <f t="shared" si="287"/>
        <v>1.4398681737424923E-2</v>
      </c>
      <c r="CN120" s="198">
        <f t="shared" si="288"/>
        <v>1.4398681737424923E-2</v>
      </c>
      <c r="CO120" s="198">
        <f t="shared" si="289"/>
        <v>0</v>
      </c>
      <c r="CP120" s="199">
        <f t="shared" si="290"/>
        <v>6.9991555613398151E-6</v>
      </c>
      <c r="CQ120" s="200">
        <f t="shared" si="291"/>
        <v>6.9991555613398151E-6</v>
      </c>
      <c r="CR120" s="200">
        <f t="shared" si="292"/>
        <v>0</v>
      </c>
      <c r="CS120" s="200">
        <f t="shared" si="293"/>
        <v>0</v>
      </c>
      <c r="CT120" s="255">
        <f t="shared" si="294"/>
        <v>2.6975123866136686E-3</v>
      </c>
    </row>
    <row r="121" spans="1:98">
      <c r="A121" s="339"/>
      <c r="B121" s="134" t="s">
        <v>24</v>
      </c>
      <c r="C121" s="165">
        <f t="shared" ref="C121:M121" si="303">IF(COUNT(C118:C120)=0,"",SUM(C118:C120))</f>
        <v>1702375.564000038</v>
      </c>
      <c r="D121" s="166">
        <f t="shared" si="303"/>
        <v>1603802.8720000109</v>
      </c>
      <c r="E121" s="167">
        <f t="shared" si="303"/>
        <v>92164.47499999986</v>
      </c>
      <c r="F121" s="168">
        <f t="shared" si="303"/>
        <v>55111.135000000009</v>
      </c>
      <c r="G121" s="169">
        <f t="shared" si="303"/>
        <v>55111.100000000013</v>
      </c>
      <c r="H121" s="169">
        <f t="shared" si="303"/>
        <v>3.5000000000000003E-2</v>
      </c>
      <c r="I121" s="170">
        <f t="shared" si="303"/>
        <v>37053.399000000063</v>
      </c>
      <c r="J121" s="171">
        <f t="shared" si="303"/>
        <v>36512.49300000006</v>
      </c>
      <c r="K121" s="171">
        <f t="shared" si="303"/>
        <v>541.02799999999957</v>
      </c>
      <c r="L121" s="171">
        <f t="shared" si="303"/>
        <v>0</v>
      </c>
      <c r="M121" s="271">
        <f t="shared" si="303"/>
        <v>391.42599999999993</v>
      </c>
      <c r="N121" s="264">
        <f t="shared" si="255"/>
        <v>0.94209697666922998</v>
      </c>
      <c r="O121" s="201">
        <f t="shared" si="256"/>
        <v>5.4138744087375658E-2</v>
      </c>
      <c r="P121" s="202">
        <f t="shared" si="257"/>
        <v>3.237307687294716E-2</v>
      </c>
      <c r="Q121" s="203">
        <f t="shared" si="258"/>
        <v>3.2373056313441527E-2</v>
      </c>
      <c r="R121" s="203">
        <f t="shared" si="259"/>
        <v>2.0559505634444848E-8</v>
      </c>
      <c r="S121" s="204">
        <f t="shared" si="260"/>
        <v>2.1765701871880979E-2</v>
      </c>
      <c r="T121" s="205">
        <f t="shared" si="261"/>
        <v>2.1447965873175118E-2</v>
      </c>
      <c r="U121" s="205">
        <f t="shared" si="262"/>
        <v>3.1780766326835476E-4</v>
      </c>
      <c r="V121" s="205">
        <f t="shared" si="263"/>
        <v>0</v>
      </c>
      <c r="W121" s="256">
        <f t="shared" si="264"/>
        <v>2.2992928721337732E-4</v>
      </c>
      <c r="Z121" s="339"/>
      <c r="AA121" s="134" t="s">
        <v>24</v>
      </c>
      <c r="AB121" s="165">
        <f t="shared" ref="AB121:AL121" si="304">IF(COUNT(AB118:AB120)=0,"",SUM(AB118:AB120))</f>
        <v>1421788.375999995</v>
      </c>
      <c r="AC121" s="166">
        <f t="shared" si="304"/>
        <v>1344330.2399999578</v>
      </c>
      <c r="AD121" s="167">
        <f t="shared" si="304"/>
        <v>72319.338000000367</v>
      </c>
      <c r="AE121" s="168">
        <f t="shared" si="304"/>
        <v>40613.744999999974</v>
      </c>
      <c r="AF121" s="169">
        <f t="shared" si="304"/>
        <v>40613.709999999977</v>
      </c>
      <c r="AG121" s="169">
        <f t="shared" si="304"/>
        <v>3.5000000000000003E-2</v>
      </c>
      <c r="AH121" s="170">
        <f t="shared" si="304"/>
        <v>31705.64100000008</v>
      </c>
      <c r="AI121" s="171">
        <f t="shared" si="304"/>
        <v>31164.735000000084</v>
      </c>
      <c r="AJ121" s="171">
        <f t="shared" si="304"/>
        <v>541.02799999999957</v>
      </c>
      <c r="AK121" s="171">
        <f t="shared" si="304"/>
        <v>0</v>
      </c>
      <c r="AL121" s="271">
        <f t="shared" si="304"/>
        <v>0</v>
      </c>
      <c r="AM121" s="264">
        <f t="shared" si="265"/>
        <v>0.94552062929508895</v>
      </c>
      <c r="AN121" s="201">
        <f t="shared" si="266"/>
        <v>5.0865050819630997E-2</v>
      </c>
      <c r="AO121" s="202">
        <f t="shared" si="267"/>
        <v>2.8565253230063061E-2</v>
      </c>
      <c r="AP121" s="203">
        <f t="shared" si="268"/>
        <v>2.8565228613178732E-2</v>
      </c>
      <c r="AQ121" s="203">
        <f t="shared" si="269"/>
        <v>2.4616884334409641E-8</v>
      </c>
      <c r="AR121" s="204">
        <f t="shared" si="270"/>
        <v>2.2299831349866225E-2</v>
      </c>
      <c r="AS121" s="205">
        <f t="shared" si="271"/>
        <v>2.1919390765929424E-2</v>
      </c>
      <c r="AT121" s="205">
        <f t="shared" si="272"/>
        <v>3.8052639136219906E-4</v>
      </c>
      <c r="AU121" s="205">
        <f t="shared" si="273"/>
        <v>0</v>
      </c>
      <c r="AV121" s="256">
        <f t="shared" si="274"/>
        <v>0</v>
      </c>
      <c r="AY121" s="339"/>
      <c r="AZ121" s="134" t="s">
        <v>24</v>
      </c>
      <c r="BA121" s="165">
        <f t="shared" ref="BA121:BK121" si="305">IF(COUNT(BA118:BA120)=0,"",SUM(BA118:BA120))</f>
        <v>280587.18799999962</v>
      </c>
      <c r="BB121" s="166">
        <f t="shared" si="305"/>
        <v>259472.63199999963</v>
      </c>
      <c r="BC121" s="167">
        <f t="shared" si="305"/>
        <v>19845.136999999995</v>
      </c>
      <c r="BD121" s="168">
        <f t="shared" si="305"/>
        <v>14497.389999999985</v>
      </c>
      <c r="BE121" s="169">
        <f t="shared" si="305"/>
        <v>14497.389999999985</v>
      </c>
      <c r="BF121" s="169">
        <f t="shared" si="305"/>
        <v>0</v>
      </c>
      <c r="BG121" s="170">
        <f t="shared" si="305"/>
        <v>5347.7579999999998</v>
      </c>
      <c r="BH121" s="171">
        <f t="shared" si="305"/>
        <v>5347.7579999999998</v>
      </c>
      <c r="BI121" s="171">
        <f t="shared" si="305"/>
        <v>0</v>
      </c>
      <c r="BJ121" s="171">
        <f t="shared" si="305"/>
        <v>0</v>
      </c>
      <c r="BK121" s="271">
        <f t="shared" si="305"/>
        <v>391.42599999999993</v>
      </c>
      <c r="BL121" s="264">
        <f t="shared" si="275"/>
        <v>0.92474868096970986</v>
      </c>
      <c r="BM121" s="201">
        <f t="shared" si="276"/>
        <v>7.0727167343079198E-2</v>
      </c>
      <c r="BN121" s="202">
        <f t="shared" si="277"/>
        <v>5.1668039810855527E-2</v>
      </c>
      <c r="BO121" s="203">
        <f t="shared" si="278"/>
        <v>5.1668039810855527E-2</v>
      </c>
      <c r="BP121" s="203">
        <f t="shared" si="279"/>
        <v>0</v>
      </c>
      <c r="BQ121" s="204">
        <f t="shared" si="280"/>
        <v>1.9059166735724251E-2</v>
      </c>
      <c r="BR121" s="205">
        <f t="shared" si="281"/>
        <v>1.9059166735724251E-2</v>
      </c>
      <c r="BS121" s="205">
        <f t="shared" si="282"/>
        <v>0</v>
      </c>
      <c r="BT121" s="205">
        <f t="shared" si="283"/>
        <v>0</v>
      </c>
      <c r="BU121" s="256">
        <f t="shared" si="284"/>
        <v>1.3950244941333546E-3</v>
      </c>
      <c r="BX121" s="339"/>
      <c r="BY121" s="134" t="s">
        <v>24</v>
      </c>
      <c r="BZ121" s="165">
        <f t="shared" ref="BZ121:CJ121" si="306">IF(COUNT(BZ118:BZ120)=0,"",SUM(BZ118:BZ120))</f>
        <v>44898.405000000224</v>
      </c>
      <c r="CA121" s="166">
        <f t="shared" si="306"/>
        <v>44279.059000000256</v>
      </c>
      <c r="CB121" s="167">
        <f t="shared" si="306"/>
        <v>555.92799999999988</v>
      </c>
      <c r="CC121" s="168">
        <f t="shared" si="306"/>
        <v>518.86799999999994</v>
      </c>
      <c r="CD121" s="169">
        <f t="shared" si="306"/>
        <v>518.86799999999994</v>
      </c>
      <c r="CE121" s="169">
        <f t="shared" si="306"/>
        <v>0</v>
      </c>
      <c r="CF121" s="170">
        <f t="shared" si="306"/>
        <v>37.059999999999995</v>
      </c>
      <c r="CG121" s="171">
        <f t="shared" si="306"/>
        <v>37.059999999999995</v>
      </c>
      <c r="CH121" s="171">
        <f t="shared" si="306"/>
        <v>0</v>
      </c>
      <c r="CI121" s="171">
        <f t="shared" si="306"/>
        <v>0</v>
      </c>
      <c r="CJ121" s="271">
        <f t="shared" si="306"/>
        <v>28.52</v>
      </c>
      <c r="CK121" s="264">
        <f t="shared" si="285"/>
        <v>0.9862056124265447</v>
      </c>
      <c r="CL121" s="201">
        <f t="shared" si="286"/>
        <v>1.2381909780536682E-2</v>
      </c>
      <c r="CM121" s="202">
        <f t="shared" si="287"/>
        <v>1.1556490703845656E-2</v>
      </c>
      <c r="CN121" s="203">
        <f t="shared" si="288"/>
        <v>1.1556490703845656E-2</v>
      </c>
      <c r="CO121" s="203">
        <f t="shared" si="289"/>
        <v>0</v>
      </c>
      <c r="CP121" s="204">
        <f t="shared" si="290"/>
        <v>8.2541907669102742E-4</v>
      </c>
      <c r="CQ121" s="205">
        <f t="shared" si="291"/>
        <v>8.2541907669102742E-4</v>
      </c>
      <c r="CR121" s="205">
        <f t="shared" si="292"/>
        <v>0</v>
      </c>
      <c r="CS121" s="205">
        <f t="shared" si="293"/>
        <v>0</v>
      </c>
      <c r="CT121" s="256">
        <f t="shared" si="294"/>
        <v>6.3521187445299797E-4</v>
      </c>
    </row>
    <row r="122" spans="1:98">
      <c r="A122" s="339"/>
      <c r="B122" s="131" t="s">
        <v>25</v>
      </c>
      <c r="C122" s="172">
        <v>1262734.9769999869</v>
      </c>
      <c r="D122" s="173">
        <v>1149333.9010000175</v>
      </c>
      <c r="E122" s="174">
        <v>105489.95000000038</v>
      </c>
      <c r="F122" s="175">
        <v>66708.137999999482</v>
      </c>
      <c r="G122" s="176">
        <v>66708.137999999482</v>
      </c>
      <c r="H122" s="176">
        <v>0</v>
      </c>
      <c r="I122" s="177">
        <v>38781.945000000487</v>
      </c>
      <c r="J122" s="178">
        <v>38771.953000000496</v>
      </c>
      <c r="K122" s="178">
        <v>9.9919999999999973</v>
      </c>
      <c r="L122" s="178">
        <v>0</v>
      </c>
      <c r="M122" s="272">
        <v>364.08800000000008</v>
      </c>
      <c r="N122" s="265">
        <f t="shared" si="255"/>
        <v>0.91019408025792692</v>
      </c>
      <c r="O122" s="206">
        <f t="shared" si="256"/>
        <v>8.3540847384004524E-2</v>
      </c>
      <c r="P122" s="207">
        <f t="shared" si="257"/>
        <v>5.2828296685409844E-2</v>
      </c>
      <c r="Q122" s="208">
        <f t="shared" si="258"/>
        <v>5.2828296685409844E-2</v>
      </c>
      <c r="R122" s="208">
        <f t="shared" si="259"/>
        <v>0</v>
      </c>
      <c r="S122" s="209">
        <f t="shared" si="260"/>
        <v>3.0712656025525528E-2</v>
      </c>
      <c r="T122" s="210">
        <f t="shared" si="261"/>
        <v>3.0704743042847461E-2</v>
      </c>
      <c r="U122" s="210">
        <f t="shared" si="262"/>
        <v>7.9129826780747358E-6</v>
      </c>
      <c r="V122" s="210">
        <f t="shared" si="263"/>
        <v>0</v>
      </c>
      <c r="W122" s="257">
        <f t="shared" si="264"/>
        <v>2.8833287002550799E-4</v>
      </c>
      <c r="Z122" s="339"/>
      <c r="AA122" s="131" t="s">
        <v>25</v>
      </c>
      <c r="AB122" s="172">
        <v>1015221.1410000111</v>
      </c>
      <c r="AC122" s="173">
        <v>927642.84500000533</v>
      </c>
      <c r="AD122" s="174">
        <v>81399.125999999611</v>
      </c>
      <c r="AE122" s="175">
        <v>49940.02999999957</v>
      </c>
      <c r="AF122" s="176">
        <v>49940.02999999957</v>
      </c>
      <c r="AG122" s="176">
        <v>0</v>
      </c>
      <c r="AH122" s="177">
        <v>31459.182000000357</v>
      </c>
      <c r="AI122" s="178">
        <v>31449.190000000355</v>
      </c>
      <c r="AJ122" s="178">
        <v>9.9919999999999973</v>
      </c>
      <c r="AK122" s="178">
        <v>0</v>
      </c>
      <c r="AL122" s="272">
        <v>22.809999999999995</v>
      </c>
      <c r="AM122" s="265">
        <f t="shared" si="265"/>
        <v>0.91373475939070814</v>
      </c>
      <c r="AN122" s="206">
        <f t="shared" si="266"/>
        <v>8.0178714481674407E-2</v>
      </c>
      <c r="AO122" s="207">
        <f t="shared" si="267"/>
        <v>4.9191282552299632E-2</v>
      </c>
      <c r="AP122" s="208">
        <f t="shared" si="268"/>
        <v>4.9191282552299632E-2</v>
      </c>
      <c r="AQ122" s="208">
        <f t="shared" si="269"/>
        <v>0</v>
      </c>
      <c r="AR122" s="209">
        <f t="shared" si="270"/>
        <v>3.0987516639982986E-2</v>
      </c>
      <c r="AS122" s="210">
        <f t="shared" si="271"/>
        <v>3.097767444935429E-2</v>
      </c>
      <c r="AT122" s="210">
        <f t="shared" si="272"/>
        <v>9.8421906286916937E-6</v>
      </c>
      <c r="AU122" s="210">
        <f t="shared" si="273"/>
        <v>0</v>
      </c>
      <c r="AV122" s="257">
        <f t="shared" si="274"/>
        <v>2.246801123303218E-5</v>
      </c>
      <c r="AY122" s="339"/>
      <c r="AZ122" s="131" t="s">
        <v>25</v>
      </c>
      <c r="BA122" s="172">
        <v>247513.83599999858</v>
      </c>
      <c r="BB122" s="173">
        <v>221691.05599999931</v>
      </c>
      <c r="BC122" s="174">
        <v>24090.823999999964</v>
      </c>
      <c r="BD122" s="175">
        <v>16768.108000000102</v>
      </c>
      <c r="BE122" s="176">
        <v>16768.108000000102</v>
      </c>
      <c r="BF122" s="176">
        <v>0</v>
      </c>
      <c r="BG122" s="177">
        <v>7322.7629999999972</v>
      </c>
      <c r="BH122" s="178">
        <v>7322.7629999999972</v>
      </c>
      <c r="BI122" s="178">
        <v>0</v>
      </c>
      <c r="BJ122" s="178">
        <v>0</v>
      </c>
      <c r="BK122" s="272">
        <v>341.27800000000002</v>
      </c>
      <c r="BL122" s="265">
        <f t="shared" si="275"/>
        <v>0.89567136764023403</v>
      </c>
      <c r="BM122" s="206">
        <f t="shared" si="276"/>
        <v>9.7331221516037195E-2</v>
      </c>
      <c r="BN122" s="207">
        <f t="shared" si="277"/>
        <v>6.7746144098385669E-2</v>
      </c>
      <c r="BO122" s="208">
        <f t="shared" si="278"/>
        <v>6.7746144098385669E-2</v>
      </c>
      <c r="BP122" s="208">
        <f t="shared" si="279"/>
        <v>0</v>
      </c>
      <c r="BQ122" s="209">
        <f t="shared" si="280"/>
        <v>2.9585267306026636E-2</v>
      </c>
      <c r="BR122" s="210">
        <f t="shared" si="281"/>
        <v>2.9585267306026636E-2</v>
      </c>
      <c r="BS122" s="210">
        <f t="shared" si="282"/>
        <v>0</v>
      </c>
      <c r="BT122" s="210">
        <f t="shared" si="283"/>
        <v>0</v>
      </c>
      <c r="BU122" s="257">
        <f t="shared" si="284"/>
        <v>1.3788239296650955E-3</v>
      </c>
      <c r="BX122" s="339"/>
      <c r="BY122" s="131" t="s">
        <v>25</v>
      </c>
      <c r="BZ122" s="172">
        <v>8051.364000000035</v>
      </c>
      <c r="CA122" s="173">
        <v>7793.4400000000251</v>
      </c>
      <c r="CB122" s="174">
        <v>230.11899999999989</v>
      </c>
      <c r="CC122" s="175">
        <v>173.68899999999999</v>
      </c>
      <c r="CD122" s="176">
        <v>173.68899999999999</v>
      </c>
      <c r="CE122" s="176">
        <v>0</v>
      </c>
      <c r="CF122" s="177">
        <v>56.430000000000028</v>
      </c>
      <c r="CG122" s="178">
        <v>56.430000000000028</v>
      </c>
      <c r="CH122" s="178">
        <v>0</v>
      </c>
      <c r="CI122" s="178">
        <v>0</v>
      </c>
      <c r="CJ122" s="272">
        <v>7.3969999999999994</v>
      </c>
      <c r="CK122" s="265">
        <f t="shared" si="285"/>
        <v>0.96796517956460437</v>
      </c>
      <c r="CL122" s="206">
        <f t="shared" si="286"/>
        <v>2.858136832467131E-2</v>
      </c>
      <c r="CM122" s="207">
        <f t="shared" si="287"/>
        <v>2.1572618006091792E-2</v>
      </c>
      <c r="CN122" s="208">
        <f t="shared" si="288"/>
        <v>2.1572618006091792E-2</v>
      </c>
      <c r="CO122" s="208">
        <f t="shared" si="289"/>
        <v>0</v>
      </c>
      <c r="CP122" s="209">
        <f t="shared" si="290"/>
        <v>7.0087503185795328E-3</v>
      </c>
      <c r="CQ122" s="210">
        <f t="shared" si="291"/>
        <v>7.0087503185795328E-3</v>
      </c>
      <c r="CR122" s="210">
        <f t="shared" si="292"/>
        <v>0</v>
      </c>
      <c r="CS122" s="210">
        <f t="shared" si="293"/>
        <v>0</v>
      </c>
      <c r="CT122" s="257">
        <f t="shared" si="294"/>
        <v>9.1872631767734843E-4</v>
      </c>
    </row>
    <row r="123" spans="1:98">
      <c r="A123" s="339"/>
      <c r="B123" s="132" t="s">
        <v>26</v>
      </c>
      <c r="C123" s="151">
        <v>1225112.4899999918</v>
      </c>
      <c r="D123" s="152">
        <v>1144541.3150000328</v>
      </c>
      <c r="E123" s="153">
        <v>75406.778999999107</v>
      </c>
      <c r="F123" s="154">
        <v>39311.348000000267</v>
      </c>
      <c r="G123" s="155">
        <v>39311.348000000267</v>
      </c>
      <c r="H123" s="155">
        <v>0</v>
      </c>
      <c r="I123" s="156">
        <v>36095.619000000297</v>
      </c>
      <c r="J123" s="157">
        <v>36095.619000000297</v>
      </c>
      <c r="K123" s="157">
        <v>0</v>
      </c>
      <c r="L123" s="157">
        <v>0</v>
      </c>
      <c r="M123" s="269">
        <v>240.75500000000014</v>
      </c>
      <c r="N123" s="262">
        <f t="shared" si="255"/>
        <v>0.93423365147476412</v>
      </c>
      <c r="O123" s="191">
        <f t="shared" si="256"/>
        <v>6.1550902154298995E-2</v>
      </c>
      <c r="P123" s="192">
        <f t="shared" si="257"/>
        <v>3.2087949735946718E-2</v>
      </c>
      <c r="Q123" s="193">
        <f t="shared" si="258"/>
        <v>3.2087949735946718E-2</v>
      </c>
      <c r="R123" s="193">
        <f t="shared" si="259"/>
        <v>0</v>
      </c>
      <c r="S123" s="194">
        <f t="shared" si="260"/>
        <v>2.9463105873649642E-2</v>
      </c>
      <c r="T123" s="195">
        <f t="shared" si="261"/>
        <v>2.9463105873649642E-2</v>
      </c>
      <c r="U123" s="195">
        <f t="shared" si="262"/>
        <v>0</v>
      </c>
      <c r="V123" s="195">
        <f t="shared" si="263"/>
        <v>0</v>
      </c>
      <c r="W123" s="254">
        <f t="shared" si="264"/>
        <v>1.9651664803450151E-4</v>
      </c>
      <c r="Z123" s="339"/>
      <c r="AA123" s="132" t="s">
        <v>26</v>
      </c>
      <c r="AB123" s="151">
        <v>976141.6340000187</v>
      </c>
      <c r="AC123" s="152">
        <v>912712.22400002298</v>
      </c>
      <c r="AD123" s="153">
        <v>59366.956999999464</v>
      </c>
      <c r="AE123" s="154">
        <v>33209.476000000192</v>
      </c>
      <c r="AF123" s="155">
        <v>33209.476000000192</v>
      </c>
      <c r="AG123" s="155">
        <v>0</v>
      </c>
      <c r="AH123" s="156">
        <v>26157.634000000202</v>
      </c>
      <c r="AI123" s="157">
        <v>26157.634000000202</v>
      </c>
      <c r="AJ123" s="157">
        <v>0</v>
      </c>
      <c r="AK123" s="157">
        <v>0</v>
      </c>
      <c r="AL123" s="269">
        <v>25.743000000000006</v>
      </c>
      <c r="AM123" s="262">
        <f t="shared" si="265"/>
        <v>0.93502028005907745</v>
      </c>
      <c r="AN123" s="191">
        <f t="shared" si="266"/>
        <v>6.0817974494875734E-2</v>
      </c>
      <c r="AO123" s="192">
        <f t="shared" si="267"/>
        <v>3.4021165416246918E-2</v>
      </c>
      <c r="AP123" s="193">
        <f t="shared" si="268"/>
        <v>3.4021165416246918E-2</v>
      </c>
      <c r="AQ123" s="193">
        <f t="shared" si="269"/>
        <v>0</v>
      </c>
      <c r="AR123" s="194">
        <f t="shared" si="270"/>
        <v>2.6796965818179311E-2</v>
      </c>
      <c r="AS123" s="195">
        <f t="shared" si="271"/>
        <v>2.6796965818179311E-2</v>
      </c>
      <c r="AT123" s="195">
        <f t="shared" si="272"/>
        <v>0</v>
      </c>
      <c r="AU123" s="195">
        <f t="shared" si="273"/>
        <v>0</v>
      </c>
      <c r="AV123" s="254">
        <f t="shared" si="274"/>
        <v>2.6372197541160829E-5</v>
      </c>
      <c r="AY123" s="339"/>
      <c r="AZ123" s="132" t="s">
        <v>26</v>
      </c>
      <c r="BA123" s="151">
        <v>248970.85599999892</v>
      </c>
      <c r="BB123" s="152">
        <v>231829.09099999824</v>
      </c>
      <c r="BC123" s="153">
        <v>16039.82200000008</v>
      </c>
      <c r="BD123" s="154">
        <v>6101.8719999999948</v>
      </c>
      <c r="BE123" s="155">
        <v>6101.8719999999948</v>
      </c>
      <c r="BF123" s="155">
        <v>0</v>
      </c>
      <c r="BG123" s="156">
        <v>9937.9850000000388</v>
      </c>
      <c r="BH123" s="157">
        <v>9937.9850000000388</v>
      </c>
      <c r="BI123" s="157">
        <v>0</v>
      </c>
      <c r="BJ123" s="157">
        <v>0</v>
      </c>
      <c r="BK123" s="269">
        <v>215.01200000000026</v>
      </c>
      <c r="BL123" s="262">
        <f t="shared" si="275"/>
        <v>0.93114951173240634</v>
      </c>
      <c r="BM123" s="191">
        <f t="shared" si="276"/>
        <v>6.4424496335427101E-2</v>
      </c>
      <c r="BN123" s="192">
        <f t="shared" si="277"/>
        <v>2.4508378603156755E-2</v>
      </c>
      <c r="BO123" s="193">
        <f t="shared" si="278"/>
        <v>2.4508378603156755E-2</v>
      </c>
      <c r="BP123" s="193">
        <f t="shared" si="279"/>
        <v>0</v>
      </c>
      <c r="BQ123" s="194">
        <f t="shared" si="280"/>
        <v>3.9916258310973077E-2</v>
      </c>
      <c r="BR123" s="195">
        <f t="shared" si="281"/>
        <v>3.9916258310973077E-2</v>
      </c>
      <c r="BS123" s="195">
        <f t="shared" si="282"/>
        <v>0</v>
      </c>
      <c r="BT123" s="195">
        <f t="shared" si="283"/>
        <v>0</v>
      </c>
      <c r="BU123" s="254">
        <f t="shared" si="284"/>
        <v>8.6360308774453983E-4</v>
      </c>
      <c r="BX123" s="339"/>
      <c r="BY123" s="132" t="s">
        <v>26</v>
      </c>
      <c r="BZ123" s="151">
        <v>3720.2049999999981</v>
      </c>
      <c r="CA123" s="152">
        <v>3614.5629999999983</v>
      </c>
      <c r="CB123" s="153">
        <v>95.282999999999973</v>
      </c>
      <c r="CC123" s="154">
        <v>29.817000000000014</v>
      </c>
      <c r="CD123" s="155">
        <v>29.817000000000014</v>
      </c>
      <c r="CE123" s="155">
        <v>0</v>
      </c>
      <c r="CF123" s="156">
        <v>65.46899999999998</v>
      </c>
      <c r="CG123" s="157">
        <v>65.46899999999998</v>
      </c>
      <c r="CH123" s="157">
        <v>0</v>
      </c>
      <c r="CI123" s="157">
        <v>0</v>
      </c>
      <c r="CJ123" s="269">
        <v>0</v>
      </c>
      <c r="CK123" s="262">
        <f t="shared" si="285"/>
        <v>0.97160317778186955</v>
      </c>
      <c r="CL123" s="191">
        <f t="shared" si="286"/>
        <v>2.561229824700521E-2</v>
      </c>
      <c r="CM123" s="192">
        <f t="shared" si="287"/>
        <v>8.0148809003804979E-3</v>
      </c>
      <c r="CN123" s="193">
        <f t="shared" si="288"/>
        <v>8.0148809003804979E-3</v>
      </c>
      <c r="CO123" s="193">
        <f t="shared" si="289"/>
        <v>0</v>
      </c>
      <c r="CP123" s="194">
        <f t="shared" si="290"/>
        <v>1.7598223753798516E-2</v>
      </c>
      <c r="CQ123" s="195">
        <f t="shared" si="291"/>
        <v>1.7598223753798516E-2</v>
      </c>
      <c r="CR123" s="195">
        <f t="shared" si="292"/>
        <v>0</v>
      </c>
      <c r="CS123" s="195">
        <f t="shared" si="293"/>
        <v>0</v>
      </c>
      <c r="CT123" s="254">
        <f t="shared" si="294"/>
        <v>0</v>
      </c>
    </row>
    <row r="124" spans="1:98">
      <c r="A124" s="339"/>
      <c r="B124" s="133" t="s">
        <v>27</v>
      </c>
      <c r="C124" s="158"/>
      <c r="D124" s="159"/>
      <c r="E124" s="160"/>
      <c r="F124" s="161"/>
      <c r="G124" s="162"/>
      <c r="H124" s="162"/>
      <c r="I124" s="163"/>
      <c r="J124" s="164"/>
      <c r="K124" s="164"/>
      <c r="L124" s="164"/>
      <c r="M124" s="270"/>
      <c r="N124" s="263" t="str">
        <f t="shared" si="255"/>
        <v/>
      </c>
      <c r="O124" s="196" t="str">
        <f t="shared" si="256"/>
        <v/>
      </c>
      <c r="P124" s="197" t="str">
        <f t="shared" si="257"/>
        <v/>
      </c>
      <c r="Q124" s="198" t="str">
        <f t="shared" si="258"/>
        <v/>
      </c>
      <c r="R124" s="198" t="str">
        <f t="shared" si="259"/>
        <v/>
      </c>
      <c r="S124" s="199" t="str">
        <f t="shared" si="260"/>
        <v/>
      </c>
      <c r="T124" s="200" t="str">
        <f t="shared" si="261"/>
        <v/>
      </c>
      <c r="U124" s="200" t="str">
        <f t="shared" si="262"/>
        <v/>
      </c>
      <c r="V124" s="200" t="str">
        <f t="shared" si="263"/>
        <v/>
      </c>
      <c r="W124" s="255" t="str">
        <f t="shared" si="264"/>
        <v/>
      </c>
      <c r="Z124" s="339"/>
      <c r="AA124" s="133" t="s">
        <v>27</v>
      </c>
      <c r="AB124" s="158"/>
      <c r="AC124" s="159"/>
      <c r="AD124" s="160"/>
      <c r="AE124" s="161"/>
      <c r="AF124" s="162"/>
      <c r="AG124" s="162"/>
      <c r="AH124" s="163"/>
      <c r="AI124" s="164"/>
      <c r="AJ124" s="164"/>
      <c r="AK124" s="164"/>
      <c r="AL124" s="270"/>
      <c r="AM124" s="263" t="str">
        <f t="shared" si="265"/>
        <v/>
      </c>
      <c r="AN124" s="196" t="str">
        <f t="shared" si="266"/>
        <v/>
      </c>
      <c r="AO124" s="197" t="str">
        <f t="shared" si="267"/>
        <v/>
      </c>
      <c r="AP124" s="198" t="str">
        <f t="shared" si="268"/>
        <v/>
      </c>
      <c r="AQ124" s="198" t="str">
        <f t="shared" si="269"/>
        <v/>
      </c>
      <c r="AR124" s="199" t="str">
        <f t="shared" si="270"/>
        <v/>
      </c>
      <c r="AS124" s="200" t="str">
        <f t="shared" si="271"/>
        <v/>
      </c>
      <c r="AT124" s="200" t="str">
        <f t="shared" si="272"/>
        <v/>
      </c>
      <c r="AU124" s="200" t="str">
        <f t="shared" si="273"/>
        <v/>
      </c>
      <c r="AV124" s="255" t="str">
        <f t="shared" si="274"/>
        <v/>
      </c>
      <c r="AY124" s="339"/>
      <c r="AZ124" s="133" t="s">
        <v>27</v>
      </c>
      <c r="BA124" s="158"/>
      <c r="BB124" s="159"/>
      <c r="BC124" s="160"/>
      <c r="BD124" s="161"/>
      <c r="BE124" s="162"/>
      <c r="BF124" s="162"/>
      <c r="BG124" s="163"/>
      <c r="BH124" s="164"/>
      <c r="BI124" s="164"/>
      <c r="BJ124" s="164"/>
      <c r="BK124" s="270"/>
      <c r="BL124" s="263" t="str">
        <f t="shared" si="275"/>
        <v/>
      </c>
      <c r="BM124" s="196" t="str">
        <f t="shared" si="276"/>
        <v/>
      </c>
      <c r="BN124" s="197" t="str">
        <f t="shared" si="277"/>
        <v/>
      </c>
      <c r="BO124" s="198" t="str">
        <f t="shared" si="278"/>
        <v/>
      </c>
      <c r="BP124" s="198" t="str">
        <f t="shared" si="279"/>
        <v/>
      </c>
      <c r="BQ124" s="199" t="str">
        <f t="shared" si="280"/>
        <v/>
      </c>
      <c r="BR124" s="200" t="str">
        <f t="shared" si="281"/>
        <v/>
      </c>
      <c r="BS124" s="200" t="str">
        <f t="shared" si="282"/>
        <v/>
      </c>
      <c r="BT124" s="200" t="str">
        <f t="shared" si="283"/>
        <v/>
      </c>
      <c r="BU124" s="255" t="str">
        <f t="shared" si="284"/>
        <v/>
      </c>
      <c r="BX124" s="339"/>
      <c r="BY124" s="133" t="s">
        <v>27</v>
      </c>
      <c r="BZ124" s="158"/>
      <c r="CA124" s="159"/>
      <c r="CB124" s="160"/>
      <c r="CC124" s="161"/>
      <c r="CD124" s="162"/>
      <c r="CE124" s="162"/>
      <c r="CF124" s="163"/>
      <c r="CG124" s="164"/>
      <c r="CH124" s="164"/>
      <c r="CI124" s="164"/>
      <c r="CJ124" s="270"/>
      <c r="CK124" s="263" t="str">
        <f t="shared" si="285"/>
        <v/>
      </c>
      <c r="CL124" s="196" t="str">
        <f t="shared" si="286"/>
        <v/>
      </c>
      <c r="CM124" s="197" t="str">
        <f t="shared" si="287"/>
        <v/>
      </c>
      <c r="CN124" s="198" t="str">
        <f t="shared" si="288"/>
        <v/>
      </c>
      <c r="CO124" s="198" t="str">
        <f t="shared" si="289"/>
        <v/>
      </c>
      <c r="CP124" s="199" t="str">
        <f t="shared" si="290"/>
        <v/>
      </c>
      <c r="CQ124" s="200" t="str">
        <f t="shared" si="291"/>
        <v/>
      </c>
      <c r="CR124" s="200" t="str">
        <f t="shared" si="292"/>
        <v/>
      </c>
      <c r="CS124" s="200" t="str">
        <f t="shared" si="293"/>
        <v/>
      </c>
      <c r="CT124" s="255" t="str">
        <f t="shared" si="294"/>
        <v/>
      </c>
    </row>
    <row r="125" spans="1:98">
      <c r="A125" s="339"/>
      <c r="B125" s="134" t="s">
        <v>28</v>
      </c>
      <c r="C125" s="165">
        <f t="shared" ref="C125:M125" si="307">IF(COUNT(C122:C124)=0,"",SUM(C122:C124))</f>
        <v>2487847.4669999788</v>
      </c>
      <c r="D125" s="166">
        <f t="shared" si="307"/>
        <v>2293875.2160000503</v>
      </c>
      <c r="E125" s="167">
        <f t="shared" si="307"/>
        <v>180896.72899999947</v>
      </c>
      <c r="F125" s="168">
        <f t="shared" si="307"/>
        <v>106019.48599999974</v>
      </c>
      <c r="G125" s="169">
        <f t="shared" si="307"/>
        <v>106019.48599999974</v>
      </c>
      <c r="H125" s="169">
        <f t="shared" si="307"/>
        <v>0</v>
      </c>
      <c r="I125" s="170">
        <f t="shared" si="307"/>
        <v>74877.564000000784</v>
      </c>
      <c r="J125" s="171">
        <f t="shared" si="307"/>
        <v>74867.5720000008</v>
      </c>
      <c r="K125" s="171">
        <f t="shared" si="307"/>
        <v>9.9919999999999973</v>
      </c>
      <c r="L125" s="171">
        <f t="shared" si="307"/>
        <v>0</v>
      </c>
      <c r="M125" s="271">
        <f t="shared" si="307"/>
        <v>604.84300000000019</v>
      </c>
      <c r="N125" s="264">
        <f t="shared" si="255"/>
        <v>0.92203209659238727</v>
      </c>
      <c r="O125" s="201">
        <f t="shared" si="256"/>
        <v>7.2712146302979522E-2</v>
      </c>
      <c r="P125" s="202">
        <f t="shared" si="257"/>
        <v>4.2614946216073882E-2</v>
      </c>
      <c r="Q125" s="203">
        <f t="shared" si="258"/>
        <v>4.2614946216073882E-2</v>
      </c>
      <c r="R125" s="203">
        <f t="shared" si="259"/>
        <v>0</v>
      </c>
      <c r="S125" s="204">
        <f t="shared" si="260"/>
        <v>3.0097329114108999E-2</v>
      </c>
      <c r="T125" s="205">
        <f t="shared" si="261"/>
        <v>3.0093312790707937E-2</v>
      </c>
      <c r="U125" s="205">
        <f t="shared" si="262"/>
        <v>4.0163234010680943E-6</v>
      </c>
      <c r="V125" s="205">
        <f t="shared" si="263"/>
        <v>0</v>
      </c>
      <c r="W125" s="256">
        <f t="shared" si="264"/>
        <v>2.4311900469097583E-4</v>
      </c>
      <c r="Z125" s="339"/>
      <c r="AA125" s="134" t="s">
        <v>28</v>
      </c>
      <c r="AB125" s="165">
        <f t="shared" ref="AB125:AL125" si="308">IF(COUNT(AB122:AB124)=0,"",SUM(AB122:AB124))</f>
        <v>1991362.7750000297</v>
      </c>
      <c r="AC125" s="166">
        <f t="shared" si="308"/>
        <v>1840355.0690000283</v>
      </c>
      <c r="AD125" s="167">
        <f t="shared" si="308"/>
        <v>140766.08299999908</v>
      </c>
      <c r="AE125" s="168">
        <f t="shared" si="308"/>
        <v>83149.505999999761</v>
      </c>
      <c r="AF125" s="169">
        <f t="shared" si="308"/>
        <v>83149.505999999761</v>
      </c>
      <c r="AG125" s="169">
        <f t="shared" si="308"/>
        <v>0</v>
      </c>
      <c r="AH125" s="170">
        <f t="shared" si="308"/>
        <v>57616.816000000559</v>
      </c>
      <c r="AI125" s="171">
        <f t="shared" si="308"/>
        <v>57606.824000000561</v>
      </c>
      <c r="AJ125" s="171">
        <f t="shared" si="308"/>
        <v>9.9919999999999973</v>
      </c>
      <c r="AK125" s="171">
        <f t="shared" si="308"/>
        <v>0</v>
      </c>
      <c r="AL125" s="271">
        <f t="shared" si="308"/>
        <v>48.552999999999997</v>
      </c>
      <c r="AM125" s="264">
        <f t="shared" si="265"/>
        <v>0.92416866083077243</v>
      </c>
      <c r="AN125" s="201">
        <f t="shared" si="266"/>
        <v>7.0688316949179181E-2</v>
      </c>
      <c r="AO125" s="202">
        <f t="shared" si="267"/>
        <v>4.1755076997458951E-2</v>
      </c>
      <c r="AP125" s="203">
        <f t="shared" si="268"/>
        <v>4.1755076997458951E-2</v>
      </c>
      <c r="AQ125" s="203">
        <f t="shared" si="269"/>
        <v>0</v>
      </c>
      <c r="AR125" s="204">
        <f t="shared" si="270"/>
        <v>2.8933359970033434E-2</v>
      </c>
      <c r="AS125" s="205">
        <f t="shared" si="271"/>
        <v>2.8928342300663774E-2</v>
      </c>
      <c r="AT125" s="205">
        <f t="shared" si="272"/>
        <v>5.0176693696606073E-6</v>
      </c>
      <c r="AU125" s="205">
        <f t="shared" si="273"/>
        <v>0</v>
      </c>
      <c r="AV125" s="256">
        <f t="shared" si="274"/>
        <v>2.4381795526934701E-5</v>
      </c>
      <c r="AY125" s="339"/>
      <c r="AZ125" s="134" t="s">
        <v>28</v>
      </c>
      <c r="BA125" s="165">
        <f t="shared" ref="BA125:BK125" si="309">IF(COUNT(BA122:BA124)=0,"",SUM(BA122:BA124))</f>
        <v>496484.69199999748</v>
      </c>
      <c r="BB125" s="166">
        <f t="shared" si="309"/>
        <v>453520.14699999755</v>
      </c>
      <c r="BC125" s="167">
        <f t="shared" si="309"/>
        <v>40130.646000000044</v>
      </c>
      <c r="BD125" s="168">
        <f t="shared" si="309"/>
        <v>22869.980000000098</v>
      </c>
      <c r="BE125" s="169">
        <f t="shared" si="309"/>
        <v>22869.980000000098</v>
      </c>
      <c r="BF125" s="169">
        <f t="shared" si="309"/>
        <v>0</v>
      </c>
      <c r="BG125" s="170">
        <f t="shared" si="309"/>
        <v>17260.748000000036</v>
      </c>
      <c r="BH125" s="171">
        <f t="shared" si="309"/>
        <v>17260.748000000036</v>
      </c>
      <c r="BI125" s="171">
        <f t="shared" si="309"/>
        <v>0</v>
      </c>
      <c r="BJ125" s="171">
        <f t="shared" si="309"/>
        <v>0</v>
      </c>
      <c r="BK125" s="271">
        <f t="shared" si="309"/>
        <v>556.2900000000003</v>
      </c>
      <c r="BL125" s="264">
        <f t="shared" si="275"/>
        <v>0.91346249805421964</v>
      </c>
      <c r="BM125" s="201">
        <f t="shared" si="276"/>
        <v>8.0829573694087331E-2</v>
      </c>
      <c r="BN125" s="202">
        <f t="shared" si="277"/>
        <v>4.6063817008884164E-2</v>
      </c>
      <c r="BO125" s="203">
        <f t="shared" si="278"/>
        <v>4.6063817008884164E-2</v>
      </c>
      <c r="BP125" s="203">
        <f t="shared" si="279"/>
        <v>0</v>
      </c>
      <c r="BQ125" s="204">
        <f t="shared" si="280"/>
        <v>3.4765921846388215E-2</v>
      </c>
      <c r="BR125" s="205">
        <f t="shared" si="281"/>
        <v>3.4765921846388215E-2</v>
      </c>
      <c r="BS125" s="205">
        <f t="shared" si="282"/>
        <v>0</v>
      </c>
      <c r="BT125" s="205">
        <f t="shared" si="283"/>
        <v>0</v>
      </c>
      <c r="BU125" s="256">
        <f t="shared" si="284"/>
        <v>1.1204575064723307E-3</v>
      </c>
      <c r="BX125" s="339"/>
      <c r="BY125" s="134" t="s">
        <v>28</v>
      </c>
      <c r="BZ125" s="165">
        <f t="shared" ref="BZ125:CJ125" si="310">IF(COUNT(BZ122:BZ124)=0,"",SUM(BZ122:BZ124))</f>
        <v>11771.569000000032</v>
      </c>
      <c r="CA125" s="166">
        <f t="shared" si="310"/>
        <v>11408.003000000022</v>
      </c>
      <c r="CB125" s="167">
        <f t="shared" si="310"/>
        <v>325.40199999999987</v>
      </c>
      <c r="CC125" s="168">
        <f t="shared" si="310"/>
        <v>203.506</v>
      </c>
      <c r="CD125" s="169">
        <f t="shared" si="310"/>
        <v>203.506</v>
      </c>
      <c r="CE125" s="169">
        <f t="shared" si="310"/>
        <v>0</v>
      </c>
      <c r="CF125" s="170">
        <f t="shared" si="310"/>
        <v>121.899</v>
      </c>
      <c r="CG125" s="171">
        <f t="shared" si="310"/>
        <v>121.899</v>
      </c>
      <c r="CH125" s="171">
        <f t="shared" si="310"/>
        <v>0</v>
      </c>
      <c r="CI125" s="171">
        <f t="shared" si="310"/>
        <v>0</v>
      </c>
      <c r="CJ125" s="271">
        <f t="shared" si="310"/>
        <v>7.3969999999999994</v>
      </c>
      <c r="CK125" s="264">
        <f t="shared" si="285"/>
        <v>0.96911490728211258</v>
      </c>
      <c r="CL125" s="201">
        <f t="shared" si="286"/>
        <v>2.7643044015627737E-2</v>
      </c>
      <c r="CM125" s="202">
        <f t="shared" si="287"/>
        <v>1.7287924829731655E-2</v>
      </c>
      <c r="CN125" s="203">
        <f t="shared" si="288"/>
        <v>1.7287924829731655E-2</v>
      </c>
      <c r="CO125" s="203">
        <f t="shared" si="289"/>
        <v>0</v>
      </c>
      <c r="CP125" s="204">
        <f t="shared" si="290"/>
        <v>1.0355374037224746E-2</v>
      </c>
      <c r="CQ125" s="205">
        <f t="shared" si="291"/>
        <v>1.0355374037224746E-2</v>
      </c>
      <c r="CR125" s="205">
        <f t="shared" si="292"/>
        <v>0</v>
      </c>
      <c r="CS125" s="205">
        <f t="shared" si="293"/>
        <v>0</v>
      </c>
      <c r="CT125" s="256">
        <f t="shared" si="294"/>
        <v>6.2837842601950339E-4</v>
      </c>
    </row>
    <row r="126" spans="1:98" ht="14.4" thickBot="1">
      <c r="A126" s="340"/>
      <c r="B126" s="135" t="s">
        <v>55</v>
      </c>
      <c r="C126" s="179">
        <f t="shared" ref="C126:M126" si="311">SUM(C125,C121,C117,C113)</f>
        <v>11133604.43700023</v>
      </c>
      <c r="D126" s="180">
        <f t="shared" si="311"/>
        <v>10227411.537000202</v>
      </c>
      <c r="E126" s="181">
        <f t="shared" si="311"/>
        <v>849979.90599999181</v>
      </c>
      <c r="F126" s="182">
        <f t="shared" si="311"/>
        <v>532577.31400000001</v>
      </c>
      <c r="G126" s="183">
        <f t="shared" si="311"/>
        <v>532577.22399999993</v>
      </c>
      <c r="H126" s="183">
        <f t="shared" si="311"/>
        <v>0.09</v>
      </c>
      <c r="I126" s="184">
        <f t="shared" si="311"/>
        <v>317404.91100000124</v>
      </c>
      <c r="J126" s="185">
        <f t="shared" si="311"/>
        <v>222327.80600000103</v>
      </c>
      <c r="K126" s="185">
        <f t="shared" si="311"/>
        <v>1422.9710000000009</v>
      </c>
      <c r="L126" s="185">
        <f t="shared" si="311"/>
        <v>93657.197999999727</v>
      </c>
      <c r="M126" s="273">
        <f t="shared" si="311"/>
        <v>5588.6170000000011</v>
      </c>
      <c r="N126" s="266">
        <f t="shared" si="255"/>
        <v>0.91860741010445068</v>
      </c>
      <c r="O126" s="211">
        <f t="shared" si="256"/>
        <v>7.6343641523248254E-2</v>
      </c>
      <c r="P126" s="212">
        <f t="shared" si="257"/>
        <v>4.7835120873352524E-2</v>
      </c>
      <c r="Q126" s="213">
        <f t="shared" si="258"/>
        <v>4.7835112789717027E-2</v>
      </c>
      <c r="R126" s="213">
        <f t="shared" si="259"/>
        <v>8.0836354937223768E-9</v>
      </c>
      <c r="S126" s="214">
        <f t="shared" si="260"/>
        <v>2.85087289382378E-2</v>
      </c>
      <c r="T126" s="215">
        <f t="shared" si="261"/>
        <v>1.9969077153589233E-2</v>
      </c>
      <c r="U126" s="215">
        <f t="shared" si="262"/>
        <v>1.2780865424597367E-4</v>
      </c>
      <c r="V126" s="215">
        <f t="shared" si="263"/>
        <v>8.4121183332820249E-3</v>
      </c>
      <c r="W126" s="258">
        <f t="shared" si="264"/>
        <v>5.0195936380022536E-4</v>
      </c>
      <c r="Z126" s="340"/>
      <c r="AA126" s="135" t="s">
        <v>55</v>
      </c>
      <c r="AB126" s="179">
        <f t="shared" ref="AB126:AL126" si="312">SUM(AB125,AB121,AB117,AB113)</f>
        <v>9045194.3400001768</v>
      </c>
      <c r="AC126" s="180">
        <f t="shared" si="312"/>
        <v>8321342.9370001275</v>
      </c>
      <c r="AD126" s="181">
        <f t="shared" si="312"/>
        <v>682645.24699999427</v>
      </c>
      <c r="AE126" s="182">
        <f t="shared" si="312"/>
        <v>439276.76300000015</v>
      </c>
      <c r="AF126" s="183">
        <f t="shared" si="312"/>
        <v>439276.72800000018</v>
      </c>
      <c r="AG126" s="183">
        <f t="shared" si="312"/>
        <v>3.5000000000000003E-2</v>
      </c>
      <c r="AH126" s="184">
        <f t="shared" si="312"/>
        <v>243370.37700000033</v>
      </c>
      <c r="AI126" s="185">
        <f t="shared" si="312"/>
        <v>173782.44000000128</v>
      </c>
      <c r="AJ126" s="185">
        <f t="shared" si="312"/>
        <v>607.80099999999959</v>
      </c>
      <c r="AK126" s="185">
        <f t="shared" si="312"/>
        <v>68982.566000000152</v>
      </c>
      <c r="AL126" s="273">
        <f t="shared" si="312"/>
        <v>320.58299999999997</v>
      </c>
      <c r="AM126" s="266">
        <f t="shared" si="265"/>
        <v>0.91997392473935113</v>
      </c>
      <c r="AN126" s="211">
        <f t="shared" si="266"/>
        <v>7.5470489780541397E-2</v>
      </c>
      <c r="AO126" s="212">
        <f t="shared" si="267"/>
        <v>4.8564657263073414E-2</v>
      </c>
      <c r="AP126" s="213">
        <f t="shared" si="268"/>
        <v>4.8564653393615376E-2</v>
      </c>
      <c r="AQ126" s="213">
        <f t="shared" si="269"/>
        <v>3.8694580441705929E-9</v>
      </c>
      <c r="AR126" s="214">
        <f t="shared" si="270"/>
        <v>2.6906041799870887E-2</v>
      </c>
      <c r="AS126" s="215">
        <f t="shared" si="271"/>
        <v>1.921268172553138E-2</v>
      </c>
      <c r="AT126" s="215">
        <f t="shared" si="272"/>
        <v>6.71960133915694E-5</v>
      </c>
      <c r="AU126" s="215">
        <f t="shared" si="273"/>
        <v>7.6264327118922689E-3</v>
      </c>
      <c r="AV126" s="258">
        <f t="shared" si="274"/>
        <v>3.5442356233552602E-5</v>
      </c>
      <c r="AY126" s="340"/>
      <c r="AZ126" s="135" t="s">
        <v>55</v>
      </c>
      <c r="BA126" s="179">
        <f t="shared" ref="BA126:BK126" si="313">SUM(BA125,BA121,BA117,BA113)</f>
        <v>2088410.0969999898</v>
      </c>
      <c r="BB126" s="180">
        <f t="shared" si="313"/>
        <v>1906068.5999999912</v>
      </c>
      <c r="BC126" s="181">
        <f t="shared" si="313"/>
        <v>167334.65900000013</v>
      </c>
      <c r="BD126" s="182">
        <f t="shared" si="313"/>
        <v>93300.551000000181</v>
      </c>
      <c r="BE126" s="183">
        <f t="shared" si="313"/>
        <v>93300.496000000188</v>
      </c>
      <c r="BF126" s="183">
        <f t="shared" si="313"/>
        <v>5.5E-2</v>
      </c>
      <c r="BG126" s="184">
        <f t="shared" si="313"/>
        <v>74034.534000000131</v>
      </c>
      <c r="BH126" s="185">
        <f t="shared" si="313"/>
        <v>48545.366000000082</v>
      </c>
      <c r="BI126" s="185">
        <f t="shared" si="313"/>
        <v>815.17000000000166</v>
      </c>
      <c r="BJ126" s="185">
        <f t="shared" si="313"/>
        <v>24674.632000000009</v>
      </c>
      <c r="BK126" s="273">
        <f t="shared" si="313"/>
        <v>5268.0340000000015</v>
      </c>
      <c r="BL126" s="266">
        <f t="shared" si="275"/>
        <v>0.91268884532691497</v>
      </c>
      <c r="BM126" s="211">
        <f t="shared" si="276"/>
        <v>8.012538305593192E-2</v>
      </c>
      <c r="BN126" s="212">
        <f t="shared" si="277"/>
        <v>4.4675397391550076E-2</v>
      </c>
      <c r="BO126" s="213">
        <f t="shared" si="278"/>
        <v>4.4675371055726436E-2</v>
      </c>
      <c r="BP126" s="213">
        <f t="shared" si="279"/>
        <v>2.6335823638761245E-8</v>
      </c>
      <c r="BQ126" s="214">
        <f t="shared" si="280"/>
        <v>3.5450189647306847E-2</v>
      </c>
      <c r="BR126" s="215">
        <f t="shared" si="281"/>
        <v>2.3245130862820339E-2</v>
      </c>
      <c r="BS126" s="215">
        <f t="shared" si="282"/>
        <v>3.9033042464743726E-4</v>
      </c>
      <c r="BT126" s="215">
        <f t="shared" si="283"/>
        <v>1.1815031940060635E-2</v>
      </c>
      <c r="BU126" s="258">
        <f t="shared" si="284"/>
        <v>2.5225093517636001E-3</v>
      </c>
      <c r="BX126" s="340"/>
      <c r="BY126" s="135" t="s">
        <v>55</v>
      </c>
      <c r="BZ126" s="179">
        <f t="shared" ref="BZ126:CJ126" si="314">SUM(BZ125,BZ121,BZ117,BZ113)</f>
        <v>136832.04200000042</v>
      </c>
      <c r="CA126" s="180">
        <f t="shared" si="314"/>
        <v>132338.13800000038</v>
      </c>
      <c r="CB126" s="181">
        <f t="shared" si="314"/>
        <v>3942.3899999999994</v>
      </c>
      <c r="CC126" s="182">
        <f t="shared" si="314"/>
        <v>3197.0479999999998</v>
      </c>
      <c r="CD126" s="183">
        <f t="shared" si="314"/>
        <v>3197.0479999999998</v>
      </c>
      <c r="CE126" s="183">
        <f t="shared" si="314"/>
        <v>0</v>
      </c>
      <c r="CF126" s="184">
        <f t="shared" si="314"/>
        <v>745.35100000000023</v>
      </c>
      <c r="CG126" s="185">
        <f t="shared" si="314"/>
        <v>452.35800000000006</v>
      </c>
      <c r="CH126" s="185">
        <f t="shared" si="314"/>
        <v>2E-3</v>
      </c>
      <c r="CI126" s="185">
        <f t="shared" si="314"/>
        <v>292.99099999999981</v>
      </c>
      <c r="CJ126" s="273">
        <f t="shared" si="314"/>
        <v>121.494</v>
      </c>
      <c r="CK126" s="266">
        <f t="shared" si="285"/>
        <v>0.9671575170967629</v>
      </c>
      <c r="CL126" s="211">
        <f t="shared" si="286"/>
        <v>2.881189188128894E-2</v>
      </c>
      <c r="CM126" s="212">
        <f t="shared" si="287"/>
        <v>2.3364761303496368E-2</v>
      </c>
      <c r="CN126" s="213">
        <f t="shared" si="288"/>
        <v>2.3364761303496368E-2</v>
      </c>
      <c r="CO126" s="213">
        <f t="shared" si="289"/>
        <v>0</v>
      </c>
      <c r="CP126" s="214">
        <f t="shared" si="290"/>
        <v>5.4471963518603192E-3</v>
      </c>
      <c r="CQ126" s="215">
        <f t="shared" si="291"/>
        <v>3.3059361929276671E-3</v>
      </c>
      <c r="CR126" s="215">
        <f t="shared" si="292"/>
        <v>1.4616459498572664E-8</v>
      </c>
      <c r="CS126" s="215">
        <f t="shared" si="293"/>
        <v>2.1412455424731506E-3</v>
      </c>
      <c r="CT126" s="258">
        <f t="shared" si="294"/>
        <v>8.8790606515979362E-4</v>
      </c>
    </row>
    <row r="128" spans="1:98">
      <c r="A128" t="s">
        <v>352</v>
      </c>
    </row>
    <row r="129" spans="1:1">
      <c r="A129" t="s">
        <v>350</v>
      </c>
    </row>
    <row r="130" spans="1:1">
      <c r="A130" t="s">
        <v>351</v>
      </c>
    </row>
    <row r="131" spans="1:1" ht="14.4">
      <c r="A131" s="259" t="s">
        <v>353</v>
      </c>
    </row>
  </sheetData>
  <mergeCells count="84">
    <mergeCell ref="BZ108:CJ108"/>
    <mergeCell ref="CK108:CT108"/>
    <mergeCell ref="A110:A126"/>
    <mergeCell ref="Z110:Z126"/>
    <mergeCell ref="AY110:AY126"/>
    <mergeCell ref="BX110:BX126"/>
    <mergeCell ref="AM108:AV108"/>
    <mergeCell ref="AY108:AZ109"/>
    <mergeCell ref="BA108:BK108"/>
    <mergeCell ref="BL108:BU108"/>
    <mergeCell ref="BX108:BY109"/>
    <mergeCell ref="A108:B109"/>
    <mergeCell ref="C108:M108"/>
    <mergeCell ref="N108:W108"/>
    <mergeCell ref="Z108:AA109"/>
    <mergeCell ref="AB108:AL108"/>
    <mergeCell ref="C24:M24"/>
    <mergeCell ref="N24:W24"/>
    <mergeCell ref="Z24:AA25"/>
    <mergeCell ref="AM45:AV45"/>
    <mergeCell ref="AY45:AZ46"/>
    <mergeCell ref="BZ87:CJ87"/>
    <mergeCell ref="CK87:CT87"/>
    <mergeCell ref="A89:A105"/>
    <mergeCell ref="Z89:Z105"/>
    <mergeCell ref="AY89:AY105"/>
    <mergeCell ref="BX89:BX105"/>
    <mergeCell ref="AM87:AV87"/>
    <mergeCell ref="AY87:AZ88"/>
    <mergeCell ref="BA87:BK87"/>
    <mergeCell ref="BL87:BU87"/>
    <mergeCell ref="BX87:BY88"/>
    <mergeCell ref="A87:B88"/>
    <mergeCell ref="C87:M87"/>
    <mergeCell ref="N87:W87"/>
    <mergeCell ref="Z87:AA88"/>
    <mergeCell ref="AB87:AL87"/>
    <mergeCell ref="CK66:CT66"/>
    <mergeCell ref="A68:A84"/>
    <mergeCell ref="Z68:Z84"/>
    <mergeCell ref="AY68:AY84"/>
    <mergeCell ref="BX68:BX84"/>
    <mergeCell ref="AM66:AV66"/>
    <mergeCell ref="AY66:AZ67"/>
    <mergeCell ref="BA66:BK66"/>
    <mergeCell ref="BL66:BU66"/>
    <mergeCell ref="BX66:BY67"/>
    <mergeCell ref="A66:B67"/>
    <mergeCell ref="C66:M66"/>
    <mergeCell ref="N66:W66"/>
    <mergeCell ref="Z66:AA67"/>
    <mergeCell ref="AB66:AL66"/>
    <mergeCell ref="BA45:BK45"/>
    <mergeCell ref="BL45:BU45"/>
    <mergeCell ref="BZ66:CJ66"/>
    <mergeCell ref="A45:B46"/>
    <mergeCell ref="C45:M45"/>
    <mergeCell ref="N45:W45"/>
    <mergeCell ref="Z45:AA46"/>
    <mergeCell ref="AB45:AL45"/>
    <mergeCell ref="Z47:Z63"/>
    <mergeCell ref="AY47:AY63"/>
    <mergeCell ref="A47:A63"/>
    <mergeCell ref="BL3:BU3"/>
    <mergeCell ref="A26:A42"/>
    <mergeCell ref="Z26:Z42"/>
    <mergeCell ref="AY26:AY42"/>
    <mergeCell ref="AB24:AL24"/>
    <mergeCell ref="AM24:AV24"/>
    <mergeCell ref="AY24:AZ25"/>
    <mergeCell ref="BA24:BK24"/>
    <mergeCell ref="BL24:BU24"/>
    <mergeCell ref="A3:B4"/>
    <mergeCell ref="C3:M3"/>
    <mergeCell ref="N3:W3"/>
    <mergeCell ref="Z3:AA4"/>
    <mergeCell ref="A5:A21"/>
    <mergeCell ref="Z5:Z21"/>
    <mergeCell ref="A24:B25"/>
    <mergeCell ref="AY5:AY21"/>
    <mergeCell ref="AB3:AL3"/>
    <mergeCell ref="AM3:AV3"/>
    <mergeCell ref="AY3:AZ4"/>
    <mergeCell ref="BA3:BK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heetViews>
  <sheetFormatPr defaultRowHeight="13.8"/>
  <sheetData>
    <row r="2" spans="1:1">
      <c r="A2" t="s">
        <v>364</v>
      </c>
    </row>
    <row r="3" spans="1:1">
      <c r="A3" t="s">
        <v>362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DD Summary</vt:lpstr>
      <vt:lpstr>Regional Wind</vt:lpstr>
      <vt:lpstr>DD Perc from 2011 to date</vt:lpstr>
      <vt:lpstr>Monthly Detailed</vt:lpstr>
      <vt:lpstr>Daily Total Charts</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Kamaluddin, Nezar</dc:creator>
  <cp:lastModifiedBy>Kamaluddin, Nezar</cp:lastModifiedBy>
  <dcterms:created xsi:type="dcterms:W3CDTF">2021-04-26T12:54:37Z</dcterms:created>
  <dcterms:modified xsi:type="dcterms:W3CDTF">2021-12-14T17:53:44Z</dcterms:modified>
</cp:coreProperties>
</file>