
<file path=[Content_Types].xml><?xml version="1.0" encoding="utf-8"?>
<Types xmlns="http://schemas.openxmlformats.org/package/2006/content-types">
  <Default Extension="bin" ContentType="application/vnd.openxmlformats-officedocument.spreadsheetml.printerSettings"/>
  <Default Extension="png" ContentType="image/png"/>
  <Default Extension="vsd" ContentType="application/vnd.visio"/>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7.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1292" yWindow="276" windowWidth="13860" windowHeight="11568" tabRatio="903" firstSheet="12" activeTab="18"/>
  </bookViews>
  <sheets>
    <sheet name="Cover Sheet" sheetId="18" r:id="rId1"/>
    <sheet name="Version Control" sheetId="1" r:id="rId2"/>
    <sheet name="Req, Process &amp; Notes Topology 3" sheetId="2" r:id="rId3"/>
    <sheet name="Req, Process &amp; Notes Topology 4" sheetId="20" r:id="rId4"/>
    <sheet name="Req, Process &amp; Notes Topology 5" sheetId="19" r:id="rId5"/>
    <sheet name="Signal Specification" sheetId="33" r:id="rId6"/>
    <sheet name="DSO Required Inputs" sheetId="26" r:id="rId7"/>
    <sheet name="0) Signal List" sheetId="3" r:id="rId8"/>
    <sheet name="1a) Inst.Info &amp; Contact Details" sheetId="4" r:id="rId9"/>
    <sheet name="1b) WFPS Wiring Completion Cert" sheetId="5" r:id="rId10"/>
    <sheet name="2) ESB Telecoms Completion Cert" sheetId="6" r:id="rId11"/>
    <sheet name="2 a) EMS Database Setup Cert" sheetId="7" r:id="rId12"/>
    <sheet name="3)Pre Energ. Sign&amp;Con Test Cert" sheetId="8" r:id="rId13"/>
    <sheet name="4) Post Ener Pre Grid Code Cert" sheetId="9" r:id="rId14"/>
    <sheet name="ETIE | RTU Location" sheetId="11" r:id="rId15"/>
    <sheet name="ETIE Layout" sheetId="10" r:id="rId16"/>
    <sheet name="Freq,Ramping,Voltage Settings" sheetId="30" r:id="rId17"/>
    <sheet name="Turbine Protection Settings" sheetId="32" r:id="rId18"/>
    <sheet name="Test Schedule and Templates " sheetId="31" r:id="rId19"/>
  </sheets>
  <definedNames>
    <definedName name="_xlnm.Print_Area" localSheetId="7">'0) Signal List'!$A$1:$I$143</definedName>
    <definedName name="_xlnm.Print_Area" localSheetId="9">'1b) WFPS Wiring Completion Cert'!$A$1:$J$165</definedName>
    <definedName name="_xlnm.Print_Area" localSheetId="11">'2 a) EMS Database Setup Cert'!$A$1:$H$31</definedName>
    <definedName name="_xlnm.Print_Area" localSheetId="10">'2) ESB Telecoms Completion Cert'!$A$1:$I$148</definedName>
    <definedName name="_xlnm.Print_Area" localSheetId="12">'3)Pre Energ. Sign&amp;Con Test Cert'!$A$1:$L$150</definedName>
    <definedName name="_xlnm.Print_Area" localSheetId="13">'4) Post Ener Pre Grid Code Cert'!$A$1:$L$149</definedName>
    <definedName name="_xlnm.Print_Area" localSheetId="0">'Cover Sheet'!$A$2:$E$50</definedName>
    <definedName name="_xlnm.Print_Area" localSheetId="6">'DSO Required Inputs'!$A$1:$E$25</definedName>
    <definedName name="_xlnm.Print_Area" localSheetId="14">'ETIE | RTU Location'!$A$1:$O$55</definedName>
    <definedName name="_xlnm.Print_Area" localSheetId="15">'ETIE Layout'!$A$1:$D$221</definedName>
    <definedName name="_xlnm.Print_Area" localSheetId="16">'Freq,Ramping,Voltage Settings'!$A$1:$M$92</definedName>
    <definedName name="_xlnm.Print_Area" localSheetId="3">'Req, Process &amp; Notes Topology 4'!$A$1:$AE$111</definedName>
    <definedName name="_xlnm.Print_Area" localSheetId="4">'Req, Process &amp; Notes Topology 5'!$A$1:$AE$111</definedName>
    <definedName name="_xlnm.Print_Area" localSheetId="18">'Test Schedule and Templates '!$A$1:$O$10</definedName>
    <definedName name="_xlnm.Print_Area" localSheetId="17">'Turbine Protection Settings'!$A$1:$I$31</definedName>
    <definedName name="_xlnm.Print_Area" localSheetId="1">'Version Control'!$A$2:$H$46</definedName>
    <definedName name="Z_87DE1C7C_F92F_4056_9C7F_506D880140E3_.wvu.PrintArea" localSheetId="7" hidden="1">'0) Signal List'!$A$1:$M$141</definedName>
    <definedName name="Z_87DE1C7C_F92F_4056_9C7F_506D880140E3_.wvu.PrintArea" localSheetId="9" hidden="1">'1b) WFPS Wiring Completion Cert'!$A$1:$J$165</definedName>
    <definedName name="Z_87DE1C7C_F92F_4056_9C7F_506D880140E3_.wvu.PrintArea" localSheetId="11" hidden="1">'2 a) EMS Database Setup Cert'!$A$1:$I$7</definedName>
    <definedName name="Z_87DE1C7C_F92F_4056_9C7F_506D880140E3_.wvu.PrintArea" localSheetId="10" hidden="1">'2) ESB Telecoms Completion Cert'!$A$1:$I$143</definedName>
    <definedName name="Z_87DE1C7C_F92F_4056_9C7F_506D880140E3_.wvu.PrintArea" localSheetId="12" hidden="1">'3)Pre Energ. Sign&amp;Con Test Cert'!$A$1:$L$150</definedName>
    <definedName name="Z_87DE1C7C_F92F_4056_9C7F_506D880140E3_.wvu.PrintArea" localSheetId="13" hidden="1">'4) Post Ener Pre Grid Code Cert'!$A$1:$L$149</definedName>
    <definedName name="Z_87DE1C7C_F92F_4056_9C7F_506D880140E3_.wvu.PrintArea" localSheetId="0" hidden="1">'Cover Sheet'!$A$2:$K$45</definedName>
    <definedName name="Z_87DE1C7C_F92F_4056_9C7F_506D880140E3_.wvu.PrintArea" localSheetId="1" hidden="1">'Version Control'!$A$3:$H$46</definedName>
    <definedName name="Z_8FEB7A62_C27E_4A47_904B_03FBF7DEE104_.wvu.PrintArea" localSheetId="7" hidden="1">'0) Signal List'!$A$1:$I$136</definedName>
    <definedName name="Z_8FEB7A62_C27E_4A47_904B_03FBF7DEE104_.wvu.PrintArea" localSheetId="9" hidden="1">'1b) WFPS Wiring Completion Cert'!$A$1:$I$117</definedName>
    <definedName name="Z_8FEB7A62_C27E_4A47_904B_03FBF7DEE104_.wvu.PrintArea" localSheetId="11" hidden="1">'2 a) EMS Database Setup Cert'!$A$1:$H$4</definedName>
    <definedName name="Z_8FEB7A62_C27E_4A47_904B_03FBF7DEE104_.wvu.PrintArea" localSheetId="10" hidden="1">'2) ESB Telecoms Completion Cert'!$A$1:$H$116</definedName>
    <definedName name="Z_8FEB7A62_C27E_4A47_904B_03FBF7DEE104_.wvu.PrintArea" localSheetId="12" hidden="1">'3)Pre Energ. Sign&amp;Con Test Cert'!$A$1:$I$117</definedName>
    <definedName name="Z_8FEB7A62_C27E_4A47_904B_03FBF7DEE104_.wvu.PrintArea" localSheetId="13" hidden="1">'4) Post Ener Pre Grid Code Cert'!$A$1:$I$116</definedName>
  </definedNames>
  <calcPr calcId="145621"/>
  <customWorkbookViews>
    <customWorkbookView name="Administrator - Personal View" guid="{87DE1C7C-F92F-4056-9C7F-506D880140E3}" mergeInterval="0" personalView="1" maximized="1" xWindow="1" yWindow="1" windowWidth="1680" windowHeight="832" tabRatio="903" activeSheetId="6"/>
    <customWorkbookView name="Build - Personal View" guid="{8FEB7A62-C27E-4A47-904B-03FBF7DEE104}" mergeInterval="0" personalView="1" maximized="1" windowWidth="1276" windowHeight="747" activeSheetId="3"/>
  </customWorkbookViews>
</workbook>
</file>

<file path=xl/calcChain.xml><?xml version="1.0" encoding="utf-8"?>
<calcChain xmlns="http://schemas.openxmlformats.org/spreadsheetml/2006/main">
  <c r="D2" i="9" l="1"/>
  <c r="D2" i="8"/>
  <c r="D2" i="7"/>
  <c r="D2" i="6"/>
  <c r="D2" i="5"/>
  <c r="A2" i="18"/>
  <c r="B135" i="10" l="1"/>
  <c r="B133" i="10"/>
  <c r="B132" i="10"/>
  <c r="I4" i="3" l="1"/>
  <c r="C96" i="10" l="1"/>
  <c r="C94" i="10"/>
  <c r="A96" i="10"/>
  <c r="A94" i="10"/>
  <c r="H42" i="5" l="1"/>
  <c r="C95" i="10" l="1"/>
  <c r="C93" i="10"/>
  <c r="A95" i="10"/>
  <c r="A93" i="10"/>
  <c r="A135" i="10" l="1"/>
  <c r="C135" i="10"/>
  <c r="A65" i="9"/>
  <c r="B65" i="9"/>
  <c r="C65" i="9"/>
  <c r="D65" i="9"/>
  <c r="E65" i="9"/>
  <c r="F65" i="9"/>
  <c r="G65" i="9"/>
  <c r="H65" i="9"/>
  <c r="A66" i="9"/>
  <c r="B66" i="9"/>
  <c r="C66" i="9"/>
  <c r="D66" i="9"/>
  <c r="E66" i="9"/>
  <c r="F66" i="9"/>
  <c r="G66" i="9"/>
  <c r="H66" i="9"/>
  <c r="A65" i="8"/>
  <c r="B65" i="8"/>
  <c r="C65" i="8"/>
  <c r="D65" i="8"/>
  <c r="E65" i="8"/>
  <c r="F65" i="8"/>
  <c r="G65" i="8"/>
  <c r="H65" i="8"/>
  <c r="A66" i="8"/>
  <c r="B66" i="8"/>
  <c r="C66" i="8"/>
  <c r="D66" i="8"/>
  <c r="E66" i="8"/>
  <c r="F66" i="8"/>
  <c r="G66" i="8"/>
  <c r="H66" i="8"/>
  <c r="A65" i="6"/>
  <c r="B65" i="6"/>
  <c r="C65" i="6"/>
  <c r="D65" i="6"/>
  <c r="E65" i="6"/>
  <c r="F65" i="6"/>
  <c r="G65" i="6"/>
  <c r="H65" i="6"/>
  <c r="A66" i="6"/>
  <c r="B66" i="6"/>
  <c r="C66" i="6"/>
  <c r="D66" i="6"/>
  <c r="E66" i="6"/>
  <c r="F66" i="6"/>
  <c r="G66" i="6"/>
  <c r="H66" i="6"/>
  <c r="A65" i="5"/>
  <c r="B65" i="5"/>
  <c r="C65" i="5"/>
  <c r="D65" i="5"/>
  <c r="E65" i="5"/>
  <c r="F65" i="5"/>
  <c r="G65" i="5"/>
  <c r="H65" i="5"/>
  <c r="I65" i="5"/>
  <c r="A66" i="5"/>
  <c r="B66" i="5"/>
  <c r="C66" i="5"/>
  <c r="D66" i="5"/>
  <c r="E66" i="5"/>
  <c r="F66" i="5"/>
  <c r="G66" i="5"/>
  <c r="H66" i="5"/>
  <c r="I66" i="5"/>
  <c r="C133" i="10" l="1"/>
  <c r="A133" i="10"/>
  <c r="C112" i="10"/>
  <c r="C111" i="10"/>
  <c r="C110" i="10"/>
  <c r="C109" i="10"/>
  <c r="C108" i="10"/>
  <c r="C107" i="10"/>
  <c r="C106" i="10"/>
  <c r="C105" i="10"/>
  <c r="A33" i="10"/>
  <c r="B33" i="10"/>
  <c r="C33" i="10"/>
  <c r="A34" i="10"/>
  <c r="B34" i="10"/>
  <c r="C34" i="10"/>
  <c r="A42" i="9"/>
  <c r="B42" i="9"/>
  <c r="C42" i="9"/>
  <c r="D42" i="9"/>
  <c r="E42" i="9"/>
  <c r="F42" i="9"/>
  <c r="G42" i="9"/>
  <c r="H42" i="9"/>
  <c r="A43" i="9"/>
  <c r="B43" i="9"/>
  <c r="C43" i="9"/>
  <c r="D43" i="9"/>
  <c r="E43" i="9"/>
  <c r="F43" i="9"/>
  <c r="G43" i="9"/>
  <c r="H43" i="9"/>
  <c r="A71" i="9"/>
  <c r="A72" i="9"/>
  <c r="A73" i="9"/>
  <c r="A74" i="9"/>
  <c r="A75" i="9"/>
  <c r="A76" i="9"/>
  <c r="A90" i="9"/>
  <c r="B90" i="9"/>
  <c r="C90" i="9"/>
  <c r="D90" i="9"/>
  <c r="E90" i="9"/>
  <c r="F90" i="9"/>
  <c r="G90" i="9"/>
  <c r="H90" i="9"/>
  <c r="A91" i="9"/>
  <c r="B91" i="9"/>
  <c r="C91" i="9"/>
  <c r="D91" i="9"/>
  <c r="E91" i="9"/>
  <c r="F91" i="9"/>
  <c r="G91" i="9"/>
  <c r="H91" i="9"/>
  <c r="A90" i="8"/>
  <c r="B90" i="8"/>
  <c r="C90" i="8"/>
  <c r="D90" i="8"/>
  <c r="E90" i="8"/>
  <c r="F90" i="8"/>
  <c r="G90" i="8"/>
  <c r="H90" i="8"/>
  <c r="A91" i="8"/>
  <c r="B91" i="8"/>
  <c r="C91" i="8"/>
  <c r="D91" i="8"/>
  <c r="E91" i="8"/>
  <c r="F91" i="8"/>
  <c r="G91" i="8"/>
  <c r="H91" i="8"/>
  <c r="A71" i="8"/>
  <c r="A72" i="8"/>
  <c r="A73" i="8"/>
  <c r="A74" i="8"/>
  <c r="A75" i="8"/>
  <c r="A76" i="8"/>
  <c r="A42" i="8"/>
  <c r="B42" i="8"/>
  <c r="C42" i="8"/>
  <c r="D42" i="8"/>
  <c r="E42" i="8"/>
  <c r="F42" i="8"/>
  <c r="G42" i="8"/>
  <c r="H42" i="8"/>
  <c r="A43" i="8"/>
  <c r="B43" i="8"/>
  <c r="C43" i="8"/>
  <c r="D43" i="8"/>
  <c r="E43" i="8"/>
  <c r="F43" i="8"/>
  <c r="G43" i="8"/>
  <c r="H43" i="8"/>
  <c r="A90" i="6"/>
  <c r="B90" i="6"/>
  <c r="C90" i="6"/>
  <c r="D90" i="6"/>
  <c r="E90" i="6"/>
  <c r="F90" i="6"/>
  <c r="G90" i="6"/>
  <c r="H90" i="6"/>
  <c r="A91" i="6"/>
  <c r="B91" i="6"/>
  <c r="C91" i="6"/>
  <c r="D91" i="6"/>
  <c r="E91" i="6"/>
  <c r="F91" i="6"/>
  <c r="G91" i="6"/>
  <c r="H91" i="6"/>
  <c r="A71" i="6"/>
  <c r="A72" i="6"/>
  <c r="A73" i="6"/>
  <c r="A74" i="6"/>
  <c r="A75" i="6"/>
  <c r="A76" i="6"/>
  <c r="A42" i="6"/>
  <c r="B42" i="6"/>
  <c r="C42" i="6"/>
  <c r="D42" i="6"/>
  <c r="E42" i="6"/>
  <c r="F42" i="6"/>
  <c r="G42" i="6"/>
  <c r="H42" i="6"/>
  <c r="A43" i="6"/>
  <c r="B43" i="6"/>
  <c r="C43" i="6"/>
  <c r="D43" i="6"/>
  <c r="E43" i="6"/>
  <c r="F43" i="6"/>
  <c r="G43" i="6"/>
  <c r="H43" i="6"/>
  <c r="A90" i="5"/>
  <c r="B90" i="5"/>
  <c r="C90" i="5"/>
  <c r="D90" i="5"/>
  <c r="E90" i="5"/>
  <c r="F90" i="5"/>
  <c r="G90" i="5"/>
  <c r="H90" i="5"/>
  <c r="I90" i="5"/>
  <c r="A91" i="5"/>
  <c r="B91" i="5"/>
  <c r="C91" i="5"/>
  <c r="D91" i="5"/>
  <c r="E91" i="5"/>
  <c r="F91" i="5"/>
  <c r="G91" i="5"/>
  <c r="H91" i="5"/>
  <c r="I91" i="5"/>
  <c r="A74" i="5"/>
  <c r="A75" i="5"/>
  <c r="A76" i="5"/>
  <c r="A73" i="5"/>
  <c r="A42" i="5"/>
  <c r="B42" i="5"/>
  <c r="C42" i="5"/>
  <c r="D42" i="5"/>
  <c r="E42" i="5"/>
  <c r="F42" i="5"/>
  <c r="G42" i="5"/>
  <c r="I42" i="5"/>
  <c r="A43" i="5"/>
  <c r="B43" i="5"/>
  <c r="C43" i="5"/>
  <c r="D43" i="5"/>
  <c r="E43" i="5"/>
  <c r="F43" i="5"/>
  <c r="G43" i="5"/>
  <c r="H43" i="5"/>
  <c r="I43" i="5"/>
  <c r="A2" i="4" l="1"/>
  <c r="B13" i="3"/>
  <c r="B12" i="3"/>
  <c r="E138" i="3" l="1"/>
  <c r="E55" i="3"/>
  <c r="E56" i="3"/>
  <c r="E50" i="3"/>
  <c r="G4" i="3" l="1"/>
  <c r="C117" i="10" l="1"/>
  <c r="A117" i="10"/>
  <c r="A116" i="10"/>
  <c r="C116" i="10"/>
  <c r="C213" i="10" l="1"/>
  <c r="C212" i="10"/>
  <c r="A212" i="10"/>
  <c r="C86" i="10"/>
  <c r="C85" i="10"/>
  <c r="A86" i="10"/>
  <c r="A85" i="10"/>
  <c r="A89" i="10"/>
  <c r="C89" i="10"/>
  <c r="A90" i="10"/>
  <c r="C90" i="10"/>
  <c r="A91" i="10"/>
  <c r="C91" i="10"/>
  <c r="A92" i="10"/>
  <c r="C92" i="10"/>
  <c r="A97" i="10"/>
  <c r="C97" i="10"/>
  <c r="A98" i="10"/>
  <c r="C98" i="10"/>
  <c r="A99" i="10"/>
  <c r="C99" i="10"/>
  <c r="A100" i="10"/>
  <c r="C100" i="10"/>
  <c r="A101" i="10"/>
  <c r="C101" i="10"/>
  <c r="A102" i="10"/>
  <c r="C102" i="10"/>
  <c r="A103" i="10"/>
  <c r="C103" i="10"/>
  <c r="A104" i="10"/>
  <c r="C104" i="10"/>
  <c r="A105" i="10"/>
  <c r="A106" i="10"/>
  <c r="A107" i="10"/>
  <c r="A108" i="10"/>
  <c r="A109" i="10"/>
  <c r="A110" i="10"/>
  <c r="A111" i="10"/>
  <c r="A112" i="10"/>
  <c r="A136" i="9"/>
  <c r="B136" i="9"/>
  <c r="C136" i="9"/>
  <c r="D136" i="9"/>
  <c r="E136" i="9"/>
  <c r="F136" i="9"/>
  <c r="G136" i="9"/>
  <c r="H136" i="9"/>
  <c r="A104" i="9"/>
  <c r="B104" i="9"/>
  <c r="C104" i="9"/>
  <c r="D104" i="9"/>
  <c r="E104" i="9"/>
  <c r="F104" i="9"/>
  <c r="G104" i="9"/>
  <c r="H104" i="9"/>
  <c r="A104" i="8"/>
  <c r="B104" i="8"/>
  <c r="C104" i="8"/>
  <c r="D104" i="8"/>
  <c r="E104" i="8"/>
  <c r="F104" i="8"/>
  <c r="G104" i="8"/>
  <c r="H104" i="8"/>
  <c r="A104" i="6"/>
  <c r="B104" i="6"/>
  <c r="C104" i="6"/>
  <c r="D104" i="6"/>
  <c r="E104" i="6"/>
  <c r="F104" i="6"/>
  <c r="G104" i="6"/>
  <c r="H104" i="6"/>
  <c r="A104" i="5"/>
  <c r="B104" i="5"/>
  <c r="C104" i="5"/>
  <c r="D104" i="5"/>
  <c r="E104" i="5"/>
  <c r="F104" i="5"/>
  <c r="G104" i="5"/>
  <c r="H104" i="5"/>
  <c r="I104" i="5"/>
  <c r="H10" i="4" l="1"/>
  <c r="H16" i="4"/>
  <c r="H14" i="4"/>
  <c r="B21" i="3"/>
  <c r="B20" i="3"/>
  <c r="B19" i="3"/>
  <c r="B18" i="3"/>
  <c r="B17" i="3"/>
  <c r="B16" i="3"/>
  <c r="B15" i="3"/>
  <c r="B14" i="3"/>
  <c r="B97" i="3"/>
  <c r="B96" i="3"/>
  <c r="C144" i="10"/>
  <c r="B144" i="10"/>
  <c r="A144" i="10"/>
  <c r="A142" i="10"/>
  <c r="B142" i="10"/>
  <c r="C142" i="10"/>
  <c r="A210" i="10"/>
  <c r="C211" i="10"/>
  <c r="C210" i="10"/>
  <c r="H99" i="9"/>
  <c r="G99" i="9"/>
  <c r="F99" i="9"/>
  <c r="E99" i="9"/>
  <c r="D99" i="9"/>
  <c r="C99" i="9"/>
  <c r="B99" i="9"/>
  <c r="A99" i="9"/>
  <c r="H98" i="9"/>
  <c r="G98" i="9"/>
  <c r="F98" i="9"/>
  <c r="E98" i="9"/>
  <c r="D98" i="9"/>
  <c r="C98" i="9"/>
  <c r="B98" i="9"/>
  <c r="A98" i="9"/>
  <c r="H99" i="8"/>
  <c r="G99" i="8"/>
  <c r="F99" i="8"/>
  <c r="E99" i="8"/>
  <c r="D99" i="8"/>
  <c r="C99" i="8"/>
  <c r="B99" i="8"/>
  <c r="A99" i="8"/>
  <c r="H98" i="8"/>
  <c r="G98" i="8"/>
  <c r="F98" i="8"/>
  <c r="E98" i="8"/>
  <c r="D98" i="8"/>
  <c r="C98" i="8"/>
  <c r="B98" i="8"/>
  <c r="A98" i="8"/>
  <c r="H99" i="6"/>
  <c r="G99" i="6"/>
  <c r="F99" i="6"/>
  <c r="E99" i="6"/>
  <c r="D99" i="6"/>
  <c r="C99" i="6"/>
  <c r="B99" i="6"/>
  <c r="A99" i="6"/>
  <c r="H98" i="6"/>
  <c r="G98" i="6"/>
  <c r="F98" i="6"/>
  <c r="E98" i="6"/>
  <c r="D98" i="6"/>
  <c r="C98" i="6"/>
  <c r="B98" i="6"/>
  <c r="A98" i="6"/>
  <c r="I99" i="5"/>
  <c r="H99" i="5"/>
  <c r="G99" i="5"/>
  <c r="F99" i="5"/>
  <c r="E99" i="5"/>
  <c r="D99" i="5"/>
  <c r="C99" i="5"/>
  <c r="B99" i="5"/>
  <c r="A99" i="5"/>
  <c r="I98" i="5"/>
  <c r="H98" i="5"/>
  <c r="G98" i="5"/>
  <c r="F98" i="5"/>
  <c r="E98" i="5"/>
  <c r="D98" i="5"/>
  <c r="C98" i="5"/>
  <c r="B98" i="5"/>
  <c r="A98" i="5"/>
  <c r="A25" i="10"/>
  <c r="B25" i="10"/>
  <c r="C25" i="10"/>
  <c r="A26" i="10"/>
  <c r="B26" i="10"/>
  <c r="C26" i="10"/>
  <c r="H33" i="9"/>
  <c r="G33" i="9"/>
  <c r="F33" i="9"/>
  <c r="E33" i="9"/>
  <c r="D33" i="9"/>
  <c r="C33" i="9"/>
  <c r="B33" i="9"/>
  <c r="A33" i="9"/>
  <c r="H32" i="9"/>
  <c r="G32" i="9"/>
  <c r="F32" i="9"/>
  <c r="E32" i="9"/>
  <c r="D32" i="9"/>
  <c r="C32" i="9"/>
  <c r="B32" i="9"/>
  <c r="A32" i="9"/>
  <c r="H33" i="8"/>
  <c r="G33" i="8"/>
  <c r="F33" i="8"/>
  <c r="E33" i="8"/>
  <c r="D33" i="8"/>
  <c r="C33" i="8"/>
  <c r="B33" i="8"/>
  <c r="A33" i="8"/>
  <c r="H32" i="8"/>
  <c r="G32" i="8"/>
  <c r="F32" i="8"/>
  <c r="E32" i="8"/>
  <c r="D32" i="8"/>
  <c r="C32" i="8"/>
  <c r="B32" i="8"/>
  <c r="A32" i="8"/>
  <c r="H33" i="6"/>
  <c r="G33" i="6"/>
  <c r="F33" i="6"/>
  <c r="E33" i="6"/>
  <c r="D33" i="6"/>
  <c r="C33" i="6"/>
  <c r="B33" i="6"/>
  <c r="A33" i="6"/>
  <c r="H32" i="6"/>
  <c r="G32" i="6"/>
  <c r="F32" i="6"/>
  <c r="E32" i="6"/>
  <c r="D32" i="6"/>
  <c r="C32" i="6"/>
  <c r="B32" i="6"/>
  <c r="A32" i="6"/>
  <c r="I33" i="5"/>
  <c r="H33" i="5"/>
  <c r="G33" i="5"/>
  <c r="F33" i="5"/>
  <c r="E33" i="5"/>
  <c r="D33" i="5"/>
  <c r="C33" i="5"/>
  <c r="B33" i="5"/>
  <c r="A33" i="5"/>
  <c r="I32" i="5"/>
  <c r="H32" i="5"/>
  <c r="G32" i="5"/>
  <c r="F32" i="5"/>
  <c r="E32" i="5"/>
  <c r="D32" i="5"/>
  <c r="C32" i="5"/>
  <c r="B32" i="5"/>
  <c r="A32" i="5"/>
  <c r="C141" i="10" l="1"/>
  <c r="B141" i="10"/>
  <c r="A141" i="10"/>
  <c r="C139" i="10"/>
  <c r="B139" i="10"/>
  <c r="A139" i="10"/>
  <c r="H97" i="9"/>
  <c r="G97" i="9"/>
  <c r="F97" i="9"/>
  <c r="E97" i="9"/>
  <c r="D97" i="9"/>
  <c r="C97" i="9"/>
  <c r="B97" i="9"/>
  <c r="A97" i="9"/>
  <c r="H96" i="9"/>
  <c r="G96" i="9"/>
  <c r="F96" i="9"/>
  <c r="E96" i="9"/>
  <c r="D96" i="9"/>
  <c r="C96" i="9"/>
  <c r="B96" i="9"/>
  <c r="A96" i="9"/>
  <c r="H97" i="8"/>
  <c r="G97" i="8"/>
  <c r="F97" i="8"/>
  <c r="E97" i="8"/>
  <c r="D97" i="8"/>
  <c r="C97" i="8"/>
  <c r="B97" i="8"/>
  <c r="A97" i="8"/>
  <c r="H96" i="8"/>
  <c r="G96" i="8"/>
  <c r="F96" i="8"/>
  <c r="E96" i="8"/>
  <c r="D96" i="8"/>
  <c r="C96" i="8"/>
  <c r="B96" i="8"/>
  <c r="A96" i="8"/>
  <c r="A95" i="8"/>
  <c r="B95" i="8"/>
  <c r="C95" i="8"/>
  <c r="D95" i="8"/>
  <c r="E95" i="8"/>
  <c r="F95" i="8"/>
  <c r="G95" i="8"/>
  <c r="H95" i="8"/>
  <c r="H97" i="6"/>
  <c r="G97" i="6"/>
  <c r="F97" i="6"/>
  <c r="E97" i="6"/>
  <c r="D97" i="6"/>
  <c r="C97" i="6"/>
  <c r="B97" i="6"/>
  <c r="A97" i="6"/>
  <c r="H96" i="6"/>
  <c r="G96" i="6"/>
  <c r="F96" i="6"/>
  <c r="E96" i="6"/>
  <c r="D96" i="6"/>
  <c r="C96" i="6"/>
  <c r="B96" i="6"/>
  <c r="A96" i="6"/>
  <c r="I97" i="5"/>
  <c r="H97" i="5"/>
  <c r="G97" i="5"/>
  <c r="F97" i="5"/>
  <c r="E97" i="5"/>
  <c r="D97" i="5"/>
  <c r="C97" i="5"/>
  <c r="B97" i="5"/>
  <c r="A97" i="5"/>
  <c r="I96" i="5"/>
  <c r="H96" i="5"/>
  <c r="G96" i="5"/>
  <c r="F96" i="5"/>
  <c r="E96" i="5"/>
  <c r="D96" i="5"/>
  <c r="C96" i="5"/>
  <c r="B96" i="5"/>
  <c r="A96" i="5"/>
  <c r="C20" i="10"/>
  <c r="B20" i="10"/>
  <c r="A20" i="10"/>
  <c r="C19" i="10"/>
  <c r="B19" i="10"/>
  <c r="A19" i="10"/>
  <c r="H27" i="9"/>
  <c r="G27" i="9"/>
  <c r="F27" i="9"/>
  <c r="E27" i="9"/>
  <c r="D27" i="9"/>
  <c r="C27" i="9"/>
  <c r="B27" i="9"/>
  <c r="A27" i="9"/>
  <c r="H26" i="9"/>
  <c r="G26" i="9"/>
  <c r="F26" i="9"/>
  <c r="E26" i="9"/>
  <c r="D26" i="9"/>
  <c r="C26" i="9"/>
  <c r="B26" i="9"/>
  <c r="A26" i="9"/>
  <c r="H27" i="8"/>
  <c r="G27" i="8"/>
  <c r="F27" i="8"/>
  <c r="E27" i="8"/>
  <c r="D27" i="8"/>
  <c r="C27" i="8"/>
  <c r="B27" i="8"/>
  <c r="A27" i="8"/>
  <c r="H26" i="8"/>
  <c r="G26" i="8"/>
  <c r="F26" i="8"/>
  <c r="E26" i="8"/>
  <c r="D26" i="8"/>
  <c r="C26" i="8"/>
  <c r="B26" i="8"/>
  <c r="A26" i="8"/>
  <c r="H27" i="6"/>
  <c r="G27" i="6"/>
  <c r="F27" i="6"/>
  <c r="E27" i="6"/>
  <c r="D27" i="6"/>
  <c r="C27" i="6"/>
  <c r="B27" i="6"/>
  <c r="A27" i="6"/>
  <c r="H26" i="6"/>
  <c r="G26" i="6"/>
  <c r="F26" i="6"/>
  <c r="E26" i="6"/>
  <c r="D26" i="6"/>
  <c r="C26" i="6"/>
  <c r="B26" i="6"/>
  <c r="A26" i="6"/>
  <c r="A26" i="5"/>
  <c r="B26" i="5"/>
  <c r="C26" i="5"/>
  <c r="D26" i="5"/>
  <c r="E26" i="5"/>
  <c r="F26" i="5"/>
  <c r="G26" i="5"/>
  <c r="H26" i="5"/>
  <c r="I26" i="5"/>
  <c r="A27" i="5"/>
  <c r="B27" i="5"/>
  <c r="C27" i="5"/>
  <c r="D27" i="5"/>
  <c r="E27" i="5"/>
  <c r="F27" i="5"/>
  <c r="G27" i="5"/>
  <c r="H27" i="5"/>
  <c r="I27" i="5"/>
  <c r="A44" i="10" l="1"/>
  <c r="C44" i="10"/>
  <c r="A45" i="10"/>
  <c r="C45" i="10"/>
  <c r="A46" i="10"/>
  <c r="C46" i="10"/>
  <c r="A47" i="10"/>
  <c r="C47" i="10"/>
  <c r="A48" i="10"/>
  <c r="C48" i="10"/>
  <c r="A49" i="10"/>
  <c r="C49" i="10"/>
  <c r="A50" i="10"/>
  <c r="C50" i="10"/>
  <c r="A51" i="10"/>
  <c r="C51" i="10"/>
  <c r="A52" i="10"/>
  <c r="C52" i="10"/>
  <c r="A53" i="10"/>
  <c r="C53" i="10"/>
  <c r="A54" i="10"/>
  <c r="C54" i="10"/>
  <c r="A55" i="10"/>
  <c r="C55" i="10"/>
  <c r="A56" i="10"/>
  <c r="C56" i="10"/>
  <c r="A57" i="10"/>
  <c r="C57" i="10"/>
  <c r="A58" i="10"/>
  <c r="C58" i="10"/>
  <c r="A59" i="10"/>
  <c r="C59" i="10"/>
  <c r="C43" i="10"/>
  <c r="A43" i="10"/>
  <c r="C42" i="10"/>
  <c r="A42" i="10"/>
  <c r="C138" i="10"/>
  <c r="C136" i="10"/>
  <c r="B138" i="10"/>
  <c r="B136" i="10"/>
  <c r="A138" i="10"/>
  <c r="A136" i="10"/>
  <c r="H128" i="9"/>
  <c r="G128" i="9"/>
  <c r="F128" i="9"/>
  <c r="E128" i="9"/>
  <c r="D128" i="9"/>
  <c r="C128" i="9"/>
  <c r="B128" i="9"/>
  <c r="A128" i="9"/>
  <c r="H127" i="9"/>
  <c r="G127" i="9"/>
  <c r="F127" i="9"/>
  <c r="E127" i="9"/>
  <c r="D127" i="9"/>
  <c r="C127" i="9"/>
  <c r="B127" i="9"/>
  <c r="A127" i="9"/>
  <c r="H140" i="8"/>
  <c r="G140" i="8"/>
  <c r="F140" i="8"/>
  <c r="E140" i="8"/>
  <c r="D140" i="8"/>
  <c r="C140" i="8"/>
  <c r="B140" i="8"/>
  <c r="A140" i="8"/>
  <c r="H139" i="8"/>
  <c r="G139" i="8"/>
  <c r="B139" i="8"/>
  <c r="A139" i="8"/>
  <c r="H137" i="8"/>
  <c r="G137" i="8"/>
  <c r="F137" i="8"/>
  <c r="E137" i="8"/>
  <c r="D137" i="8"/>
  <c r="C137" i="8"/>
  <c r="B137" i="8"/>
  <c r="A137" i="8"/>
  <c r="H136" i="8"/>
  <c r="G136" i="8"/>
  <c r="F136" i="8"/>
  <c r="D136" i="8"/>
  <c r="C136" i="8"/>
  <c r="B136" i="8"/>
  <c r="A136" i="8"/>
  <c r="H135" i="8"/>
  <c r="G135" i="8"/>
  <c r="F135" i="8"/>
  <c r="E135" i="8"/>
  <c r="D135" i="8"/>
  <c r="C135" i="8"/>
  <c r="B135" i="8"/>
  <c r="A135" i="8"/>
  <c r="H134" i="8"/>
  <c r="G134" i="8"/>
  <c r="F134" i="8"/>
  <c r="E134" i="8"/>
  <c r="D134" i="8"/>
  <c r="C134" i="8"/>
  <c r="B134" i="8"/>
  <c r="A134" i="8"/>
  <c r="H133" i="8"/>
  <c r="G133" i="8"/>
  <c r="F133" i="8"/>
  <c r="E133" i="8"/>
  <c r="D133" i="8"/>
  <c r="C133" i="8"/>
  <c r="B133" i="8"/>
  <c r="A133" i="8"/>
  <c r="H132" i="8"/>
  <c r="G132" i="8"/>
  <c r="F132" i="8"/>
  <c r="E132" i="8"/>
  <c r="D132" i="8"/>
  <c r="C132" i="8"/>
  <c r="B132" i="8"/>
  <c r="A132" i="8"/>
  <c r="H131" i="8"/>
  <c r="G131" i="8"/>
  <c r="F131" i="8"/>
  <c r="E131" i="8"/>
  <c r="D131" i="8"/>
  <c r="C131" i="8"/>
  <c r="B131" i="8"/>
  <c r="A131" i="8"/>
  <c r="H129" i="8"/>
  <c r="G129" i="8"/>
  <c r="F129" i="8"/>
  <c r="E129" i="8"/>
  <c r="D129" i="8"/>
  <c r="C129" i="8"/>
  <c r="B129" i="8"/>
  <c r="A129" i="8"/>
  <c r="H128" i="8"/>
  <c r="G128" i="8"/>
  <c r="F128" i="8"/>
  <c r="E128" i="8"/>
  <c r="D128" i="8"/>
  <c r="C128" i="8"/>
  <c r="B128" i="8"/>
  <c r="A128" i="8"/>
  <c r="H80" i="8"/>
  <c r="H108" i="8"/>
  <c r="G108" i="8"/>
  <c r="F108" i="8"/>
  <c r="E108" i="8"/>
  <c r="D108" i="8"/>
  <c r="C108" i="8"/>
  <c r="A107" i="8"/>
  <c r="A108" i="8"/>
  <c r="A80" i="8"/>
  <c r="A47" i="8"/>
  <c r="H128" i="6"/>
  <c r="G128" i="6"/>
  <c r="F128" i="6"/>
  <c r="E128" i="6"/>
  <c r="D128" i="6"/>
  <c r="C128" i="6"/>
  <c r="B128" i="6"/>
  <c r="A128" i="6"/>
  <c r="H127" i="6"/>
  <c r="G127" i="6"/>
  <c r="F127" i="6"/>
  <c r="E127" i="6"/>
  <c r="D127" i="6"/>
  <c r="C127" i="6"/>
  <c r="B127" i="6"/>
  <c r="A127" i="6"/>
  <c r="I129" i="5"/>
  <c r="H129" i="5"/>
  <c r="G129" i="5"/>
  <c r="F129" i="5"/>
  <c r="E129" i="5"/>
  <c r="D129" i="5"/>
  <c r="C129" i="5"/>
  <c r="B129" i="5"/>
  <c r="A129" i="5"/>
  <c r="I128" i="5"/>
  <c r="H128" i="5"/>
  <c r="G128" i="5"/>
  <c r="F128" i="5"/>
  <c r="E128" i="5"/>
  <c r="D128" i="5"/>
  <c r="C128" i="5"/>
  <c r="B128" i="5"/>
  <c r="A128" i="5"/>
  <c r="G80" i="8"/>
  <c r="H47" i="8"/>
  <c r="G47" i="8"/>
  <c r="H80" i="6"/>
  <c r="A103" i="5"/>
  <c r="A2" i="1"/>
  <c r="H84" i="8" l="1"/>
  <c r="B77" i="6"/>
  <c r="C77" i="6"/>
  <c r="D77" i="6"/>
  <c r="E77" i="6"/>
  <c r="F77" i="6"/>
  <c r="G77" i="6"/>
  <c r="H77" i="6"/>
  <c r="A77" i="6"/>
  <c r="A15" i="10"/>
  <c r="B15" i="10"/>
  <c r="C15" i="10"/>
  <c r="A16" i="10"/>
  <c r="B16" i="10"/>
  <c r="C16" i="10"/>
  <c r="A17" i="10"/>
  <c r="B17" i="10"/>
  <c r="C17" i="10"/>
  <c r="A18" i="10"/>
  <c r="B18" i="10"/>
  <c r="C18" i="10"/>
  <c r="A21" i="10"/>
  <c r="B21" i="10"/>
  <c r="C21" i="10"/>
  <c r="A22" i="10"/>
  <c r="B22" i="10"/>
  <c r="C22" i="10"/>
  <c r="A23" i="10"/>
  <c r="B23" i="10"/>
  <c r="C23" i="10"/>
  <c r="A24" i="10"/>
  <c r="B24" i="10"/>
  <c r="C24" i="10"/>
  <c r="A12" i="10"/>
  <c r="B12" i="10"/>
  <c r="C12" i="10"/>
  <c r="A13" i="10"/>
  <c r="B13" i="10"/>
  <c r="C13" i="10"/>
  <c r="A14" i="10"/>
  <c r="B14" i="10"/>
  <c r="C14" i="10"/>
  <c r="A11" i="10"/>
  <c r="B11" i="10"/>
  <c r="C11" i="10"/>
  <c r="C115" i="10"/>
  <c r="C114" i="10"/>
  <c r="A115" i="10"/>
  <c r="A114" i="10"/>
  <c r="A57" i="9"/>
  <c r="B57" i="9"/>
  <c r="C57" i="9"/>
  <c r="D57" i="9"/>
  <c r="E57" i="9"/>
  <c r="F57" i="9"/>
  <c r="G57" i="9"/>
  <c r="H57" i="9"/>
  <c r="A59" i="9"/>
  <c r="B59" i="9"/>
  <c r="C59" i="9"/>
  <c r="D59" i="9"/>
  <c r="E59" i="9"/>
  <c r="F59" i="9"/>
  <c r="G59" i="9"/>
  <c r="H59" i="9"/>
  <c r="A60" i="9"/>
  <c r="B60" i="9"/>
  <c r="C60" i="9"/>
  <c r="D60" i="9"/>
  <c r="E60" i="9"/>
  <c r="F60" i="9"/>
  <c r="G60" i="9"/>
  <c r="H60" i="9"/>
  <c r="A61" i="9"/>
  <c r="B61" i="9"/>
  <c r="C61" i="9"/>
  <c r="D61" i="9"/>
  <c r="E61" i="9"/>
  <c r="F61" i="9"/>
  <c r="G61" i="9"/>
  <c r="H61" i="9"/>
  <c r="A62" i="9"/>
  <c r="B62" i="9"/>
  <c r="C62" i="9"/>
  <c r="D62" i="9"/>
  <c r="E62" i="9"/>
  <c r="F62" i="9"/>
  <c r="G62" i="9"/>
  <c r="H62" i="9"/>
  <c r="A63" i="9"/>
  <c r="B63" i="9"/>
  <c r="C63" i="9"/>
  <c r="D63" i="9"/>
  <c r="E63" i="9"/>
  <c r="F63" i="9"/>
  <c r="G63" i="9"/>
  <c r="H63" i="9"/>
  <c r="A64" i="9"/>
  <c r="B64" i="9"/>
  <c r="C64" i="9"/>
  <c r="D64" i="9"/>
  <c r="E64" i="9"/>
  <c r="F64" i="9"/>
  <c r="G64" i="9"/>
  <c r="H64" i="9"/>
  <c r="A67" i="9"/>
  <c r="B67" i="9"/>
  <c r="C67" i="9"/>
  <c r="D67" i="9"/>
  <c r="E67" i="9"/>
  <c r="F67" i="9"/>
  <c r="G67" i="9"/>
  <c r="H67" i="9"/>
  <c r="A68" i="9"/>
  <c r="B68" i="9"/>
  <c r="C68" i="9"/>
  <c r="D68" i="9"/>
  <c r="E68" i="9"/>
  <c r="F68" i="9"/>
  <c r="G68" i="9"/>
  <c r="H68" i="9"/>
  <c r="A69" i="9"/>
  <c r="B69" i="9"/>
  <c r="C69" i="9"/>
  <c r="D69" i="9"/>
  <c r="E69" i="9"/>
  <c r="F69" i="9"/>
  <c r="G69" i="9"/>
  <c r="H69" i="9"/>
  <c r="A70" i="9"/>
  <c r="B70" i="9"/>
  <c r="C70" i="9"/>
  <c r="D70" i="9"/>
  <c r="E70" i="9"/>
  <c r="F70" i="9"/>
  <c r="G70" i="9"/>
  <c r="H70" i="9"/>
  <c r="B71" i="9"/>
  <c r="C71" i="9"/>
  <c r="D71" i="9"/>
  <c r="E71" i="9"/>
  <c r="F71" i="9"/>
  <c r="G71" i="9"/>
  <c r="H71" i="9"/>
  <c r="B72" i="9"/>
  <c r="C72" i="9"/>
  <c r="D72" i="9"/>
  <c r="E72" i="9"/>
  <c r="F72" i="9"/>
  <c r="G72" i="9"/>
  <c r="H72" i="9"/>
  <c r="B73" i="9"/>
  <c r="C73" i="9"/>
  <c r="D73" i="9"/>
  <c r="E73" i="9"/>
  <c r="F73" i="9"/>
  <c r="G73" i="9"/>
  <c r="H73" i="9"/>
  <c r="B74" i="9"/>
  <c r="C74" i="9"/>
  <c r="D74" i="9"/>
  <c r="E74" i="9"/>
  <c r="F74" i="9"/>
  <c r="G74" i="9"/>
  <c r="H74" i="9"/>
  <c r="B75" i="9"/>
  <c r="C75" i="9"/>
  <c r="D75" i="9"/>
  <c r="E75" i="9"/>
  <c r="F75" i="9"/>
  <c r="G75" i="9"/>
  <c r="H75" i="9"/>
  <c r="B76" i="9"/>
  <c r="C76" i="9"/>
  <c r="D76" i="9"/>
  <c r="E76" i="9"/>
  <c r="F76" i="9"/>
  <c r="G76" i="9"/>
  <c r="H76" i="9"/>
  <c r="A77" i="9"/>
  <c r="B77" i="9"/>
  <c r="C77" i="9"/>
  <c r="D77" i="9"/>
  <c r="E77" i="9"/>
  <c r="F77" i="9"/>
  <c r="G77" i="9"/>
  <c r="H77" i="9"/>
  <c r="B76" i="8"/>
  <c r="C76" i="8"/>
  <c r="D76" i="8"/>
  <c r="E76" i="8"/>
  <c r="F76" i="8"/>
  <c r="G76" i="8"/>
  <c r="H76" i="8"/>
  <c r="A77" i="8"/>
  <c r="B77" i="8"/>
  <c r="C77" i="8"/>
  <c r="D77" i="8"/>
  <c r="E77" i="8"/>
  <c r="F77" i="8"/>
  <c r="G77" i="8"/>
  <c r="H77" i="8"/>
  <c r="A78" i="8"/>
  <c r="B78" i="8"/>
  <c r="G78" i="8"/>
  <c r="H78" i="8"/>
  <c r="A56" i="8"/>
  <c r="B56" i="8"/>
  <c r="C56" i="8"/>
  <c r="D56" i="8"/>
  <c r="F56" i="8"/>
  <c r="G56" i="8"/>
  <c r="H56" i="8"/>
  <c r="A57" i="8"/>
  <c r="B57" i="8"/>
  <c r="C57" i="8"/>
  <c r="D57" i="8"/>
  <c r="E57" i="8"/>
  <c r="F57" i="8"/>
  <c r="G57" i="8"/>
  <c r="H57" i="8"/>
  <c r="A59" i="8"/>
  <c r="B59" i="8"/>
  <c r="D59" i="8"/>
  <c r="E59" i="8"/>
  <c r="F59" i="8"/>
  <c r="G59" i="8"/>
  <c r="H59" i="8"/>
  <c r="A60" i="8"/>
  <c r="B60" i="8"/>
  <c r="C60" i="8"/>
  <c r="D60" i="8"/>
  <c r="E60" i="8"/>
  <c r="F60" i="8"/>
  <c r="G60" i="8"/>
  <c r="H60" i="8"/>
  <c r="A61" i="8"/>
  <c r="B61" i="8"/>
  <c r="C61" i="8"/>
  <c r="D61" i="8"/>
  <c r="E61" i="8"/>
  <c r="F61" i="8"/>
  <c r="G61" i="8"/>
  <c r="H61" i="8"/>
  <c r="A62" i="8"/>
  <c r="B62" i="8"/>
  <c r="C62" i="8"/>
  <c r="D62" i="8"/>
  <c r="E62" i="8"/>
  <c r="F62" i="8"/>
  <c r="G62" i="8"/>
  <c r="H62" i="8"/>
  <c r="A63" i="8"/>
  <c r="B63" i="8"/>
  <c r="C63" i="8"/>
  <c r="D63" i="8"/>
  <c r="E63" i="8"/>
  <c r="F63" i="8"/>
  <c r="G63" i="8"/>
  <c r="H63" i="8"/>
  <c r="A64" i="8"/>
  <c r="B64" i="8"/>
  <c r="C64" i="8"/>
  <c r="D64" i="8"/>
  <c r="E64" i="8"/>
  <c r="F64" i="8"/>
  <c r="G64" i="8"/>
  <c r="H64" i="8"/>
  <c r="A67" i="8"/>
  <c r="B67" i="8"/>
  <c r="C67" i="8"/>
  <c r="D67" i="8"/>
  <c r="E67" i="8"/>
  <c r="F67" i="8"/>
  <c r="G67" i="8"/>
  <c r="H67" i="8"/>
  <c r="A68" i="8"/>
  <c r="B68" i="8"/>
  <c r="C68" i="8"/>
  <c r="D68" i="8"/>
  <c r="E68" i="8"/>
  <c r="F68" i="8"/>
  <c r="G68" i="8"/>
  <c r="H68" i="8"/>
  <c r="A69" i="8"/>
  <c r="B69" i="8"/>
  <c r="C69" i="8"/>
  <c r="D69" i="8"/>
  <c r="E69" i="8"/>
  <c r="F69" i="8"/>
  <c r="G69" i="8"/>
  <c r="H69" i="8"/>
  <c r="A70" i="8"/>
  <c r="B70" i="8"/>
  <c r="C70" i="8"/>
  <c r="D70" i="8"/>
  <c r="E70" i="8"/>
  <c r="F70" i="8"/>
  <c r="G70" i="8"/>
  <c r="H70" i="8"/>
  <c r="B71" i="8"/>
  <c r="C71" i="8"/>
  <c r="D71" i="8"/>
  <c r="E71" i="8"/>
  <c r="F71" i="8"/>
  <c r="G71" i="8"/>
  <c r="H71" i="8"/>
  <c r="B72" i="8"/>
  <c r="C72" i="8"/>
  <c r="D72" i="8"/>
  <c r="E72" i="8"/>
  <c r="F72" i="8"/>
  <c r="G72" i="8"/>
  <c r="H72" i="8"/>
  <c r="B73" i="8"/>
  <c r="C73" i="8"/>
  <c r="D73" i="8"/>
  <c r="E73" i="8"/>
  <c r="F73" i="8"/>
  <c r="G73" i="8"/>
  <c r="H73" i="8"/>
  <c r="B74" i="8"/>
  <c r="C74" i="8"/>
  <c r="D74" i="8"/>
  <c r="E74" i="8"/>
  <c r="F74" i="8"/>
  <c r="G74" i="8"/>
  <c r="H74" i="8"/>
  <c r="B75" i="8"/>
  <c r="C75" i="8"/>
  <c r="D75" i="8"/>
  <c r="E75" i="8"/>
  <c r="F75" i="8"/>
  <c r="G75" i="8"/>
  <c r="H75" i="8"/>
  <c r="A56" i="6"/>
  <c r="B56" i="6"/>
  <c r="C56" i="6"/>
  <c r="D56" i="6"/>
  <c r="F56" i="6"/>
  <c r="G56" i="6"/>
  <c r="H56" i="6"/>
  <c r="A57" i="6"/>
  <c r="B57" i="6"/>
  <c r="C57" i="6"/>
  <c r="D57" i="6"/>
  <c r="E57" i="6"/>
  <c r="F57" i="6"/>
  <c r="G57" i="6"/>
  <c r="H57" i="6"/>
  <c r="A59" i="6"/>
  <c r="B59" i="6"/>
  <c r="C59" i="6"/>
  <c r="D59" i="6"/>
  <c r="E59" i="6"/>
  <c r="F59" i="6"/>
  <c r="G59" i="6"/>
  <c r="H59" i="6"/>
  <c r="A60" i="6"/>
  <c r="B60" i="6"/>
  <c r="C60" i="6"/>
  <c r="D60" i="6"/>
  <c r="E60" i="6"/>
  <c r="F60" i="6"/>
  <c r="G60" i="6"/>
  <c r="H60" i="6"/>
  <c r="A61" i="6"/>
  <c r="B61" i="6"/>
  <c r="C61" i="6"/>
  <c r="D61" i="6"/>
  <c r="E61" i="6"/>
  <c r="F61" i="6"/>
  <c r="G61" i="6"/>
  <c r="H61" i="6"/>
  <c r="A62" i="6"/>
  <c r="B62" i="6"/>
  <c r="C62" i="6"/>
  <c r="D62" i="6"/>
  <c r="E62" i="6"/>
  <c r="F62" i="6"/>
  <c r="G62" i="6"/>
  <c r="H62" i="6"/>
  <c r="A63" i="6"/>
  <c r="B63" i="6"/>
  <c r="C63" i="6"/>
  <c r="D63" i="6"/>
  <c r="E63" i="6"/>
  <c r="F63" i="6"/>
  <c r="G63" i="6"/>
  <c r="H63" i="6"/>
  <c r="A64" i="6"/>
  <c r="B64" i="6"/>
  <c r="C64" i="6"/>
  <c r="D64" i="6"/>
  <c r="E64" i="6"/>
  <c r="F64" i="6"/>
  <c r="G64" i="6"/>
  <c r="H64" i="6"/>
  <c r="A67" i="6"/>
  <c r="B67" i="6"/>
  <c r="C67" i="6"/>
  <c r="D67" i="6"/>
  <c r="E67" i="6"/>
  <c r="F67" i="6"/>
  <c r="G67" i="6"/>
  <c r="H67" i="6"/>
  <c r="A68" i="6"/>
  <c r="B68" i="6"/>
  <c r="C68" i="6"/>
  <c r="D68" i="6"/>
  <c r="E68" i="6"/>
  <c r="F68" i="6"/>
  <c r="G68" i="6"/>
  <c r="H68" i="6"/>
  <c r="A69" i="6"/>
  <c r="B69" i="6"/>
  <c r="C69" i="6"/>
  <c r="D69" i="6"/>
  <c r="E69" i="6"/>
  <c r="F69" i="6"/>
  <c r="G69" i="6"/>
  <c r="H69" i="6"/>
  <c r="A70" i="6"/>
  <c r="B70" i="6"/>
  <c r="C70" i="6"/>
  <c r="D70" i="6"/>
  <c r="E70" i="6"/>
  <c r="F70" i="6"/>
  <c r="G70" i="6"/>
  <c r="H70" i="6"/>
  <c r="B71" i="6"/>
  <c r="C71" i="6"/>
  <c r="D71" i="6"/>
  <c r="E71" i="6"/>
  <c r="F71" i="6"/>
  <c r="G71" i="6"/>
  <c r="H71" i="6"/>
  <c r="B72" i="6"/>
  <c r="C72" i="6"/>
  <c r="D72" i="6"/>
  <c r="E72" i="6"/>
  <c r="F72" i="6"/>
  <c r="G72" i="6"/>
  <c r="H72" i="6"/>
  <c r="B73" i="6"/>
  <c r="C73" i="6"/>
  <c r="D73" i="6"/>
  <c r="E73" i="6"/>
  <c r="F73" i="6"/>
  <c r="G73" i="6"/>
  <c r="H73" i="6"/>
  <c r="B74" i="6"/>
  <c r="C74" i="6"/>
  <c r="D74" i="6"/>
  <c r="E74" i="6"/>
  <c r="F74" i="6"/>
  <c r="G74" i="6"/>
  <c r="H74" i="6"/>
  <c r="B75" i="6"/>
  <c r="C75" i="6"/>
  <c r="D75" i="6"/>
  <c r="E75" i="6"/>
  <c r="F75" i="6"/>
  <c r="G75" i="6"/>
  <c r="H75" i="6"/>
  <c r="B76" i="6"/>
  <c r="C76" i="6"/>
  <c r="D76" i="6"/>
  <c r="E76" i="6"/>
  <c r="F76" i="6"/>
  <c r="G76" i="6"/>
  <c r="H76" i="6"/>
  <c r="A48" i="6"/>
  <c r="B48" i="6"/>
  <c r="C48" i="6"/>
  <c r="D48" i="6"/>
  <c r="E48" i="6"/>
  <c r="F48" i="6"/>
  <c r="G48" i="6"/>
  <c r="H48" i="6"/>
  <c r="A49" i="6"/>
  <c r="B49" i="6"/>
  <c r="C49" i="6"/>
  <c r="D49" i="6"/>
  <c r="E49" i="6"/>
  <c r="F49" i="6"/>
  <c r="G49" i="6"/>
  <c r="H49" i="6"/>
  <c r="A50" i="6"/>
  <c r="B50" i="6"/>
  <c r="C50" i="6"/>
  <c r="D50" i="6"/>
  <c r="F50" i="6"/>
  <c r="G50" i="6"/>
  <c r="H50" i="6"/>
  <c r="A51" i="6"/>
  <c r="B51" i="6"/>
  <c r="C51" i="6"/>
  <c r="D51" i="6"/>
  <c r="F51" i="6"/>
  <c r="G51" i="6"/>
  <c r="H51" i="6"/>
  <c r="A52" i="6"/>
  <c r="B52" i="6"/>
  <c r="C52" i="6"/>
  <c r="D52" i="6"/>
  <c r="E52" i="6"/>
  <c r="F52" i="6"/>
  <c r="G52" i="6"/>
  <c r="H52" i="6"/>
  <c r="A53" i="6"/>
  <c r="B53" i="6"/>
  <c r="C53" i="6"/>
  <c r="D53" i="6"/>
  <c r="E53" i="6"/>
  <c r="F53" i="6"/>
  <c r="G53" i="6"/>
  <c r="H53" i="6"/>
  <c r="A54" i="6"/>
  <c r="B54" i="6"/>
  <c r="C54" i="6"/>
  <c r="D54" i="6"/>
  <c r="E54" i="6"/>
  <c r="F54" i="6"/>
  <c r="G54" i="6"/>
  <c r="H54" i="6"/>
  <c r="A55" i="6"/>
  <c r="B55" i="6"/>
  <c r="C55" i="6"/>
  <c r="D55" i="6"/>
  <c r="F55" i="6"/>
  <c r="G55" i="6"/>
  <c r="H55" i="6"/>
  <c r="A78" i="6"/>
  <c r="B78" i="6"/>
  <c r="G78" i="6"/>
  <c r="H78" i="6"/>
  <c r="A79" i="6"/>
  <c r="B79" i="6"/>
  <c r="C79" i="6"/>
  <c r="D79" i="6"/>
  <c r="E79" i="6"/>
  <c r="F79" i="6"/>
  <c r="G79" i="6"/>
  <c r="H79" i="6"/>
  <c r="B76" i="5"/>
  <c r="C76" i="5"/>
  <c r="D76" i="5"/>
  <c r="E76" i="5"/>
  <c r="F76" i="5"/>
  <c r="G76" i="5"/>
  <c r="H76" i="5"/>
  <c r="I76" i="5"/>
  <c r="B75" i="5"/>
  <c r="C75" i="5"/>
  <c r="D75" i="5"/>
  <c r="E75" i="5"/>
  <c r="F75" i="5"/>
  <c r="G75" i="5"/>
  <c r="H75" i="5"/>
  <c r="I75" i="5"/>
  <c r="I74" i="5"/>
  <c r="H74" i="5"/>
  <c r="G74" i="5"/>
  <c r="F74" i="5"/>
  <c r="E74" i="5"/>
  <c r="D74" i="5"/>
  <c r="C74" i="5"/>
  <c r="B74" i="5"/>
  <c r="I73" i="5"/>
  <c r="H73" i="5"/>
  <c r="G73" i="5"/>
  <c r="F73" i="5"/>
  <c r="E73" i="5"/>
  <c r="D73" i="5"/>
  <c r="C73" i="5"/>
  <c r="B73" i="5"/>
  <c r="I72" i="5"/>
  <c r="H72" i="5"/>
  <c r="G72" i="5"/>
  <c r="F72" i="5"/>
  <c r="E72" i="5"/>
  <c r="D72" i="5"/>
  <c r="C72" i="5"/>
  <c r="B72" i="5"/>
  <c r="I71" i="5"/>
  <c r="H71" i="5"/>
  <c r="G71" i="5"/>
  <c r="F71" i="5"/>
  <c r="E71" i="5"/>
  <c r="D71" i="5"/>
  <c r="C71" i="5"/>
  <c r="B71" i="5"/>
  <c r="A71" i="5"/>
  <c r="I70" i="5"/>
  <c r="H70" i="5"/>
  <c r="G70" i="5"/>
  <c r="F70" i="5"/>
  <c r="E70" i="5"/>
  <c r="D70" i="5"/>
  <c r="C70" i="5"/>
  <c r="B70" i="5"/>
  <c r="A70" i="5"/>
  <c r="I69" i="5"/>
  <c r="H69" i="5"/>
  <c r="G69" i="5"/>
  <c r="F69" i="5"/>
  <c r="E69" i="5"/>
  <c r="D69" i="5"/>
  <c r="C69" i="5"/>
  <c r="B69" i="5"/>
  <c r="A69" i="5"/>
  <c r="I68" i="5"/>
  <c r="H68" i="5"/>
  <c r="G68" i="5"/>
  <c r="F68" i="5"/>
  <c r="E68" i="5"/>
  <c r="D68" i="5"/>
  <c r="C68" i="5"/>
  <c r="B68" i="5"/>
  <c r="A68" i="5"/>
  <c r="I67" i="5"/>
  <c r="H67" i="5"/>
  <c r="G67" i="5"/>
  <c r="F67" i="5"/>
  <c r="E67" i="5"/>
  <c r="D67" i="5"/>
  <c r="C67" i="5"/>
  <c r="B67" i="5"/>
  <c r="A67" i="5"/>
  <c r="I64" i="5"/>
  <c r="H64" i="5"/>
  <c r="G64" i="5"/>
  <c r="F64" i="5"/>
  <c r="E64" i="5"/>
  <c r="D64" i="5"/>
  <c r="C64" i="5"/>
  <c r="B64" i="5"/>
  <c r="A64" i="5"/>
  <c r="I63" i="5"/>
  <c r="H63" i="5"/>
  <c r="G63" i="5"/>
  <c r="F63" i="5"/>
  <c r="E63" i="5"/>
  <c r="D63" i="5"/>
  <c r="C63" i="5"/>
  <c r="B63" i="5"/>
  <c r="A63" i="5"/>
  <c r="I62" i="5"/>
  <c r="H62" i="5"/>
  <c r="G62" i="5"/>
  <c r="F62" i="5"/>
  <c r="E62" i="5"/>
  <c r="D62" i="5"/>
  <c r="C62" i="5"/>
  <c r="B62" i="5"/>
  <c r="A62" i="5"/>
  <c r="I61" i="5"/>
  <c r="H61" i="5"/>
  <c r="G61" i="5"/>
  <c r="F61" i="5"/>
  <c r="E61" i="5"/>
  <c r="D61" i="5"/>
  <c r="C61" i="5"/>
  <c r="B61" i="5"/>
  <c r="A61" i="5"/>
  <c r="I60" i="5"/>
  <c r="H60" i="5"/>
  <c r="G60" i="5"/>
  <c r="F60" i="5"/>
  <c r="E60" i="5"/>
  <c r="D60" i="5"/>
  <c r="C60" i="5"/>
  <c r="B60" i="5"/>
  <c r="A60" i="5"/>
  <c r="I59" i="5"/>
  <c r="H59" i="5"/>
  <c r="G59" i="5"/>
  <c r="F59" i="5"/>
  <c r="E59" i="5"/>
  <c r="D59" i="5"/>
  <c r="B59" i="5"/>
  <c r="A59" i="5"/>
  <c r="I57" i="5"/>
  <c r="H57" i="5"/>
  <c r="G57" i="5"/>
  <c r="F57" i="5"/>
  <c r="E57" i="5"/>
  <c r="D57" i="5"/>
  <c r="C57" i="5"/>
  <c r="B57" i="5"/>
  <c r="A57" i="5"/>
  <c r="I56" i="5"/>
  <c r="H56" i="5"/>
  <c r="G56" i="5"/>
  <c r="F56" i="5"/>
  <c r="D56" i="5"/>
  <c r="C56" i="5"/>
  <c r="B56" i="5"/>
  <c r="A56" i="5"/>
  <c r="E56" i="5"/>
  <c r="I163" i="5"/>
  <c r="I148" i="8"/>
  <c r="I144" i="8"/>
  <c r="F148" i="8"/>
  <c r="F149" i="8"/>
  <c r="F150" i="8"/>
  <c r="C32" i="7"/>
  <c r="D32" i="7"/>
  <c r="E32" i="7"/>
  <c r="B164" i="5"/>
  <c r="B165" i="5"/>
  <c r="B166" i="5"/>
  <c r="A144" i="6"/>
  <c r="C144" i="6"/>
  <c r="D144" i="6"/>
  <c r="E144" i="6"/>
  <c r="F144" i="6"/>
  <c r="G144" i="6"/>
  <c r="I142" i="9"/>
  <c r="I146" i="9"/>
  <c r="I141" i="6"/>
  <c r="E56" i="6" l="1"/>
  <c r="E56" i="8"/>
  <c r="E51" i="3"/>
  <c r="E51" i="6" s="1"/>
  <c r="B151" i="9"/>
  <c r="C151" i="9"/>
  <c r="B152" i="9"/>
  <c r="C152" i="9"/>
  <c r="B153" i="9"/>
  <c r="C153" i="9"/>
  <c r="C4" i="3" l="1"/>
  <c r="B108" i="8"/>
  <c r="B47" i="8"/>
  <c r="B80" i="8"/>
  <c r="B108" i="5"/>
  <c r="C108" i="5"/>
  <c r="D108" i="5"/>
  <c r="E108" i="5"/>
  <c r="F108" i="5"/>
  <c r="G108" i="5"/>
  <c r="H108" i="5"/>
  <c r="I108" i="5"/>
  <c r="G1" i="9"/>
  <c r="G1" i="7"/>
  <c r="G1" i="6"/>
  <c r="G1" i="5"/>
  <c r="D1" i="5"/>
  <c r="E1" i="5"/>
  <c r="E1" i="7"/>
  <c r="E1" i="9"/>
  <c r="G10" i="8"/>
  <c r="E1" i="8"/>
  <c r="I1" i="5"/>
  <c r="E1" i="6"/>
  <c r="E136" i="8"/>
  <c r="E55" i="6"/>
  <c r="E50" i="6"/>
  <c r="A138" i="9" l="1"/>
  <c r="B138" i="9"/>
  <c r="C138" i="9"/>
  <c r="D138" i="9"/>
  <c r="E138" i="9"/>
  <c r="F138" i="9"/>
  <c r="G138" i="9"/>
  <c r="H138" i="9"/>
  <c r="A134" i="9"/>
  <c r="B134" i="9"/>
  <c r="C134" i="9"/>
  <c r="D134" i="9"/>
  <c r="E134" i="9"/>
  <c r="F134" i="9"/>
  <c r="G134" i="9"/>
  <c r="H134" i="9"/>
  <c r="A135" i="9"/>
  <c r="B135" i="9"/>
  <c r="C135" i="9"/>
  <c r="D135" i="9"/>
  <c r="E135" i="9"/>
  <c r="F135" i="9"/>
  <c r="G135" i="9"/>
  <c r="H135" i="9"/>
  <c r="A137" i="9"/>
  <c r="B137" i="9"/>
  <c r="G137" i="9"/>
  <c r="H137" i="9"/>
  <c r="A123" i="9"/>
  <c r="B123" i="9"/>
  <c r="C123" i="9"/>
  <c r="D123" i="9"/>
  <c r="E123" i="9"/>
  <c r="F123" i="9"/>
  <c r="G123" i="9"/>
  <c r="H123" i="9"/>
  <c r="A124" i="9"/>
  <c r="B124" i="9"/>
  <c r="C124" i="9"/>
  <c r="D124" i="9"/>
  <c r="E124" i="9"/>
  <c r="F124" i="9"/>
  <c r="G124" i="9"/>
  <c r="H124" i="9"/>
  <c r="A125" i="9"/>
  <c r="B125" i="9"/>
  <c r="C125" i="9"/>
  <c r="D125" i="9"/>
  <c r="E125" i="9"/>
  <c r="F125" i="9"/>
  <c r="G125" i="9"/>
  <c r="H125" i="9"/>
  <c r="A126" i="9"/>
  <c r="B126" i="9"/>
  <c r="C126" i="9"/>
  <c r="D126" i="9"/>
  <c r="E126" i="9"/>
  <c r="F126" i="9"/>
  <c r="G126" i="9"/>
  <c r="H126" i="9"/>
  <c r="A129" i="9"/>
  <c r="B129" i="9"/>
  <c r="C129" i="9"/>
  <c r="D129" i="9"/>
  <c r="E129" i="9"/>
  <c r="F129" i="9"/>
  <c r="G129" i="9"/>
  <c r="H129" i="9"/>
  <c r="A130" i="9"/>
  <c r="B130" i="9"/>
  <c r="G130" i="9"/>
  <c r="H130" i="9"/>
  <c r="A131" i="9"/>
  <c r="B131" i="9"/>
  <c r="C131" i="9"/>
  <c r="D131" i="9"/>
  <c r="E131" i="9"/>
  <c r="F131" i="9"/>
  <c r="G131" i="9"/>
  <c r="H131" i="9"/>
  <c r="A132" i="9"/>
  <c r="B132" i="9"/>
  <c r="C132" i="9"/>
  <c r="D132" i="9"/>
  <c r="E132" i="9"/>
  <c r="F132" i="9"/>
  <c r="G132" i="9"/>
  <c r="H132" i="9"/>
  <c r="A133" i="9"/>
  <c r="B133" i="9"/>
  <c r="C133" i="9"/>
  <c r="D133" i="9"/>
  <c r="E133" i="9"/>
  <c r="F133" i="9"/>
  <c r="G133" i="9"/>
  <c r="H133" i="9"/>
  <c r="A11" i="9"/>
  <c r="C11" i="9"/>
  <c r="D11" i="9"/>
  <c r="E11" i="9"/>
  <c r="F11" i="9"/>
  <c r="G11" i="9"/>
  <c r="H11" i="9"/>
  <c r="A12" i="9"/>
  <c r="C12" i="9"/>
  <c r="D12" i="9"/>
  <c r="E12" i="9"/>
  <c r="F12" i="9"/>
  <c r="G12" i="9"/>
  <c r="H12" i="9"/>
  <c r="A13" i="9"/>
  <c r="C13" i="9"/>
  <c r="D13" i="9"/>
  <c r="E13" i="9"/>
  <c r="F13" i="9"/>
  <c r="G13" i="9"/>
  <c r="H13" i="9"/>
  <c r="A14" i="9"/>
  <c r="B14" i="9"/>
  <c r="C14" i="9"/>
  <c r="D14" i="9"/>
  <c r="E14" i="9"/>
  <c r="F14" i="9"/>
  <c r="G14" i="9"/>
  <c r="H14" i="9"/>
  <c r="A15" i="9"/>
  <c r="B15" i="9"/>
  <c r="C15" i="9"/>
  <c r="D15" i="9"/>
  <c r="E15" i="9"/>
  <c r="F15" i="9"/>
  <c r="G15" i="9"/>
  <c r="H15" i="9"/>
  <c r="A16" i="9"/>
  <c r="B16" i="9"/>
  <c r="C16" i="9"/>
  <c r="D16" i="9"/>
  <c r="E16" i="9"/>
  <c r="F16" i="9"/>
  <c r="G16" i="9"/>
  <c r="H16" i="9"/>
  <c r="A17" i="9"/>
  <c r="B17" i="9"/>
  <c r="C17" i="9"/>
  <c r="D17" i="9"/>
  <c r="E17" i="9"/>
  <c r="F17" i="9"/>
  <c r="G17" i="9"/>
  <c r="H17" i="9"/>
  <c r="A18" i="9"/>
  <c r="B18" i="9"/>
  <c r="C18" i="9"/>
  <c r="D18" i="9"/>
  <c r="E18" i="9"/>
  <c r="F18" i="9"/>
  <c r="G18" i="9"/>
  <c r="H18" i="9"/>
  <c r="A19" i="9"/>
  <c r="B19" i="9"/>
  <c r="C19" i="9"/>
  <c r="D19" i="9"/>
  <c r="E19" i="9"/>
  <c r="F19" i="9"/>
  <c r="G19" i="9"/>
  <c r="H19" i="9"/>
  <c r="A20" i="9"/>
  <c r="B20" i="9"/>
  <c r="C20" i="9"/>
  <c r="D20" i="9"/>
  <c r="E20" i="9"/>
  <c r="F20" i="9"/>
  <c r="G20" i="9"/>
  <c r="H20" i="9"/>
  <c r="A21" i="9"/>
  <c r="B21" i="9"/>
  <c r="C21" i="9"/>
  <c r="D21" i="9"/>
  <c r="E21" i="9"/>
  <c r="F21" i="9"/>
  <c r="G21" i="9"/>
  <c r="H21" i="9"/>
  <c r="A22" i="9"/>
  <c r="B22" i="9"/>
  <c r="C22" i="9"/>
  <c r="D22" i="9"/>
  <c r="E22" i="9"/>
  <c r="F22" i="9"/>
  <c r="G22" i="9"/>
  <c r="H22" i="9"/>
  <c r="A23" i="9"/>
  <c r="B23" i="9"/>
  <c r="C23" i="9"/>
  <c r="D23" i="9"/>
  <c r="E23" i="9"/>
  <c r="F23" i="9"/>
  <c r="G23" i="9"/>
  <c r="H23" i="9"/>
  <c r="A24" i="9"/>
  <c r="B24" i="9"/>
  <c r="C24" i="9"/>
  <c r="D24" i="9"/>
  <c r="E24" i="9"/>
  <c r="F24" i="9"/>
  <c r="G24" i="9"/>
  <c r="H24" i="9"/>
  <c r="A25" i="9"/>
  <c r="B25" i="9"/>
  <c r="C25" i="9"/>
  <c r="D25" i="9"/>
  <c r="E25" i="9"/>
  <c r="F25" i="9"/>
  <c r="G25" i="9"/>
  <c r="H25" i="9"/>
  <c r="A28" i="9"/>
  <c r="B28" i="9"/>
  <c r="C28" i="9"/>
  <c r="D28" i="9"/>
  <c r="E28" i="9"/>
  <c r="F28" i="9"/>
  <c r="G28" i="9"/>
  <c r="H28" i="9"/>
  <c r="A29" i="9"/>
  <c r="B29" i="9"/>
  <c r="C29" i="9"/>
  <c r="D29" i="9"/>
  <c r="E29" i="9"/>
  <c r="F29" i="9"/>
  <c r="G29" i="9"/>
  <c r="H29" i="9"/>
  <c r="A30" i="9"/>
  <c r="B30" i="9"/>
  <c r="C30" i="9"/>
  <c r="D30" i="9"/>
  <c r="E30" i="9"/>
  <c r="F30" i="9"/>
  <c r="G30" i="9"/>
  <c r="H30" i="9"/>
  <c r="A31" i="9"/>
  <c r="B31" i="9"/>
  <c r="C31" i="9"/>
  <c r="D31" i="9"/>
  <c r="E31" i="9"/>
  <c r="F31" i="9"/>
  <c r="G31" i="9"/>
  <c r="H31" i="9"/>
  <c r="A34" i="9"/>
  <c r="B34" i="9"/>
  <c r="C34" i="9"/>
  <c r="D34" i="9"/>
  <c r="E34" i="9"/>
  <c r="F34" i="9"/>
  <c r="G34" i="9"/>
  <c r="H34" i="9"/>
  <c r="A35" i="9"/>
  <c r="B35" i="9"/>
  <c r="C35" i="9"/>
  <c r="D35" i="9"/>
  <c r="E35" i="9"/>
  <c r="F35" i="9"/>
  <c r="G35" i="9"/>
  <c r="H35" i="9"/>
  <c r="A36" i="9"/>
  <c r="B36" i="9"/>
  <c r="C36" i="9"/>
  <c r="D36" i="9"/>
  <c r="E36" i="9"/>
  <c r="F36" i="9"/>
  <c r="G36" i="9"/>
  <c r="H36" i="9"/>
  <c r="A37" i="9"/>
  <c r="B37" i="9"/>
  <c r="C37" i="9"/>
  <c r="D37" i="9"/>
  <c r="E37" i="9"/>
  <c r="F37" i="9"/>
  <c r="G37" i="9"/>
  <c r="H37" i="9"/>
  <c r="A38" i="9"/>
  <c r="B38" i="9"/>
  <c r="C38" i="9"/>
  <c r="D38" i="9"/>
  <c r="E38" i="9"/>
  <c r="F38" i="9"/>
  <c r="G38" i="9"/>
  <c r="H38" i="9"/>
  <c r="A39" i="9"/>
  <c r="B39" i="9"/>
  <c r="C39" i="9"/>
  <c r="D39" i="9"/>
  <c r="E39" i="9"/>
  <c r="F39" i="9"/>
  <c r="G39" i="9"/>
  <c r="H39" i="9"/>
  <c r="A40" i="9"/>
  <c r="B40" i="9"/>
  <c r="C40" i="9"/>
  <c r="D40" i="9"/>
  <c r="E40" i="9"/>
  <c r="F40" i="9"/>
  <c r="G40" i="9"/>
  <c r="H40" i="9"/>
  <c r="A41" i="9"/>
  <c r="B41" i="9"/>
  <c r="C41" i="9"/>
  <c r="D41" i="9"/>
  <c r="E41" i="9"/>
  <c r="F41" i="9"/>
  <c r="G41" i="9"/>
  <c r="H41" i="9"/>
  <c r="A44" i="9"/>
  <c r="B44" i="9"/>
  <c r="C44" i="9"/>
  <c r="D44" i="9"/>
  <c r="E44" i="9"/>
  <c r="F44" i="9"/>
  <c r="G44" i="9"/>
  <c r="H44" i="9"/>
  <c r="A45" i="9"/>
  <c r="B45" i="9"/>
  <c r="G45" i="9"/>
  <c r="H45" i="9"/>
  <c r="A46" i="9"/>
  <c r="B46" i="9"/>
  <c r="C46" i="9"/>
  <c r="D46" i="9"/>
  <c r="E46" i="9"/>
  <c r="F46" i="9"/>
  <c r="G46" i="9"/>
  <c r="H46" i="9"/>
  <c r="A47" i="9"/>
  <c r="B47" i="9"/>
  <c r="C47" i="9"/>
  <c r="D47" i="9"/>
  <c r="E47" i="9"/>
  <c r="F47" i="9"/>
  <c r="G47" i="9"/>
  <c r="H47" i="9"/>
  <c r="A48" i="9"/>
  <c r="B48" i="9"/>
  <c r="C48" i="9"/>
  <c r="D48" i="9"/>
  <c r="E48" i="9"/>
  <c r="F48" i="9"/>
  <c r="G48" i="9"/>
  <c r="H48" i="9"/>
  <c r="A49" i="9"/>
  <c r="B49" i="9"/>
  <c r="C49" i="9"/>
  <c r="D49" i="9"/>
  <c r="E49" i="9"/>
  <c r="F49" i="9"/>
  <c r="G49" i="9"/>
  <c r="H49" i="9"/>
  <c r="A50" i="9"/>
  <c r="B50" i="9"/>
  <c r="C50" i="9"/>
  <c r="D50" i="9"/>
  <c r="E50" i="9"/>
  <c r="F50" i="9"/>
  <c r="G50" i="9"/>
  <c r="H50" i="9"/>
  <c r="A51" i="9"/>
  <c r="B51" i="9"/>
  <c r="C51" i="9"/>
  <c r="D51" i="9"/>
  <c r="E51" i="9"/>
  <c r="F51" i="9"/>
  <c r="G51" i="9"/>
  <c r="H51" i="9"/>
  <c r="A52" i="9"/>
  <c r="B52" i="9"/>
  <c r="C52" i="9"/>
  <c r="D52" i="9"/>
  <c r="E52" i="9"/>
  <c r="F52" i="9"/>
  <c r="G52" i="9"/>
  <c r="H52" i="9"/>
  <c r="A53" i="9"/>
  <c r="B53" i="9"/>
  <c r="C53" i="9"/>
  <c r="D53" i="9"/>
  <c r="E53" i="9"/>
  <c r="F53" i="9"/>
  <c r="G53" i="9"/>
  <c r="H53" i="9"/>
  <c r="A54" i="9"/>
  <c r="B54" i="9"/>
  <c r="C54" i="9"/>
  <c r="D54" i="9"/>
  <c r="E54" i="9"/>
  <c r="F54" i="9"/>
  <c r="G54" i="9"/>
  <c r="H54" i="9"/>
  <c r="A55" i="9"/>
  <c r="B55" i="9"/>
  <c r="C55" i="9"/>
  <c r="D55" i="9"/>
  <c r="E55" i="9"/>
  <c r="F55" i="9"/>
  <c r="G55" i="9"/>
  <c r="H55" i="9"/>
  <c r="A56" i="9"/>
  <c r="B56" i="9"/>
  <c r="C56" i="9"/>
  <c r="D56" i="9"/>
  <c r="E56" i="9"/>
  <c r="F56" i="9"/>
  <c r="G56" i="9"/>
  <c r="H56" i="9"/>
  <c r="A78" i="9"/>
  <c r="B78" i="9"/>
  <c r="G78" i="9"/>
  <c r="H78" i="9"/>
  <c r="A79" i="9"/>
  <c r="B79" i="9"/>
  <c r="C79" i="9"/>
  <c r="D79" i="9"/>
  <c r="E79" i="9"/>
  <c r="F79" i="9"/>
  <c r="G79" i="9"/>
  <c r="H79" i="9"/>
  <c r="A80" i="9"/>
  <c r="B80" i="9"/>
  <c r="C80" i="9"/>
  <c r="D80" i="9"/>
  <c r="E80" i="9"/>
  <c r="F80" i="9"/>
  <c r="G80" i="9"/>
  <c r="H80" i="9"/>
  <c r="A81" i="9"/>
  <c r="B81" i="9"/>
  <c r="C81" i="9"/>
  <c r="D81" i="9"/>
  <c r="E81" i="9"/>
  <c r="F81" i="9"/>
  <c r="G81" i="9"/>
  <c r="H81" i="9"/>
  <c r="A82" i="9"/>
  <c r="B82" i="9"/>
  <c r="C82" i="9"/>
  <c r="G82" i="9"/>
  <c r="H82" i="9"/>
  <c r="A83" i="9"/>
  <c r="B83" i="9"/>
  <c r="C83" i="9"/>
  <c r="D83" i="9"/>
  <c r="E83" i="9"/>
  <c r="F83" i="9"/>
  <c r="G83" i="9"/>
  <c r="H83" i="9"/>
  <c r="A84" i="9"/>
  <c r="B84" i="9"/>
  <c r="C84" i="9"/>
  <c r="D84" i="9"/>
  <c r="E84" i="9"/>
  <c r="F84" i="9"/>
  <c r="G84" i="9"/>
  <c r="H84" i="9"/>
  <c r="A85" i="9"/>
  <c r="B85" i="9"/>
  <c r="C85" i="9"/>
  <c r="D85" i="9"/>
  <c r="E85" i="9"/>
  <c r="F85" i="9"/>
  <c r="G85" i="9"/>
  <c r="H85" i="9"/>
  <c r="A86" i="9"/>
  <c r="B86" i="9"/>
  <c r="C86" i="9"/>
  <c r="D86" i="9"/>
  <c r="E86" i="9"/>
  <c r="F86" i="9"/>
  <c r="G86" i="9"/>
  <c r="H86" i="9"/>
  <c r="A87" i="9"/>
  <c r="B87" i="9"/>
  <c r="C87" i="9"/>
  <c r="D87" i="9"/>
  <c r="E87" i="9"/>
  <c r="F87" i="9"/>
  <c r="G87" i="9"/>
  <c r="H87" i="9"/>
  <c r="A88" i="9"/>
  <c r="B88" i="9"/>
  <c r="C88" i="9"/>
  <c r="D88" i="9"/>
  <c r="E88" i="9"/>
  <c r="F88" i="9"/>
  <c r="G88" i="9"/>
  <c r="H88" i="9"/>
  <c r="A89" i="9"/>
  <c r="B89" i="9"/>
  <c r="C89" i="9"/>
  <c r="D89" i="9"/>
  <c r="E89" i="9"/>
  <c r="F89" i="9"/>
  <c r="G89" i="9"/>
  <c r="H89" i="9"/>
  <c r="A92" i="9"/>
  <c r="B92" i="9"/>
  <c r="C92" i="9"/>
  <c r="D92" i="9"/>
  <c r="E92" i="9"/>
  <c r="F92" i="9"/>
  <c r="G92" i="9"/>
  <c r="H92" i="9"/>
  <c r="A93" i="9"/>
  <c r="B93" i="9"/>
  <c r="C93" i="9"/>
  <c r="D93" i="9"/>
  <c r="E93" i="9"/>
  <c r="F93" i="9"/>
  <c r="G93" i="9"/>
  <c r="H93" i="9"/>
  <c r="A94" i="9"/>
  <c r="B94" i="9"/>
  <c r="C94" i="9"/>
  <c r="D94" i="9"/>
  <c r="E94" i="9"/>
  <c r="F94" i="9"/>
  <c r="G94" i="9"/>
  <c r="H94" i="9"/>
  <c r="A95" i="9"/>
  <c r="B95" i="9"/>
  <c r="C95" i="9"/>
  <c r="D95" i="9"/>
  <c r="E95" i="9"/>
  <c r="F95" i="9"/>
  <c r="G95" i="9"/>
  <c r="H95" i="9"/>
  <c r="A100" i="9"/>
  <c r="B100" i="9"/>
  <c r="C100" i="9"/>
  <c r="D100" i="9"/>
  <c r="E100" i="9"/>
  <c r="F100" i="9"/>
  <c r="G100" i="9"/>
  <c r="H100" i="9"/>
  <c r="A101" i="9"/>
  <c r="B101" i="9"/>
  <c r="C101" i="9"/>
  <c r="D101" i="9"/>
  <c r="E101" i="9"/>
  <c r="F101" i="9"/>
  <c r="G101" i="9"/>
  <c r="H101" i="9"/>
  <c r="A102" i="9"/>
  <c r="B102" i="9"/>
  <c r="C102" i="9"/>
  <c r="D102" i="9"/>
  <c r="E102" i="9"/>
  <c r="F102" i="9"/>
  <c r="G102" i="9"/>
  <c r="H102" i="9"/>
  <c r="A103" i="9"/>
  <c r="B103" i="9"/>
  <c r="C103" i="9"/>
  <c r="D103" i="9"/>
  <c r="E103" i="9"/>
  <c r="F103" i="9"/>
  <c r="G103" i="9"/>
  <c r="H103" i="9"/>
  <c r="A105" i="9"/>
  <c r="B105" i="9"/>
  <c r="G105" i="9"/>
  <c r="H105" i="9"/>
  <c r="A107" i="9"/>
  <c r="B107" i="9"/>
  <c r="C107" i="9"/>
  <c r="D107" i="9"/>
  <c r="E107" i="9"/>
  <c r="F107" i="9"/>
  <c r="G107" i="9"/>
  <c r="H107" i="9"/>
  <c r="A108" i="9"/>
  <c r="B108" i="9"/>
  <c r="C108" i="9"/>
  <c r="D108" i="9"/>
  <c r="E108" i="9"/>
  <c r="F108" i="9"/>
  <c r="G108" i="9"/>
  <c r="H108" i="9"/>
  <c r="A109" i="9"/>
  <c r="B109" i="9"/>
  <c r="C109" i="9"/>
  <c r="D109" i="9"/>
  <c r="E109" i="9"/>
  <c r="F109" i="9"/>
  <c r="G109" i="9"/>
  <c r="H109" i="9"/>
  <c r="A110" i="9"/>
  <c r="B110" i="9"/>
  <c r="C110" i="9"/>
  <c r="D110" i="9"/>
  <c r="E110" i="9"/>
  <c r="F110" i="9"/>
  <c r="G110" i="9"/>
  <c r="H110" i="9"/>
  <c r="A111" i="9"/>
  <c r="B111" i="9"/>
  <c r="C111" i="9"/>
  <c r="D111" i="9"/>
  <c r="E111" i="9"/>
  <c r="F111" i="9"/>
  <c r="G111" i="9"/>
  <c r="H111" i="9"/>
  <c r="A112" i="9"/>
  <c r="B112" i="9"/>
  <c r="C112" i="9"/>
  <c r="D112" i="9"/>
  <c r="E112" i="9"/>
  <c r="F112" i="9"/>
  <c r="G112" i="9"/>
  <c r="H112" i="9"/>
  <c r="A113" i="9"/>
  <c r="B113" i="9"/>
  <c r="C113" i="9"/>
  <c r="D113" i="9"/>
  <c r="E113" i="9"/>
  <c r="F113" i="9"/>
  <c r="G113" i="9"/>
  <c r="H113" i="9"/>
  <c r="A114" i="9"/>
  <c r="B114" i="9"/>
  <c r="C114" i="9"/>
  <c r="D114" i="9"/>
  <c r="E114" i="9"/>
  <c r="F114" i="9"/>
  <c r="G114" i="9"/>
  <c r="H114" i="9"/>
  <c r="A115" i="9"/>
  <c r="B115" i="9"/>
  <c r="C115" i="9"/>
  <c r="D115" i="9"/>
  <c r="E115" i="9"/>
  <c r="F115" i="9"/>
  <c r="G115" i="9"/>
  <c r="H115" i="9"/>
  <c r="A116" i="9"/>
  <c r="B116" i="9"/>
  <c r="C116" i="9"/>
  <c r="D116" i="9"/>
  <c r="E116" i="9"/>
  <c r="F116" i="9"/>
  <c r="G116" i="9"/>
  <c r="H116" i="9"/>
  <c r="A117" i="9"/>
  <c r="B117" i="9"/>
  <c r="C117" i="9"/>
  <c r="D117" i="9"/>
  <c r="E117" i="9"/>
  <c r="F117" i="9"/>
  <c r="G117" i="9"/>
  <c r="H117" i="9"/>
  <c r="A118" i="9"/>
  <c r="B118" i="9"/>
  <c r="C118" i="9"/>
  <c r="D118" i="9"/>
  <c r="E118" i="9"/>
  <c r="F118" i="9"/>
  <c r="G118" i="9"/>
  <c r="H118" i="9"/>
  <c r="A119" i="9"/>
  <c r="B119" i="9"/>
  <c r="C119" i="9"/>
  <c r="D119" i="9"/>
  <c r="E119" i="9"/>
  <c r="F119" i="9"/>
  <c r="G119" i="9"/>
  <c r="H119" i="9"/>
  <c r="A120" i="9"/>
  <c r="B120" i="9"/>
  <c r="C120" i="9"/>
  <c r="D120" i="9"/>
  <c r="E120" i="9"/>
  <c r="F120" i="9"/>
  <c r="G120" i="9"/>
  <c r="H120" i="9"/>
  <c r="A121" i="9"/>
  <c r="B121" i="9"/>
  <c r="C121" i="9"/>
  <c r="D121" i="9"/>
  <c r="E121" i="9"/>
  <c r="F121" i="9"/>
  <c r="G121" i="9"/>
  <c r="H121" i="9"/>
  <c r="A122" i="9"/>
  <c r="B122" i="9"/>
  <c r="C122" i="9"/>
  <c r="D122" i="9"/>
  <c r="E122" i="9"/>
  <c r="F122" i="9"/>
  <c r="G122" i="9"/>
  <c r="H122" i="9"/>
  <c r="A124" i="8"/>
  <c r="B124" i="8"/>
  <c r="C124" i="8"/>
  <c r="D124" i="8"/>
  <c r="E124" i="8"/>
  <c r="F124" i="8"/>
  <c r="G124" i="8"/>
  <c r="H124" i="8"/>
  <c r="A125" i="8"/>
  <c r="B125" i="8"/>
  <c r="C125" i="8"/>
  <c r="D125" i="8"/>
  <c r="E125" i="8"/>
  <c r="F125" i="8"/>
  <c r="G125" i="8"/>
  <c r="H125" i="8"/>
  <c r="A126" i="8"/>
  <c r="B126" i="8"/>
  <c r="C126" i="8"/>
  <c r="D126" i="8"/>
  <c r="E126" i="8"/>
  <c r="F126" i="8"/>
  <c r="G126" i="8"/>
  <c r="H126" i="8"/>
  <c r="A127" i="8"/>
  <c r="B127" i="8"/>
  <c r="C127" i="8"/>
  <c r="D127" i="8"/>
  <c r="E127" i="8"/>
  <c r="F127" i="8"/>
  <c r="G127" i="8"/>
  <c r="H127" i="8"/>
  <c r="A130" i="8"/>
  <c r="B130" i="8"/>
  <c r="C130" i="8"/>
  <c r="D130" i="8"/>
  <c r="E130" i="8"/>
  <c r="F130" i="8"/>
  <c r="G130" i="8"/>
  <c r="H130" i="8"/>
  <c r="A11" i="8"/>
  <c r="C11" i="8"/>
  <c r="D11" i="8"/>
  <c r="E11" i="8"/>
  <c r="F11" i="8"/>
  <c r="G11" i="8"/>
  <c r="H11" i="8"/>
  <c r="A12" i="8"/>
  <c r="C12" i="8"/>
  <c r="D12" i="8"/>
  <c r="E12" i="8"/>
  <c r="F12" i="8"/>
  <c r="G12" i="8"/>
  <c r="H12" i="8"/>
  <c r="A13" i="8"/>
  <c r="C13" i="8"/>
  <c r="D13" i="8"/>
  <c r="E13" i="8"/>
  <c r="F13" i="8"/>
  <c r="G13" i="8"/>
  <c r="H13" i="8"/>
  <c r="A14" i="8"/>
  <c r="B14" i="8"/>
  <c r="C14" i="8"/>
  <c r="D14" i="8"/>
  <c r="E14" i="8"/>
  <c r="F14" i="8"/>
  <c r="G14" i="8"/>
  <c r="H14" i="8"/>
  <c r="A15" i="8"/>
  <c r="B15" i="8"/>
  <c r="C15" i="8"/>
  <c r="D15" i="8"/>
  <c r="E15" i="8"/>
  <c r="F15" i="8"/>
  <c r="G15" i="8"/>
  <c r="H15" i="8"/>
  <c r="A16" i="8"/>
  <c r="B16" i="8"/>
  <c r="C16" i="8"/>
  <c r="D16" i="8"/>
  <c r="E16" i="8"/>
  <c r="F16" i="8"/>
  <c r="G16" i="8"/>
  <c r="H16" i="8"/>
  <c r="A17" i="8"/>
  <c r="B17" i="8"/>
  <c r="C17" i="8"/>
  <c r="D17" i="8"/>
  <c r="E17" i="8"/>
  <c r="F17" i="8"/>
  <c r="G17" i="8"/>
  <c r="H17" i="8"/>
  <c r="A18" i="8"/>
  <c r="B18" i="8"/>
  <c r="C18" i="8"/>
  <c r="D18" i="8"/>
  <c r="E18" i="8"/>
  <c r="F18" i="8"/>
  <c r="G18" i="8"/>
  <c r="H18" i="8"/>
  <c r="A19" i="8"/>
  <c r="B19" i="8"/>
  <c r="C19" i="8"/>
  <c r="D19" i="8"/>
  <c r="E19" i="8"/>
  <c r="F19" i="8"/>
  <c r="G19" i="8"/>
  <c r="H19" i="8"/>
  <c r="A20" i="8"/>
  <c r="B20" i="8"/>
  <c r="C20" i="8"/>
  <c r="D20" i="8"/>
  <c r="E20" i="8"/>
  <c r="F20" i="8"/>
  <c r="G20" i="8"/>
  <c r="H20" i="8"/>
  <c r="A21" i="8"/>
  <c r="B21" i="8"/>
  <c r="C21" i="8"/>
  <c r="D21" i="8"/>
  <c r="E21" i="8"/>
  <c r="F21" i="8"/>
  <c r="G21" i="8"/>
  <c r="H21" i="8"/>
  <c r="A22" i="8"/>
  <c r="B22" i="8"/>
  <c r="C22" i="8"/>
  <c r="D22" i="8"/>
  <c r="E22" i="8"/>
  <c r="F22" i="8"/>
  <c r="G22" i="8"/>
  <c r="H22" i="8"/>
  <c r="A23" i="8"/>
  <c r="B23" i="8"/>
  <c r="C23" i="8"/>
  <c r="D23" i="8"/>
  <c r="E23" i="8"/>
  <c r="F23" i="8"/>
  <c r="G23" i="8"/>
  <c r="H23" i="8"/>
  <c r="A24" i="8"/>
  <c r="B24" i="8"/>
  <c r="C24" i="8"/>
  <c r="D24" i="8"/>
  <c r="E24" i="8"/>
  <c r="F24" i="8"/>
  <c r="G24" i="8"/>
  <c r="H24" i="8"/>
  <c r="A25" i="8"/>
  <c r="B25" i="8"/>
  <c r="C25" i="8"/>
  <c r="D25" i="8"/>
  <c r="E25" i="8"/>
  <c r="F25" i="8"/>
  <c r="G25" i="8"/>
  <c r="H25" i="8"/>
  <c r="A28" i="8"/>
  <c r="B28" i="8"/>
  <c r="C28" i="8"/>
  <c r="D28" i="8"/>
  <c r="E28" i="8"/>
  <c r="F28" i="8"/>
  <c r="G28" i="8"/>
  <c r="H28" i="8"/>
  <c r="A29" i="8"/>
  <c r="B29" i="8"/>
  <c r="C29" i="8"/>
  <c r="D29" i="8"/>
  <c r="E29" i="8"/>
  <c r="F29" i="8"/>
  <c r="G29" i="8"/>
  <c r="H29" i="8"/>
  <c r="A30" i="8"/>
  <c r="B30" i="8"/>
  <c r="C30" i="8"/>
  <c r="D30" i="8"/>
  <c r="E30" i="8"/>
  <c r="F30" i="8"/>
  <c r="G30" i="8"/>
  <c r="H30" i="8"/>
  <c r="A31" i="8"/>
  <c r="B31" i="8"/>
  <c r="C31" i="8"/>
  <c r="D31" i="8"/>
  <c r="E31" i="8"/>
  <c r="F31" i="8"/>
  <c r="G31" i="8"/>
  <c r="H31" i="8"/>
  <c r="A34" i="8"/>
  <c r="B34" i="8"/>
  <c r="C34" i="8"/>
  <c r="D34" i="8"/>
  <c r="E34" i="8"/>
  <c r="F34" i="8"/>
  <c r="G34" i="8"/>
  <c r="H34" i="8"/>
  <c r="A35" i="8"/>
  <c r="B35" i="8"/>
  <c r="C35" i="8"/>
  <c r="D35" i="8"/>
  <c r="E35" i="8"/>
  <c r="F35" i="8"/>
  <c r="G35" i="8"/>
  <c r="H35" i="8"/>
  <c r="A36" i="8"/>
  <c r="B36" i="8"/>
  <c r="C36" i="8"/>
  <c r="D36" i="8"/>
  <c r="E36" i="8"/>
  <c r="F36" i="8"/>
  <c r="G36" i="8"/>
  <c r="H36" i="8"/>
  <c r="A37" i="8"/>
  <c r="B37" i="8"/>
  <c r="C37" i="8"/>
  <c r="D37" i="8"/>
  <c r="E37" i="8"/>
  <c r="F37" i="8"/>
  <c r="G37" i="8"/>
  <c r="H37" i="8"/>
  <c r="A38" i="8"/>
  <c r="B38" i="8"/>
  <c r="C38" i="8"/>
  <c r="D38" i="8"/>
  <c r="E38" i="8"/>
  <c r="F38" i="8"/>
  <c r="G38" i="8"/>
  <c r="H38" i="8"/>
  <c r="A39" i="8"/>
  <c r="B39" i="8"/>
  <c r="C39" i="8"/>
  <c r="D39" i="8"/>
  <c r="E39" i="8"/>
  <c r="F39" i="8"/>
  <c r="G39" i="8"/>
  <c r="H39" i="8"/>
  <c r="A40" i="8"/>
  <c r="B40" i="8"/>
  <c r="C40" i="8"/>
  <c r="D40" i="8"/>
  <c r="E40" i="8"/>
  <c r="F40" i="8"/>
  <c r="G40" i="8"/>
  <c r="H40" i="8"/>
  <c r="A41" i="8"/>
  <c r="B41" i="8"/>
  <c r="C41" i="8"/>
  <c r="D41" i="8"/>
  <c r="E41" i="8"/>
  <c r="F41" i="8"/>
  <c r="G41" i="8"/>
  <c r="H41" i="8"/>
  <c r="A45" i="8"/>
  <c r="B45" i="8"/>
  <c r="F45" i="8"/>
  <c r="G45" i="8"/>
  <c r="H45" i="8"/>
  <c r="A46" i="8"/>
  <c r="B46" i="8"/>
  <c r="C46" i="8"/>
  <c r="D46" i="8"/>
  <c r="E46" i="8"/>
  <c r="F46" i="8"/>
  <c r="G46" i="8"/>
  <c r="H46" i="8"/>
  <c r="C47" i="8"/>
  <c r="D47" i="8"/>
  <c r="E47" i="8"/>
  <c r="F47" i="8"/>
  <c r="A49" i="8"/>
  <c r="B49" i="8"/>
  <c r="C49" i="8"/>
  <c r="D49" i="8"/>
  <c r="E49" i="8"/>
  <c r="F49" i="8"/>
  <c r="G49" i="8"/>
  <c r="H49" i="8"/>
  <c r="A50" i="8"/>
  <c r="B50" i="8"/>
  <c r="C50" i="8"/>
  <c r="D50" i="8"/>
  <c r="E50" i="8"/>
  <c r="F50" i="8"/>
  <c r="G50" i="8"/>
  <c r="H50" i="8"/>
  <c r="A51" i="8"/>
  <c r="B51" i="8"/>
  <c r="C51" i="8"/>
  <c r="D51" i="8"/>
  <c r="E51" i="8"/>
  <c r="F51" i="8"/>
  <c r="G51" i="8"/>
  <c r="H51" i="8"/>
  <c r="A52" i="8"/>
  <c r="B52" i="8"/>
  <c r="C52" i="8"/>
  <c r="D52" i="8"/>
  <c r="E52" i="8"/>
  <c r="F52" i="8"/>
  <c r="G52" i="8"/>
  <c r="H52" i="8"/>
  <c r="A53" i="8"/>
  <c r="B53" i="8"/>
  <c r="C53" i="8"/>
  <c r="D53" i="8"/>
  <c r="E53" i="8"/>
  <c r="F53" i="8"/>
  <c r="G53" i="8"/>
  <c r="H53" i="8"/>
  <c r="A54" i="8"/>
  <c r="B54" i="8"/>
  <c r="C54" i="8"/>
  <c r="D54" i="8"/>
  <c r="E54" i="8"/>
  <c r="F54" i="8"/>
  <c r="G54" i="8"/>
  <c r="H54" i="8"/>
  <c r="A55" i="8"/>
  <c r="B55" i="8"/>
  <c r="C55" i="8"/>
  <c r="D55" i="8"/>
  <c r="E55" i="8"/>
  <c r="F55" i="8"/>
  <c r="G55" i="8"/>
  <c r="H55" i="8"/>
  <c r="A79" i="8"/>
  <c r="B79" i="8"/>
  <c r="C79" i="8"/>
  <c r="D79" i="8"/>
  <c r="E79" i="8"/>
  <c r="F79" i="8"/>
  <c r="G79" i="8"/>
  <c r="H79" i="8"/>
  <c r="C80" i="8"/>
  <c r="D80" i="8"/>
  <c r="E80" i="8"/>
  <c r="F80" i="8"/>
  <c r="A82" i="8"/>
  <c r="B82" i="8"/>
  <c r="C82" i="8"/>
  <c r="G82" i="8"/>
  <c r="H82" i="8"/>
  <c r="A83" i="8"/>
  <c r="B83" i="8"/>
  <c r="C83" i="8"/>
  <c r="D83" i="8"/>
  <c r="E83" i="8"/>
  <c r="F83" i="8"/>
  <c r="G83" i="8"/>
  <c r="H83" i="8"/>
  <c r="A84" i="8"/>
  <c r="B84" i="8"/>
  <c r="C84" i="8"/>
  <c r="D84" i="8"/>
  <c r="E84" i="8"/>
  <c r="F84" i="8"/>
  <c r="G84" i="8"/>
  <c r="A85" i="8"/>
  <c r="B85" i="8"/>
  <c r="C85" i="8"/>
  <c r="D85" i="8"/>
  <c r="E85" i="8"/>
  <c r="F85" i="8"/>
  <c r="G85" i="8"/>
  <c r="H85" i="8"/>
  <c r="A86" i="8"/>
  <c r="B86" i="8"/>
  <c r="C86" i="8"/>
  <c r="D86" i="8"/>
  <c r="E86" i="8"/>
  <c r="F86" i="8"/>
  <c r="G86" i="8"/>
  <c r="H86" i="8"/>
  <c r="A87" i="8"/>
  <c r="B87" i="8"/>
  <c r="C87" i="8"/>
  <c r="D87" i="8"/>
  <c r="E87" i="8"/>
  <c r="F87" i="8"/>
  <c r="G87" i="8"/>
  <c r="H87" i="8"/>
  <c r="A88" i="8"/>
  <c r="B88" i="8"/>
  <c r="C88" i="8"/>
  <c r="D88" i="8"/>
  <c r="E88" i="8"/>
  <c r="F88" i="8"/>
  <c r="G88" i="8"/>
  <c r="H88" i="8"/>
  <c r="A89" i="8"/>
  <c r="B89" i="8"/>
  <c r="C89" i="8"/>
  <c r="D89" i="8"/>
  <c r="E89" i="8"/>
  <c r="F89" i="8"/>
  <c r="G89" i="8"/>
  <c r="H89" i="8"/>
  <c r="A93" i="8"/>
  <c r="B93" i="8"/>
  <c r="C93" i="8"/>
  <c r="D93" i="8"/>
  <c r="E93" i="8"/>
  <c r="F93" i="8"/>
  <c r="G93" i="8"/>
  <c r="H93" i="8"/>
  <c r="A94" i="8"/>
  <c r="B94" i="8"/>
  <c r="C94" i="8"/>
  <c r="D94" i="8"/>
  <c r="E94" i="8"/>
  <c r="F94" i="8"/>
  <c r="G94" i="8"/>
  <c r="H94" i="8"/>
  <c r="A100" i="8"/>
  <c r="B100" i="8"/>
  <c r="C100" i="8"/>
  <c r="D100" i="8"/>
  <c r="E100" i="8"/>
  <c r="F100" i="8"/>
  <c r="G100" i="8"/>
  <c r="H100" i="8"/>
  <c r="A101" i="8"/>
  <c r="B101" i="8"/>
  <c r="C101" i="8"/>
  <c r="D101" i="8"/>
  <c r="E101" i="8"/>
  <c r="F101" i="8"/>
  <c r="G101" i="8"/>
  <c r="H101" i="8"/>
  <c r="A102" i="8"/>
  <c r="B102" i="8"/>
  <c r="C102" i="8"/>
  <c r="D102" i="8"/>
  <c r="E102" i="8"/>
  <c r="F102" i="8"/>
  <c r="G102" i="8"/>
  <c r="H102" i="8"/>
  <c r="A103" i="8"/>
  <c r="B103" i="8"/>
  <c r="C103" i="8"/>
  <c r="D103" i="8"/>
  <c r="E103" i="8"/>
  <c r="F103" i="8"/>
  <c r="G103" i="8"/>
  <c r="H103" i="8"/>
  <c r="A106" i="8"/>
  <c r="B106" i="8"/>
  <c r="G106" i="8"/>
  <c r="H106" i="8"/>
  <c r="A110" i="8"/>
  <c r="B110" i="8"/>
  <c r="C110" i="8"/>
  <c r="D110" i="8"/>
  <c r="E110" i="8"/>
  <c r="F110" i="8"/>
  <c r="G110" i="8"/>
  <c r="H110" i="8"/>
  <c r="A111" i="8"/>
  <c r="B111" i="8"/>
  <c r="C111" i="8"/>
  <c r="D111" i="8"/>
  <c r="E111" i="8"/>
  <c r="F111" i="8"/>
  <c r="G111" i="8"/>
  <c r="H111" i="8"/>
  <c r="A112" i="8"/>
  <c r="B112" i="8"/>
  <c r="C112" i="8"/>
  <c r="D112" i="8"/>
  <c r="E112" i="8"/>
  <c r="F112" i="8"/>
  <c r="G112" i="8"/>
  <c r="H112" i="8"/>
  <c r="A113" i="8"/>
  <c r="B113" i="8"/>
  <c r="C113" i="8"/>
  <c r="D113" i="8"/>
  <c r="E113" i="8"/>
  <c r="F113" i="8"/>
  <c r="G113" i="8"/>
  <c r="H113" i="8"/>
  <c r="A114" i="8"/>
  <c r="B114" i="8"/>
  <c r="C114" i="8"/>
  <c r="D114" i="8"/>
  <c r="E114" i="8"/>
  <c r="F114" i="8"/>
  <c r="G114" i="8"/>
  <c r="H114" i="8"/>
  <c r="A115" i="8"/>
  <c r="B115" i="8"/>
  <c r="C115" i="8"/>
  <c r="D115" i="8"/>
  <c r="E115" i="8"/>
  <c r="F115" i="8"/>
  <c r="G115" i="8"/>
  <c r="H115" i="8"/>
  <c r="A116" i="8"/>
  <c r="B116" i="8"/>
  <c r="C116" i="8"/>
  <c r="D116" i="8"/>
  <c r="E116" i="8"/>
  <c r="F116" i="8"/>
  <c r="G116" i="8"/>
  <c r="H116" i="8"/>
  <c r="A117" i="8"/>
  <c r="B117" i="8"/>
  <c r="C117" i="8"/>
  <c r="D117" i="8"/>
  <c r="E117" i="8"/>
  <c r="F117" i="8"/>
  <c r="G117" i="8"/>
  <c r="H117" i="8"/>
  <c r="A118" i="8"/>
  <c r="B118" i="8"/>
  <c r="C118" i="8"/>
  <c r="D118" i="8"/>
  <c r="E118" i="8"/>
  <c r="F118" i="8"/>
  <c r="G118" i="8"/>
  <c r="H118" i="8"/>
  <c r="A119" i="8"/>
  <c r="B119" i="8"/>
  <c r="C119" i="8"/>
  <c r="D119" i="8"/>
  <c r="E119" i="8"/>
  <c r="F119" i="8"/>
  <c r="G119" i="8"/>
  <c r="H119" i="8"/>
  <c r="A120" i="8"/>
  <c r="B120" i="8"/>
  <c r="C120" i="8"/>
  <c r="D120" i="8"/>
  <c r="E120" i="8"/>
  <c r="F120" i="8"/>
  <c r="G120" i="8"/>
  <c r="H120" i="8"/>
  <c r="A121" i="8"/>
  <c r="B121" i="8"/>
  <c r="C121" i="8"/>
  <c r="D121" i="8"/>
  <c r="E121" i="8"/>
  <c r="F121" i="8"/>
  <c r="G121" i="8"/>
  <c r="H121" i="8"/>
  <c r="A122" i="8"/>
  <c r="B122" i="8"/>
  <c r="C122" i="8"/>
  <c r="D122" i="8"/>
  <c r="E122" i="8"/>
  <c r="F122" i="8"/>
  <c r="G122" i="8"/>
  <c r="H122" i="8"/>
  <c r="A123" i="8"/>
  <c r="B123" i="8"/>
  <c r="C123" i="8"/>
  <c r="D123" i="8"/>
  <c r="E123" i="8"/>
  <c r="F123" i="8"/>
  <c r="G123" i="8"/>
  <c r="H123" i="8"/>
  <c r="A123" i="6"/>
  <c r="B123" i="6"/>
  <c r="C123" i="6"/>
  <c r="D123" i="6"/>
  <c r="E123" i="6"/>
  <c r="F123" i="6"/>
  <c r="G123" i="6"/>
  <c r="H123" i="6"/>
  <c r="A124" i="6"/>
  <c r="B124" i="6"/>
  <c r="C124" i="6"/>
  <c r="D124" i="6"/>
  <c r="E124" i="6"/>
  <c r="F124" i="6"/>
  <c r="G124" i="6"/>
  <c r="H124" i="6"/>
  <c r="A125" i="6"/>
  <c r="B125" i="6"/>
  <c r="C125" i="6"/>
  <c r="D125" i="6"/>
  <c r="E125" i="6"/>
  <c r="F125" i="6"/>
  <c r="G125" i="6"/>
  <c r="H125" i="6"/>
  <c r="A126" i="6"/>
  <c r="B126" i="6"/>
  <c r="C126" i="6"/>
  <c r="D126" i="6"/>
  <c r="E126" i="6"/>
  <c r="F126" i="6"/>
  <c r="G126" i="6"/>
  <c r="H126" i="6"/>
  <c r="A129" i="6"/>
  <c r="B129" i="6"/>
  <c r="C129" i="6"/>
  <c r="D129" i="6"/>
  <c r="E129" i="6"/>
  <c r="F129" i="6"/>
  <c r="G129" i="6"/>
  <c r="H129" i="6"/>
  <c r="A130" i="6"/>
  <c r="B130" i="6"/>
  <c r="F130" i="6"/>
  <c r="G130" i="6"/>
  <c r="H130" i="6"/>
  <c r="A131" i="6"/>
  <c r="B131" i="6"/>
  <c r="C131" i="6"/>
  <c r="D131" i="6"/>
  <c r="E131" i="6"/>
  <c r="F131" i="6"/>
  <c r="G131" i="6"/>
  <c r="H131" i="6"/>
  <c r="A132" i="6"/>
  <c r="B132" i="6"/>
  <c r="C132" i="6"/>
  <c r="D132" i="6"/>
  <c r="E132" i="6"/>
  <c r="F132" i="6"/>
  <c r="G132" i="6"/>
  <c r="H132" i="6"/>
  <c r="A133" i="6"/>
  <c r="B133" i="6"/>
  <c r="C133" i="6"/>
  <c r="D133" i="6"/>
  <c r="E133" i="6"/>
  <c r="F133" i="6"/>
  <c r="G133" i="6"/>
  <c r="H133" i="6"/>
  <c r="A134" i="6"/>
  <c r="B134" i="6"/>
  <c r="C134" i="6"/>
  <c r="D134" i="6"/>
  <c r="E134" i="6"/>
  <c r="F134" i="6"/>
  <c r="G134" i="6"/>
  <c r="H134" i="6"/>
  <c r="A135" i="6"/>
  <c r="B135" i="6"/>
  <c r="C135" i="6"/>
  <c r="D135" i="6"/>
  <c r="E135" i="6"/>
  <c r="F135" i="6"/>
  <c r="G135" i="6"/>
  <c r="H135" i="6"/>
  <c r="A136" i="6"/>
  <c r="B136" i="6"/>
  <c r="C136" i="6"/>
  <c r="D136" i="6"/>
  <c r="E136" i="6"/>
  <c r="F136" i="6"/>
  <c r="G136" i="6"/>
  <c r="H136" i="6"/>
  <c r="A138" i="6"/>
  <c r="B138" i="6"/>
  <c r="G138" i="6"/>
  <c r="H138" i="6"/>
  <c r="A139" i="6"/>
  <c r="B139" i="6"/>
  <c r="C139" i="6"/>
  <c r="D139" i="6"/>
  <c r="E139" i="6"/>
  <c r="F139" i="6"/>
  <c r="G139" i="6"/>
  <c r="H139" i="6"/>
  <c r="A11" i="6"/>
  <c r="C11" i="6"/>
  <c r="D11" i="6"/>
  <c r="E11" i="6"/>
  <c r="F11" i="6"/>
  <c r="G11" i="6"/>
  <c r="H11" i="6"/>
  <c r="A12" i="6"/>
  <c r="C12" i="6"/>
  <c r="D12" i="6"/>
  <c r="E12" i="6"/>
  <c r="F12" i="6"/>
  <c r="G12" i="6"/>
  <c r="H12" i="6"/>
  <c r="A13" i="6"/>
  <c r="C13" i="6"/>
  <c r="D13" i="6"/>
  <c r="E13" i="6"/>
  <c r="F13" i="6"/>
  <c r="G13" i="6"/>
  <c r="H13" i="6"/>
  <c r="A14" i="6"/>
  <c r="B14" i="6"/>
  <c r="C14" i="6"/>
  <c r="D14" i="6"/>
  <c r="E14" i="6"/>
  <c r="F14" i="6"/>
  <c r="G14" i="6"/>
  <c r="H14" i="6"/>
  <c r="A15" i="6"/>
  <c r="B15" i="6"/>
  <c r="C15" i="6"/>
  <c r="D15" i="6"/>
  <c r="E15" i="6"/>
  <c r="F15" i="6"/>
  <c r="G15" i="6"/>
  <c r="H15" i="6"/>
  <c r="A16" i="6"/>
  <c r="B16" i="6"/>
  <c r="C16" i="6"/>
  <c r="D16" i="6"/>
  <c r="E16" i="6"/>
  <c r="F16" i="6"/>
  <c r="G16" i="6"/>
  <c r="H16" i="6"/>
  <c r="A17" i="6"/>
  <c r="B17" i="6"/>
  <c r="C17" i="6"/>
  <c r="D17" i="6"/>
  <c r="E17" i="6"/>
  <c r="F17" i="6"/>
  <c r="G17" i="6"/>
  <c r="H17" i="6"/>
  <c r="A18" i="6"/>
  <c r="B18" i="6"/>
  <c r="C18" i="6"/>
  <c r="D18" i="6"/>
  <c r="E18" i="6"/>
  <c r="F18" i="6"/>
  <c r="G18" i="6"/>
  <c r="H18" i="6"/>
  <c r="A19" i="6"/>
  <c r="B19" i="6"/>
  <c r="C19" i="6"/>
  <c r="D19" i="6"/>
  <c r="E19" i="6"/>
  <c r="F19" i="6"/>
  <c r="G19" i="6"/>
  <c r="H19" i="6"/>
  <c r="A20" i="6"/>
  <c r="B20" i="6"/>
  <c r="C20" i="6"/>
  <c r="D20" i="6"/>
  <c r="E20" i="6"/>
  <c r="F20" i="6"/>
  <c r="G20" i="6"/>
  <c r="H20" i="6"/>
  <c r="A21" i="6"/>
  <c r="B21" i="6"/>
  <c r="C21" i="6"/>
  <c r="D21" i="6"/>
  <c r="E21" i="6"/>
  <c r="F21" i="6"/>
  <c r="G21" i="6"/>
  <c r="H21" i="6"/>
  <c r="A22" i="6"/>
  <c r="B22" i="6"/>
  <c r="C22" i="6"/>
  <c r="D22" i="6"/>
  <c r="E22" i="6"/>
  <c r="F22" i="6"/>
  <c r="G22" i="6"/>
  <c r="H22" i="6"/>
  <c r="A23" i="6"/>
  <c r="B23" i="6"/>
  <c r="C23" i="6"/>
  <c r="D23" i="6"/>
  <c r="E23" i="6"/>
  <c r="F23" i="6"/>
  <c r="G23" i="6"/>
  <c r="H23" i="6"/>
  <c r="A24" i="6"/>
  <c r="B24" i="6"/>
  <c r="C24" i="6"/>
  <c r="D24" i="6"/>
  <c r="E24" i="6"/>
  <c r="F24" i="6"/>
  <c r="G24" i="6"/>
  <c r="H24" i="6"/>
  <c r="A25" i="6"/>
  <c r="B25" i="6"/>
  <c r="C25" i="6"/>
  <c r="D25" i="6"/>
  <c r="E25" i="6"/>
  <c r="F25" i="6"/>
  <c r="G25" i="6"/>
  <c r="H25" i="6"/>
  <c r="A28" i="6"/>
  <c r="B28" i="6"/>
  <c r="C28" i="6"/>
  <c r="D28" i="6"/>
  <c r="E28" i="6"/>
  <c r="F28" i="6"/>
  <c r="G28" i="6"/>
  <c r="H28" i="6"/>
  <c r="A29" i="6"/>
  <c r="B29" i="6"/>
  <c r="C29" i="6"/>
  <c r="D29" i="6"/>
  <c r="E29" i="6"/>
  <c r="F29" i="6"/>
  <c r="G29" i="6"/>
  <c r="H29" i="6"/>
  <c r="A30" i="6"/>
  <c r="B30" i="6"/>
  <c r="C30" i="6"/>
  <c r="D30" i="6"/>
  <c r="E30" i="6"/>
  <c r="F30" i="6"/>
  <c r="G30" i="6"/>
  <c r="H30" i="6"/>
  <c r="A31" i="6"/>
  <c r="B31" i="6"/>
  <c r="C31" i="6"/>
  <c r="D31" i="6"/>
  <c r="E31" i="6"/>
  <c r="F31" i="6"/>
  <c r="G31" i="6"/>
  <c r="H31" i="6"/>
  <c r="A34" i="6"/>
  <c r="B34" i="6"/>
  <c r="C34" i="6"/>
  <c r="D34" i="6"/>
  <c r="E34" i="6"/>
  <c r="F34" i="6"/>
  <c r="G34" i="6"/>
  <c r="H34" i="6"/>
  <c r="A35" i="6"/>
  <c r="B35" i="6"/>
  <c r="C35" i="6"/>
  <c r="D35" i="6"/>
  <c r="E35" i="6"/>
  <c r="F35" i="6"/>
  <c r="G35" i="6"/>
  <c r="H35" i="6"/>
  <c r="A36" i="6"/>
  <c r="B36" i="6"/>
  <c r="C36" i="6"/>
  <c r="D36" i="6"/>
  <c r="E36" i="6"/>
  <c r="F36" i="6"/>
  <c r="G36" i="6"/>
  <c r="H36" i="6"/>
  <c r="A37" i="6"/>
  <c r="B37" i="6"/>
  <c r="C37" i="6"/>
  <c r="D37" i="6"/>
  <c r="E37" i="6"/>
  <c r="F37" i="6"/>
  <c r="G37" i="6"/>
  <c r="H37" i="6"/>
  <c r="A38" i="6"/>
  <c r="B38" i="6"/>
  <c r="C38" i="6"/>
  <c r="D38" i="6"/>
  <c r="E38" i="6"/>
  <c r="F38" i="6"/>
  <c r="G38" i="6"/>
  <c r="H38" i="6"/>
  <c r="A39" i="6"/>
  <c r="B39" i="6"/>
  <c r="C39" i="6"/>
  <c r="D39" i="6"/>
  <c r="E39" i="6"/>
  <c r="F39" i="6"/>
  <c r="G39" i="6"/>
  <c r="H39" i="6"/>
  <c r="A40" i="6"/>
  <c r="B40" i="6"/>
  <c r="C40" i="6"/>
  <c r="D40" i="6"/>
  <c r="E40" i="6"/>
  <c r="F40" i="6"/>
  <c r="G40" i="6"/>
  <c r="H40" i="6"/>
  <c r="A41" i="6"/>
  <c r="B41" i="6"/>
  <c r="C41" i="6"/>
  <c r="D41" i="6"/>
  <c r="E41" i="6"/>
  <c r="F41" i="6"/>
  <c r="G41" i="6"/>
  <c r="H41" i="6"/>
  <c r="A45" i="6"/>
  <c r="B45" i="6"/>
  <c r="F45" i="6"/>
  <c r="G45" i="6"/>
  <c r="H45" i="6"/>
  <c r="A46" i="6"/>
  <c r="B46" i="6"/>
  <c r="C46" i="6"/>
  <c r="D46" i="6"/>
  <c r="E46" i="6"/>
  <c r="F46" i="6"/>
  <c r="G46" i="6"/>
  <c r="H46" i="6"/>
  <c r="A47" i="6"/>
  <c r="B47" i="6"/>
  <c r="C47" i="6"/>
  <c r="D47" i="6"/>
  <c r="E47" i="6"/>
  <c r="F47" i="6"/>
  <c r="G47" i="6"/>
  <c r="H47" i="6"/>
  <c r="A80" i="6"/>
  <c r="B80" i="6"/>
  <c r="C80" i="6"/>
  <c r="D80" i="6"/>
  <c r="E80" i="6"/>
  <c r="F80" i="6"/>
  <c r="G80" i="6"/>
  <c r="A81" i="6"/>
  <c r="B81" i="6"/>
  <c r="C81" i="6"/>
  <c r="D81" i="6"/>
  <c r="E81" i="6"/>
  <c r="F81" i="6"/>
  <c r="G81" i="6"/>
  <c r="H81" i="6"/>
  <c r="A82" i="6"/>
  <c r="B82" i="6"/>
  <c r="C82" i="6"/>
  <c r="G82" i="6"/>
  <c r="H82" i="6"/>
  <c r="A83" i="6"/>
  <c r="B83" i="6"/>
  <c r="C83" i="6"/>
  <c r="D83" i="6"/>
  <c r="E83" i="6"/>
  <c r="F83" i="6"/>
  <c r="G83" i="6"/>
  <c r="H83" i="6"/>
  <c r="A84" i="6"/>
  <c r="B84" i="6"/>
  <c r="C84" i="6"/>
  <c r="D84" i="6"/>
  <c r="E84" i="6"/>
  <c r="F84" i="6"/>
  <c r="G84" i="6"/>
  <c r="H84" i="6"/>
  <c r="A85" i="6"/>
  <c r="B85" i="6"/>
  <c r="C85" i="6"/>
  <c r="D85" i="6"/>
  <c r="E85" i="6"/>
  <c r="F85" i="6"/>
  <c r="G85" i="6"/>
  <c r="H85" i="6"/>
  <c r="A86" i="6"/>
  <c r="B86" i="6"/>
  <c r="C86" i="6"/>
  <c r="D86" i="6"/>
  <c r="E86" i="6"/>
  <c r="F86" i="6"/>
  <c r="G86" i="6"/>
  <c r="H86" i="6"/>
  <c r="A87" i="6"/>
  <c r="B87" i="6"/>
  <c r="C87" i="6"/>
  <c r="D87" i="6"/>
  <c r="E87" i="6"/>
  <c r="F87" i="6"/>
  <c r="G87" i="6"/>
  <c r="H87" i="6"/>
  <c r="A88" i="6"/>
  <c r="B88" i="6"/>
  <c r="C88" i="6"/>
  <c r="D88" i="6"/>
  <c r="E88" i="6"/>
  <c r="F88" i="6"/>
  <c r="G88" i="6"/>
  <c r="H88" i="6"/>
  <c r="A89" i="6"/>
  <c r="B89" i="6"/>
  <c r="C89" i="6"/>
  <c r="D89" i="6"/>
  <c r="E89" i="6"/>
  <c r="F89" i="6"/>
  <c r="G89" i="6"/>
  <c r="H89" i="6"/>
  <c r="A92" i="6"/>
  <c r="B92" i="6"/>
  <c r="C92" i="6"/>
  <c r="D92" i="6"/>
  <c r="E92" i="6"/>
  <c r="F92" i="6"/>
  <c r="G92" i="6"/>
  <c r="H92" i="6"/>
  <c r="A93" i="6"/>
  <c r="B93" i="6"/>
  <c r="C93" i="6"/>
  <c r="D93" i="6"/>
  <c r="E93" i="6"/>
  <c r="F93" i="6"/>
  <c r="G93" i="6"/>
  <c r="H93" i="6"/>
  <c r="A94" i="6"/>
  <c r="B94" i="6"/>
  <c r="C94" i="6"/>
  <c r="D94" i="6"/>
  <c r="E94" i="6"/>
  <c r="F94" i="6"/>
  <c r="G94" i="6"/>
  <c r="H94" i="6"/>
  <c r="A95" i="6"/>
  <c r="B95" i="6"/>
  <c r="C95" i="6"/>
  <c r="D95" i="6"/>
  <c r="E95" i="6"/>
  <c r="F95" i="6"/>
  <c r="G95" i="6"/>
  <c r="H95" i="6"/>
  <c r="A100" i="6"/>
  <c r="B100" i="6"/>
  <c r="C100" i="6"/>
  <c r="D100" i="6"/>
  <c r="E100" i="6"/>
  <c r="F100" i="6"/>
  <c r="G100" i="6"/>
  <c r="H100" i="6"/>
  <c r="A101" i="6"/>
  <c r="B101" i="6"/>
  <c r="C101" i="6"/>
  <c r="D101" i="6"/>
  <c r="E101" i="6"/>
  <c r="F101" i="6"/>
  <c r="G101" i="6"/>
  <c r="H101" i="6"/>
  <c r="A102" i="6"/>
  <c r="B102" i="6"/>
  <c r="C102" i="6"/>
  <c r="D102" i="6"/>
  <c r="E102" i="6"/>
  <c r="F102" i="6"/>
  <c r="G102" i="6"/>
  <c r="H102" i="6"/>
  <c r="A103" i="6"/>
  <c r="B103" i="6"/>
  <c r="C103" i="6"/>
  <c r="D103" i="6"/>
  <c r="E103" i="6"/>
  <c r="F103" i="6"/>
  <c r="G103" i="6"/>
  <c r="H103" i="6"/>
  <c r="A105" i="6"/>
  <c r="B105" i="6"/>
  <c r="G105" i="6"/>
  <c r="H105" i="6"/>
  <c r="A107" i="6"/>
  <c r="B107" i="6"/>
  <c r="C107" i="6"/>
  <c r="D107" i="6"/>
  <c r="E107" i="6"/>
  <c r="F107" i="6"/>
  <c r="G107" i="6"/>
  <c r="H107" i="6"/>
  <c r="A108" i="6"/>
  <c r="B108" i="6"/>
  <c r="C108" i="6"/>
  <c r="D108" i="6"/>
  <c r="E108" i="6"/>
  <c r="F108" i="6"/>
  <c r="G108" i="6"/>
  <c r="H108" i="6"/>
  <c r="A109" i="6"/>
  <c r="B109" i="6"/>
  <c r="C109" i="6"/>
  <c r="D109" i="6"/>
  <c r="E109" i="6"/>
  <c r="F109" i="6"/>
  <c r="G109" i="6"/>
  <c r="H109" i="6"/>
  <c r="A110" i="6"/>
  <c r="B110" i="6"/>
  <c r="C110" i="6"/>
  <c r="D110" i="6"/>
  <c r="E110" i="6"/>
  <c r="F110" i="6"/>
  <c r="G110" i="6"/>
  <c r="H110" i="6"/>
  <c r="A111" i="6"/>
  <c r="B111" i="6"/>
  <c r="C111" i="6"/>
  <c r="D111" i="6"/>
  <c r="E111" i="6"/>
  <c r="F111" i="6"/>
  <c r="G111" i="6"/>
  <c r="H111" i="6"/>
  <c r="A112" i="6"/>
  <c r="B112" i="6"/>
  <c r="C112" i="6"/>
  <c r="D112" i="6"/>
  <c r="E112" i="6"/>
  <c r="F112" i="6"/>
  <c r="G112" i="6"/>
  <c r="H112" i="6"/>
  <c r="A113" i="6"/>
  <c r="B113" i="6"/>
  <c r="C113" i="6"/>
  <c r="D113" i="6"/>
  <c r="E113" i="6"/>
  <c r="F113" i="6"/>
  <c r="G113" i="6"/>
  <c r="H113" i="6"/>
  <c r="A114" i="6"/>
  <c r="B114" i="6"/>
  <c r="C114" i="6"/>
  <c r="D114" i="6"/>
  <c r="E114" i="6"/>
  <c r="F114" i="6"/>
  <c r="G114" i="6"/>
  <c r="H114" i="6"/>
  <c r="A115" i="6"/>
  <c r="B115" i="6"/>
  <c r="C115" i="6"/>
  <c r="D115" i="6"/>
  <c r="E115" i="6"/>
  <c r="F115" i="6"/>
  <c r="G115" i="6"/>
  <c r="H115" i="6"/>
  <c r="A116" i="6"/>
  <c r="B116" i="6"/>
  <c r="C116" i="6"/>
  <c r="D116" i="6"/>
  <c r="E116" i="6"/>
  <c r="F116" i="6"/>
  <c r="G116" i="6"/>
  <c r="H116" i="6"/>
  <c r="A117" i="6"/>
  <c r="B117" i="6"/>
  <c r="C117" i="6"/>
  <c r="D117" i="6"/>
  <c r="E117" i="6"/>
  <c r="F117" i="6"/>
  <c r="G117" i="6"/>
  <c r="H117" i="6"/>
  <c r="A118" i="6"/>
  <c r="B118" i="6"/>
  <c r="C118" i="6"/>
  <c r="D118" i="6"/>
  <c r="E118" i="6"/>
  <c r="F118" i="6"/>
  <c r="G118" i="6"/>
  <c r="H118" i="6"/>
  <c r="A119" i="6"/>
  <c r="B119" i="6"/>
  <c r="C119" i="6"/>
  <c r="D119" i="6"/>
  <c r="E119" i="6"/>
  <c r="F119" i="6"/>
  <c r="G119" i="6"/>
  <c r="H119" i="6"/>
  <c r="A120" i="6"/>
  <c r="B120" i="6"/>
  <c r="C120" i="6"/>
  <c r="D120" i="6"/>
  <c r="E120" i="6"/>
  <c r="F120" i="6"/>
  <c r="G120" i="6"/>
  <c r="H120" i="6"/>
  <c r="A121" i="6"/>
  <c r="B121" i="6"/>
  <c r="C121" i="6"/>
  <c r="D121" i="6"/>
  <c r="E121" i="6"/>
  <c r="F121" i="6"/>
  <c r="G121" i="6"/>
  <c r="H121" i="6"/>
  <c r="A122" i="6"/>
  <c r="B122" i="6"/>
  <c r="C122" i="6"/>
  <c r="D122" i="6"/>
  <c r="E122" i="6"/>
  <c r="F122" i="6"/>
  <c r="G122" i="6"/>
  <c r="H122" i="6"/>
  <c r="A137" i="5"/>
  <c r="B137" i="5"/>
  <c r="C137" i="5"/>
  <c r="D137" i="5"/>
  <c r="E137" i="5"/>
  <c r="F137" i="5"/>
  <c r="G137" i="5"/>
  <c r="H137" i="5"/>
  <c r="I137" i="5"/>
  <c r="A139" i="5"/>
  <c r="B139" i="5"/>
  <c r="F139" i="5"/>
  <c r="G139" i="5"/>
  <c r="H139" i="5"/>
  <c r="I139" i="5"/>
  <c r="A141" i="5"/>
  <c r="B141" i="5"/>
  <c r="C141" i="5"/>
  <c r="D141" i="5"/>
  <c r="E141" i="5"/>
  <c r="F141" i="5"/>
  <c r="G141" i="5"/>
  <c r="H141" i="5"/>
  <c r="I141" i="5"/>
  <c r="A123" i="5"/>
  <c r="B123" i="5"/>
  <c r="C123" i="5"/>
  <c r="D123" i="5"/>
  <c r="E123" i="5"/>
  <c r="F123" i="5"/>
  <c r="G123" i="5"/>
  <c r="H123" i="5"/>
  <c r="I123" i="5"/>
  <c r="A124" i="5"/>
  <c r="B124" i="5"/>
  <c r="C124" i="5"/>
  <c r="D124" i="5"/>
  <c r="E124" i="5"/>
  <c r="F124" i="5"/>
  <c r="G124" i="5"/>
  <c r="H124" i="5"/>
  <c r="I124" i="5"/>
  <c r="A125" i="5"/>
  <c r="B125" i="5"/>
  <c r="C125" i="5"/>
  <c r="D125" i="5"/>
  <c r="E125" i="5"/>
  <c r="F125" i="5"/>
  <c r="G125" i="5"/>
  <c r="H125" i="5"/>
  <c r="I125" i="5"/>
  <c r="A126" i="5"/>
  <c r="B126" i="5"/>
  <c r="C126" i="5"/>
  <c r="D126" i="5"/>
  <c r="E126" i="5"/>
  <c r="F126" i="5"/>
  <c r="G126" i="5"/>
  <c r="H126" i="5"/>
  <c r="I126" i="5"/>
  <c r="A127" i="5"/>
  <c r="B127" i="5"/>
  <c r="C127" i="5"/>
  <c r="D127" i="5"/>
  <c r="E127" i="5"/>
  <c r="F127" i="5"/>
  <c r="G127" i="5"/>
  <c r="H127" i="5"/>
  <c r="I127" i="5"/>
  <c r="A130" i="5"/>
  <c r="B130" i="5"/>
  <c r="C130" i="5"/>
  <c r="D130" i="5"/>
  <c r="E130" i="5"/>
  <c r="F130" i="5"/>
  <c r="G130" i="5"/>
  <c r="H130" i="5"/>
  <c r="I130" i="5"/>
  <c r="A131" i="5"/>
  <c r="B131" i="5"/>
  <c r="F131" i="5"/>
  <c r="G131" i="5"/>
  <c r="H131" i="5"/>
  <c r="I131" i="5"/>
  <c r="A132" i="5"/>
  <c r="B132" i="5"/>
  <c r="C132" i="5"/>
  <c r="D132" i="5"/>
  <c r="E132" i="5"/>
  <c r="F132" i="5"/>
  <c r="G132" i="5"/>
  <c r="H132" i="5"/>
  <c r="I132" i="5"/>
  <c r="A133" i="5"/>
  <c r="B133" i="5"/>
  <c r="C133" i="5"/>
  <c r="D133" i="5"/>
  <c r="E133" i="5"/>
  <c r="F133" i="5"/>
  <c r="G133" i="5"/>
  <c r="H133" i="5"/>
  <c r="I133" i="5"/>
  <c r="A134" i="5"/>
  <c r="B134" i="5"/>
  <c r="C134" i="5"/>
  <c r="D134" i="5"/>
  <c r="E134" i="5"/>
  <c r="F134" i="5"/>
  <c r="G134" i="5"/>
  <c r="H134" i="5"/>
  <c r="I134" i="5"/>
  <c r="A135" i="5"/>
  <c r="B135" i="5"/>
  <c r="C135" i="5"/>
  <c r="D135" i="5"/>
  <c r="E135" i="5"/>
  <c r="F135" i="5"/>
  <c r="G135" i="5"/>
  <c r="H135" i="5"/>
  <c r="I135" i="5"/>
  <c r="A136" i="5"/>
  <c r="B136" i="5"/>
  <c r="C136" i="5"/>
  <c r="D136" i="5"/>
  <c r="E136" i="5"/>
  <c r="F136" i="5"/>
  <c r="G136" i="5"/>
  <c r="H136" i="5"/>
  <c r="I136" i="5"/>
  <c r="A11" i="5"/>
  <c r="C11" i="5"/>
  <c r="D11" i="5"/>
  <c r="E11" i="5"/>
  <c r="F11" i="5"/>
  <c r="G11" i="5"/>
  <c r="H11" i="5"/>
  <c r="I11" i="5"/>
  <c r="A12" i="5"/>
  <c r="C12" i="5"/>
  <c r="D12" i="5"/>
  <c r="E12" i="5"/>
  <c r="F12" i="5"/>
  <c r="G12" i="5"/>
  <c r="H12" i="5"/>
  <c r="I12" i="5"/>
  <c r="A13" i="5"/>
  <c r="C13" i="5"/>
  <c r="D13" i="5"/>
  <c r="E13" i="5"/>
  <c r="F13" i="5"/>
  <c r="G13" i="5"/>
  <c r="H13" i="5"/>
  <c r="I13" i="5"/>
  <c r="A14" i="5"/>
  <c r="B14" i="5"/>
  <c r="C14" i="5"/>
  <c r="D14" i="5"/>
  <c r="E14" i="5"/>
  <c r="F14" i="5"/>
  <c r="G14" i="5"/>
  <c r="H14" i="5"/>
  <c r="I14" i="5"/>
  <c r="A15" i="5"/>
  <c r="B15" i="5"/>
  <c r="C15" i="5"/>
  <c r="D15" i="5"/>
  <c r="E15" i="5"/>
  <c r="F15" i="5"/>
  <c r="G15" i="5"/>
  <c r="H15" i="5"/>
  <c r="I15" i="5"/>
  <c r="A16" i="5"/>
  <c r="B16" i="5"/>
  <c r="C16" i="5"/>
  <c r="D16" i="5"/>
  <c r="E16" i="5"/>
  <c r="F16" i="5"/>
  <c r="G16" i="5"/>
  <c r="H16" i="5"/>
  <c r="I16" i="5"/>
  <c r="A17" i="5"/>
  <c r="B17" i="5"/>
  <c r="C17" i="5"/>
  <c r="D17" i="5"/>
  <c r="E17" i="5"/>
  <c r="F17" i="5"/>
  <c r="G17" i="5"/>
  <c r="H17" i="5"/>
  <c r="I17" i="5"/>
  <c r="A18" i="5"/>
  <c r="B18" i="5"/>
  <c r="C18" i="5"/>
  <c r="D18" i="5"/>
  <c r="E18" i="5"/>
  <c r="F18" i="5"/>
  <c r="G18" i="5"/>
  <c r="H18" i="5"/>
  <c r="I18" i="5"/>
  <c r="A19" i="5"/>
  <c r="B19" i="5"/>
  <c r="C19" i="5"/>
  <c r="D19" i="5"/>
  <c r="E19" i="5"/>
  <c r="F19" i="5"/>
  <c r="G19" i="5"/>
  <c r="H19" i="5"/>
  <c r="I19" i="5"/>
  <c r="A20" i="5"/>
  <c r="B20" i="5"/>
  <c r="C20" i="5"/>
  <c r="D20" i="5"/>
  <c r="E20" i="5"/>
  <c r="F20" i="5"/>
  <c r="G20" i="5"/>
  <c r="H20" i="5"/>
  <c r="I20" i="5"/>
  <c r="A21" i="5"/>
  <c r="B21" i="5"/>
  <c r="C21" i="5"/>
  <c r="D21" i="5"/>
  <c r="E21" i="5"/>
  <c r="F21" i="5"/>
  <c r="G21" i="5"/>
  <c r="H21" i="5"/>
  <c r="I21" i="5"/>
  <c r="A22" i="5"/>
  <c r="B22" i="5"/>
  <c r="C22" i="5"/>
  <c r="D22" i="5"/>
  <c r="E22" i="5"/>
  <c r="F22" i="5"/>
  <c r="G22" i="5"/>
  <c r="H22" i="5"/>
  <c r="I22" i="5"/>
  <c r="A23" i="5"/>
  <c r="B23" i="5"/>
  <c r="C23" i="5"/>
  <c r="D23" i="5"/>
  <c r="E23" i="5"/>
  <c r="F23" i="5"/>
  <c r="G23" i="5"/>
  <c r="H23" i="5"/>
  <c r="I23" i="5"/>
  <c r="A24" i="5"/>
  <c r="B24" i="5"/>
  <c r="C24" i="5"/>
  <c r="D24" i="5"/>
  <c r="E24" i="5"/>
  <c r="F24" i="5"/>
  <c r="G24" i="5"/>
  <c r="H24" i="5"/>
  <c r="I24" i="5"/>
  <c r="A25" i="5"/>
  <c r="B25" i="5"/>
  <c r="C25" i="5"/>
  <c r="D25" i="5"/>
  <c r="E25" i="5"/>
  <c r="F25" i="5"/>
  <c r="G25" i="5"/>
  <c r="H25" i="5"/>
  <c r="I25" i="5"/>
  <c r="A28" i="5"/>
  <c r="B28" i="5"/>
  <c r="C28" i="5"/>
  <c r="D28" i="5"/>
  <c r="E28" i="5"/>
  <c r="F28" i="5"/>
  <c r="G28" i="5"/>
  <c r="H28" i="5"/>
  <c r="I28" i="5"/>
  <c r="A29" i="5"/>
  <c r="B29" i="5"/>
  <c r="C29" i="5"/>
  <c r="D29" i="5"/>
  <c r="E29" i="5"/>
  <c r="F29" i="5"/>
  <c r="G29" i="5"/>
  <c r="H29" i="5"/>
  <c r="I29" i="5"/>
  <c r="A30" i="5"/>
  <c r="B30" i="5"/>
  <c r="C30" i="5"/>
  <c r="D30" i="5"/>
  <c r="E30" i="5"/>
  <c r="F30" i="5"/>
  <c r="G30" i="5"/>
  <c r="H30" i="5"/>
  <c r="I30" i="5"/>
  <c r="A31" i="5"/>
  <c r="B31" i="5"/>
  <c r="C31" i="5"/>
  <c r="D31" i="5"/>
  <c r="E31" i="5"/>
  <c r="F31" i="5"/>
  <c r="G31" i="5"/>
  <c r="H31" i="5"/>
  <c r="I31" i="5"/>
  <c r="A34" i="5"/>
  <c r="B34" i="5"/>
  <c r="C34" i="5"/>
  <c r="D34" i="5"/>
  <c r="E34" i="5"/>
  <c r="F34" i="5"/>
  <c r="G34" i="5"/>
  <c r="H34" i="5"/>
  <c r="I34" i="5"/>
  <c r="A35" i="5"/>
  <c r="B35" i="5"/>
  <c r="C35" i="5"/>
  <c r="D35" i="5"/>
  <c r="E35" i="5"/>
  <c r="F35" i="5"/>
  <c r="G35" i="5"/>
  <c r="H35" i="5"/>
  <c r="I35" i="5"/>
  <c r="A36" i="5"/>
  <c r="B36" i="5"/>
  <c r="C36" i="5"/>
  <c r="D36" i="5"/>
  <c r="E36" i="5"/>
  <c r="F36" i="5"/>
  <c r="G36" i="5"/>
  <c r="H36" i="5"/>
  <c r="I36" i="5"/>
  <c r="A37" i="5"/>
  <c r="B37" i="5"/>
  <c r="C37" i="5"/>
  <c r="D37" i="5"/>
  <c r="E37" i="5"/>
  <c r="F37" i="5"/>
  <c r="G37" i="5"/>
  <c r="H37" i="5"/>
  <c r="I37" i="5"/>
  <c r="A38" i="5"/>
  <c r="B38" i="5"/>
  <c r="C38" i="5"/>
  <c r="D38" i="5"/>
  <c r="E38" i="5"/>
  <c r="F38" i="5"/>
  <c r="G38" i="5"/>
  <c r="H38" i="5"/>
  <c r="I38" i="5"/>
  <c r="A39" i="5"/>
  <c r="B39" i="5"/>
  <c r="C39" i="5"/>
  <c r="D39" i="5"/>
  <c r="E39" i="5"/>
  <c r="F39" i="5"/>
  <c r="G39" i="5"/>
  <c r="H39" i="5"/>
  <c r="I39" i="5"/>
  <c r="A40" i="5"/>
  <c r="B40" i="5"/>
  <c r="C40" i="5"/>
  <c r="D40" i="5"/>
  <c r="E40" i="5"/>
  <c r="F40" i="5"/>
  <c r="G40" i="5"/>
  <c r="H40" i="5"/>
  <c r="I40" i="5"/>
  <c r="A41" i="5"/>
  <c r="B41" i="5"/>
  <c r="C41" i="5"/>
  <c r="D41" i="5"/>
  <c r="E41" i="5"/>
  <c r="F41" i="5"/>
  <c r="G41" i="5"/>
  <c r="H41" i="5"/>
  <c r="I41" i="5"/>
  <c r="A44" i="5"/>
  <c r="B44" i="5"/>
  <c r="C44" i="5"/>
  <c r="D44" i="5"/>
  <c r="E44" i="5"/>
  <c r="F44" i="5"/>
  <c r="G44" i="5"/>
  <c r="H44" i="5"/>
  <c r="I44" i="5"/>
  <c r="A45" i="5"/>
  <c r="B45" i="5"/>
  <c r="F45" i="5"/>
  <c r="G45" i="5"/>
  <c r="H45" i="5"/>
  <c r="I45" i="5"/>
  <c r="A46" i="5"/>
  <c r="B46" i="5"/>
  <c r="C46" i="5"/>
  <c r="D46" i="5"/>
  <c r="E46" i="5"/>
  <c r="F46" i="5"/>
  <c r="G46" i="5"/>
  <c r="H46" i="5"/>
  <c r="I46" i="5"/>
  <c r="A47" i="5"/>
  <c r="B47" i="5"/>
  <c r="C47" i="5"/>
  <c r="D47" i="5"/>
  <c r="E47" i="5"/>
  <c r="F47" i="5"/>
  <c r="G47" i="5"/>
  <c r="H47" i="5"/>
  <c r="I47" i="5"/>
  <c r="A48" i="5"/>
  <c r="B48" i="5"/>
  <c r="C48" i="5"/>
  <c r="D48" i="5"/>
  <c r="E48" i="5"/>
  <c r="F48" i="5"/>
  <c r="G48" i="5"/>
  <c r="H48" i="5"/>
  <c r="I48" i="5"/>
  <c r="A49" i="5"/>
  <c r="B49" i="5"/>
  <c r="C49" i="5"/>
  <c r="D49" i="5"/>
  <c r="E49" i="5"/>
  <c r="F49" i="5"/>
  <c r="G49" i="5"/>
  <c r="H49" i="5"/>
  <c r="I49" i="5"/>
  <c r="A50" i="5"/>
  <c r="B50" i="5"/>
  <c r="C50" i="5"/>
  <c r="D50" i="5"/>
  <c r="E50" i="5"/>
  <c r="F50" i="5"/>
  <c r="G50" i="5"/>
  <c r="H50" i="5"/>
  <c r="I50" i="5"/>
  <c r="A51" i="5"/>
  <c r="B51" i="5"/>
  <c r="C51" i="5"/>
  <c r="D51" i="5"/>
  <c r="E51" i="5"/>
  <c r="F51" i="5"/>
  <c r="G51" i="5"/>
  <c r="H51" i="5"/>
  <c r="I51" i="5"/>
  <c r="A52" i="5"/>
  <c r="B52" i="5"/>
  <c r="C52" i="5"/>
  <c r="D52" i="5"/>
  <c r="E52" i="5"/>
  <c r="F52" i="5"/>
  <c r="G52" i="5"/>
  <c r="H52" i="5"/>
  <c r="I52" i="5"/>
  <c r="A53" i="5"/>
  <c r="B53" i="5"/>
  <c r="C53" i="5"/>
  <c r="D53" i="5"/>
  <c r="E53" i="5"/>
  <c r="F53" i="5"/>
  <c r="G53" i="5"/>
  <c r="H53" i="5"/>
  <c r="I53" i="5"/>
  <c r="A54" i="5"/>
  <c r="B54" i="5"/>
  <c r="C54" i="5"/>
  <c r="D54" i="5"/>
  <c r="E54" i="5"/>
  <c r="F54" i="5"/>
  <c r="G54" i="5"/>
  <c r="H54" i="5"/>
  <c r="I54" i="5"/>
  <c r="A55" i="5"/>
  <c r="B55" i="5"/>
  <c r="C55" i="5"/>
  <c r="D55" i="5"/>
  <c r="E55" i="5"/>
  <c r="F55" i="5"/>
  <c r="G55" i="5"/>
  <c r="H55" i="5"/>
  <c r="I55" i="5"/>
  <c r="A78" i="5"/>
  <c r="B78" i="5"/>
  <c r="F78" i="5"/>
  <c r="G78" i="5"/>
  <c r="H78" i="5"/>
  <c r="I78" i="5"/>
  <c r="A79" i="5"/>
  <c r="B79" i="5"/>
  <c r="C79" i="5"/>
  <c r="D79" i="5"/>
  <c r="E79" i="5"/>
  <c r="F79" i="5"/>
  <c r="G79" i="5"/>
  <c r="H79" i="5"/>
  <c r="I79" i="5"/>
  <c r="A80" i="5"/>
  <c r="B80" i="5"/>
  <c r="C80" i="5"/>
  <c r="D80" i="5"/>
  <c r="E80" i="5"/>
  <c r="F80" i="5"/>
  <c r="G80" i="5"/>
  <c r="H80" i="5"/>
  <c r="I80" i="5"/>
  <c r="A81" i="5"/>
  <c r="B81" i="5"/>
  <c r="C81" i="5"/>
  <c r="D81" i="5"/>
  <c r="E81" i="5"/>
  <c r="F81" i="5"/>
  <c r="G81" i="5"/>
  <c r="H81" i="5"/>
  <c r="I81" i="5"/>
  <c r="A82" i="5"/>
  <c r="B82" i="5"/>
  <c r="C82" i="5"/>
  <c r="G82" i="5"/>
  <c r="H82" i="5"/>
  <c r="I82" i="5"/>
  <c r="A83" i="5"/>
  <c r="B83" i="5"/>
  <c r="C83" i="5"/>
  <c r="D83" i="5"/>
  <c r="E83" i="5"/>
  <c r="F83" i="5"/>
  <c r="G83" i="5"/>
  <c r="H83" i="5"/>
  <c r="I83" i="5"/>
  <c r="A84" i="5"/>
  <c r="B84" i="5"/>
  <c r="C84" i="5"/>
  <c r="D84" i="5"/>
  <c r="E84" i="5"/>
  <c r="F84" i="5"/>
  <c r="G84" i="5"/>
  <c r="H84" i="5"/>
  <c r="I84" i="5"/>
  <c r="A85" i="5"/>
  <c r="B85" i="5"/>
  <c r="C85" i="5"/>
  <c r="D85" i="5"/>
  <c r="E85" i="5"/>
  <c r="F85" i="5"/>
  <c r="G85" i="5"/>
  <c r="H85" i="5"/>
  <c r="I85" i="5"/>
  <c r="A86" i="5"/>
  <c r="B86" i="5"/>
  <c r="C86" i="5"/>
  <c r="D86" i="5"/>
  <c r="E86" i="5"/>
  <c r="F86" i="5"/>
  <c r="G86" i="5"/>
  <c r="H86" i="5"/>
  <c r="I86" i="5"/>
  <c r="A87" i="5"/>
  <c r="B87" i="5"/>
  <c r="C87" i="5"/>
  <c r="D87" i="5"/>
  <c r="E87" i="5"/>
  <c r="F87" i="5"/>
  <c r="G87" i="5"/>
  <c r="H87" i="5"/>
  <c r="I87" i="5"/>
  <c r="A88" i="5"/>
  <c r="B88" i="5"/>
  <c r="C88" i="5"/>
  <c r="D88" i="5"/>
  <c r="E88" i="5"/>
  <c r="F88" i="5"/>
  <c r="G88" i="5"/>
  <c r="H88" i="5"/>
  <c r="I88" i="5"/>
  <c r="A89" i="5"/>
  <c r="B89" i="5"/>
  <c r="C89" i="5"/>
  <c r="D89" i="5"/>
  <c r="E89" i="5"/>
  <c r="F89" i="5"/>
  <c r="G89" i="5"/>
  <c r="H89" i="5"/>
  <c r="I89" i="5"/>
  <c r="A92" i="5"/>
  <c r="B92" i="5"/>
  <c r="C92" i="5"/>
  <c r="D92" i="5"/>
  <c r="E92" i="5"/>
  <c r="F92" i="5"/>
  <c r="G92" i="5"/>
  <c r="H92" i="5"/>
  <c r="I92" i="5"/>
  <c r="A93" i="5"/>
  <c r="B93" i="5"/>
  <c r="C93" i="5"/>
  <c r="D93" i="5"/>
  <c r="E93" i="5"/>
  <c r="F93" i="5"/>
  <c r="G93" i="5"/>
  <c r="H93" i="5"/>
  <c r="I93" i="5"/>
  <c r="A94" i="5"/>
  <c r="B94" i="5"/>
  <c r="C94" i="5"/>
  <c r="D94" i="5"/>
  <c r="E94" i="5"/>
  <c r="F94" i="5"/>
  <c r="G94" i="5"/>
  <c r="H94" i="5"/>
  <c r="I94" i="5"/>
  <c r="A95" i="5"/>
  <c r="B95" i="5"/>
  <c r="C95" i="5"/>
  <c r="D95" i="5"/>
  <c r="E95" i="5"/>
  <c r="F95" i="5"/>
  <c r="G95" i="5"/>
  <c r="H95" i="5"/>
  <c r="I95" i="5"/>
  <c r="A100" i="5"/>
  <c r="B100" i="5"/>
  <c r="C100" i="5"/>
  <c r="D100" i="5"/>
  <c r="E100" i="5"/>
  <c r="F100" i="5"/>
  <c r="G100" i="5"/>
  <c r="H100" i="5"/>
  <c r="I100" i="5"/>
  <c r="A101" i="5"/>
  <c r="B101" i="5"/>
  <c r="C101" i="5"/>
  <c r="D101" i="5"/>
  <c r="E101" i="5"/>
  <c r="F101" i="5"/>
  <c r="G101" i="5"/>
  <c r="H101" i="5"/>
  <c r="I101" i="5"/>
  <c r="A102" i="5"/>
  <c r="B102" i="5"/>
  <c r="C102" i="5"/>
  <c r="D102" i="5"/>
  <c r="E102" i="5"/>
  <c r="F102" i="5"/>
  <c r="G102" i="5"/>
  <c r="H102" i="5"/>
  <c r="I102" i="5"/>
  <c r="B103" i="5"/>
  <c r="C103" i="5"/>
  <c r="D103" i="5"/>
  <c r="E103" i="5"/>
  <c r="F103" i="5"/>
  <c r="G103" i="5"/>
  <c r="H103" i="5"/>
  <c r="I103" i="5"/>
  <c r="A106" i="5"/>
  <c r="B106" i="5"/>
  <c r="G106" i="5"/>
  <c r="H106" i="5"/>
  <c r="I106" i="5"/>
  <c r="A108" i="5"/>
  <c r="A109" i="5"/>
  <c r="B109" i="5"/>
  <c r="C109" i="5"/>
  <c r="D109" i="5"/>
  <c r="E109" i="5"/>
  <c r="F109" i="5"/>
  <c r="G109" i="5"/>
  <c r="H109" i="5"/>
  <c r="I109" i="5"/>
  <c r="A110" i="5"/>
  <c r="B110" i="5"/>
  <c r="C110" i="5"/>
  <c r="D110" i="5"/>
  <c r="E110" i="5"/>
  <c r="F110" i="5"/>
  <c r="G110" i="5"/>
  <c r="H110" i="5"/>
  <c r="I110" i="5"/>
  <c r="A111" i="5"/>
  <c r="B111" i="5"/>
  <c r="C111" i="5"/>
  <c r="D111" i="5"/>
  <c r="E111" i="5"/>
  <c r="F111" i="5"/>
  <c r="G111" i="5"/>
  <c r="H111" i="5"/>
  <c r="I111" i="5"/>
  <c r="A112" i="5"/>
  <c r="B112" i="5"/>
  <c r="C112" i="5"/>
  <c r="D112" i="5"/>
  <c r="E112" i="5"/>
  <c r="F112" i="5"/>
  <c r="G112" i="5"/>
  <c r="H112" i="5"/>
  <c r="I112" i="5"/>
  <c r="A113" i="5"/>
  <c r="B113" i="5"/>
  <c r="C113" i="5"/>
  <c r="D113" i="5"/>
  <c r="E113" i="5"/>
  <c r="F113" i="5"/>
  <c r="G113" i="5"/>
  <c r="H113" i="5"/>
  <c r="I113" i="5"/>
  <c r="A114" i="5"/>
  <c r="B114" i="5"/>
  <c r="C114" i="5"/>
  <c r="D114" i="5"/>
  <c r="E114" i="5"/>
  <c r="F114" i="5"/>
  <c r="G114" i="5"/>
  <c r="H114" i="5"/>
  <c r="I114" i="5"/>
  <c r="A115" i="5"/>
  <c r="B115" i="5"/>
  <c r="C115" i="5"/>
  <c r="D115" i="5"/>
  <c r="E115" i="5"/>
  <c r="F115" i="5"/>
  <c r="G115" i="5"/>
  <c r="H115" i="5"/>
  <c r="I115" i="5"/>
  <c r="A116" i="5"/>
  <c r="B116" i="5"/>
  <c r="C116" i="5"/>
  <c r="D116" i="5"/>
  <c r="E116" i="5"/>
  <c r="F116" i="5"/>
  <c r="G116" i="5"/>
  <c r="H116" i="5"/>
  <c r="I116" i="5"/>
  <c r="A117" i="5"/>
  <c r="B117" i="5"/>
  <c r="C117" i="5"/>
  <c r="D117" i="5"/>
  <c r="E117" i="5"/>
  <c r="F117" i="5"/>
  <c r="G117" i="5"/>
  <c r="H117" i="5"/>
  <c r="I117" i="5"/>
  <c r="A118" i="5"/>
  <c r="B118" i="5"/>
  <c r="C118" i="5"/>
  <c r="D118" i="5"/>
  <c r="E118" i="5"/>
  <c r="F118" i="5"/>
  <c r="G118" i="5"/>
  <c r="H118" i="5"/>
  <c r="I118" i="5"/>
  <c r="A119" i="5"/>
  <c r="B119" i="5"/>
  <c r="C119" i="5"/>
  <c r="D119" i="5"/>
  <c r="E119" i="5"/>
  <c r="F119" i="5"/>
  <c r="G119" i="5"/>
  <c r="H119" i="5"/>
  <c r="I119" i="5"/>
  <c r="A120" i="5"/>
  <c r="B120" i="5"/>
  <c r="C120" i="5"/>
  <c r="D120" i="5"/>
  <c r="E120" i="5"/>
  <c r="F120" i="5"/>
  <c r="G120" i="5"/>
  <c r="H120" i="5"/>
  <c r="I120" i="5"/>
  <c r="A121" i="5"/>
  <c r="B121" i="5"/>
  <c r="C121" i="5"/>
  <c r="D121" i="5"/>
  <c r="E121" i="5"/>
  <c r="F121" i="5"/>
  <c r="G121" i="5"/>
  <c r="H121" i="5"/>
  <c r="I121" i="5"/>
  <c r="A122" i="5"/>
  <c r="B122" i="5"/>
  <c r="C122" i="5"/>
  <c r="D122" i="5"/>
  <c r="E122" i="5"/>
  <c r="F122" i="5"/>
  <c r="G122" i="5"/>
  <c r="H122" i="5"/>
  <c r="I122" i="5"/>
  <c r="B13" i="5"/>
  <c r="B12" i="9"/>
  <c r="B11" i="5"/>
  <c r="I5" i="5"/>
  <c r="I6" i="5"/>
  <c r="I7" i="5"/>
  <c r="I9" i="5"/>
  <c r="I10" i="5"/>
  <c r="I153" i="5"/>
  <c r="I154" i="5"/>
  <c r="I155" i="5"/>
  <c r="I156" i="5"/>
  <c r="I157" i="5"/>
  <c r="I158" i="5"/>
  <c r="I159" i="5"/>
  <c r="I160" i="5"/>
  <c r="I161" i="5"/>
  <c r="I162" i="5"/>
  <c r="I166" i="5"/>
  <c r="I167" i="5"/>
  <c r="I168" i="5"/>
  <c r="I169" i="5"/>
  <c r="I170" i="5"/>
  <c r="I171" i="5"/>
  <c r="A3" i="5"/>
  <c r="A7" i="10"/>
  <c r="A8" i="10"/>
  <c r="A9" i="10"/>
  <c r="A10" i="10"/>
  <c r="A27" i="10"/>
  <c r="A28" i="10"/>
  <c r="A29" i="10"/>
  <c r="A30" i="10"/>
  <c r="A31" i="10"/>
  <c r="A32" i="10"/>
  <c r="H169" i="9"/>
  <c r="G169" i="9"/>
  <c r="F169" i="9"/>
  <c r="E169" i="9"/>
  <c r="D169" i="9"/>
  <c r="C169" i="9"/>
  <c r="B169" i="9"/>
  <c r="A169" i="9"/>
  <c r="H168" i="9"/>
  <c r="G168" i="9"/>
  <c r="F168" i="9"/>
  <c r="E168" i="9"/>
  <c r="D168" i="9"/>
  <c r="C168" i="9"/>
  <c r="B168" i="9"/>
  <c r="A168" i="9"/>
  <c r="H167" i="9"/>
  <c r="G167" i="9"/>
  <c r="F167" i="9"/>
  <c r="E167" i="9"/>
  <c r="D167" i="9"/>
  <c r="C167" i="9"/>
  <c r="B167" i="9"/>
  <c r="A167" i="9"/>
  <c r="H166" i="9"/>
  <c r="G166" i="9"/>
  <c r="F166" i="9"/>
  <c r="E166" i="9"/>
  <c r="D166" i="9"/>
  <c r="C166" i="9"/>
  <c r="B166" i="9"/>
  <c r="A166" i="9"/>
  <c r="H165" i="9"/>
  <c r="G165" i="9"/>
  <c r="F165" i="9"/>
  <c r="E165" i="9"/>
  <c r="D165" i="9"/>
  <c r="C165" i="9"/>
  <c r="B165" i="9"/>
  <c r="A165" i="9"/>
  <c r="H164" i="9"/>
  <c r="G164" i="9"/>
  <c r="F164" i="9"/>
  <c r="E164" i="9"/>
  <c r="D164" i="9"/>
  <c r="C164" i="9"/>
  <c r="B164" i="9"/>
  <c r="A164" i="9"/>
  <c r="H163" i="9"/>
  <c r="G163" i="9"/>
  <c r="F163" i="9"/>
  <c r="E163" i="9"/>
  <c r="D163" i="9"/>
  <c r="C163" i="9"/>
  <c r="B163" i="9"/>
  <c r="A163" i="9"/>
  <c r="H162" i="9"/>
  <c r="G162" i="9"/>
  <c r="F162" i="9"/>
  <c r="E162" i="9"/>
  <c r="D162" i="9"/>
  <c r="C162" i="9"/>
  <c r="B162" i="9"/>
  <c r="A162" i="9"/>
  <c r="H161" i="9"/>
  <c r="G161" i="9"/>
  <c r="F161" i="9"/>
  <c r="E161" i="9"/>
  <c r="D161" i="9"/>
  <c r="C161" i="9"/>
  <c r="B161" i="9"/>
  <c r="A161" i="9"/>
  <c r="H160" i="9"/>
  <c r="G160" i="9"/>
  <c r="F160" i="9"/>
  <c r="E160" i="9"/>
  <c r="D160" i="9"/>
  <c r="C160" i="9"/>
  <c r="B160" i="9"/>
  <c r="A160" i="9"/>
  <c r="H159" i="9"/>
  <c r="G159" i="9"/>
  <c r="F159" i="9"/>
  <c r="E159" i="9"/>
  <c r="D159" i="9"/>
  <c r="C159" i="9"/>
  <c r="B159" i="9"/>
  <c r="A159" i="9"/>
  <c r="H158" i="9"/>
  <c r="G158" i="9"/>
  <c r="F158" i="9"/>
  <c r="E158" i="9"/>
  <c r="D158" i="9"/>
  <c r="C158" i="9"/>
  <c r="B158" i="9"/>
  <c r="A158" i="9"/>
  <c r="H157" i="9"/>
  <c r="G157" i="9"/>
  <c r="F157" i="9"/>
  <c r="E157" i="9"/>
  <c r="D157" i="9"/>
  <c r="C157" i="9"/>
  <c r="B157" i="9"/>
  <c r="A157" i="9"/>
  <c r="H156" i="9"/>
  <c r="G156" i="9"/>
  <c r="F156" i="9"/>
  <c r="E156" i="9"/>
  <c r="D156" i="9"/>
  <c r="C156" i="9"/>
  <c r="B156" i="9"/>
  <c r="A156" i="9"/>
  <c r="H155" i="9"/>
  <c r="G155" i="9"/>
  <c r="F155" i="9"/>
  <c r="E155" i="9"/>
  <c r="D155" i="9"/>
  <c r="C155" i="9"/>
  <c r="B155" i="9"/>
  <c r="A155" i="9"/>
  <c r="H154" i="9"/>
  <c r="G154" i="9"/>
  <c r="F154" i="9"/>
  <c r="E154" i="9"/>
  <c r="D154" i="9"/>
  <c r="C154" i="9"/>
  <c r="B154" i="9"/>
  <c r="A154" i="9"/>
  <c r="H153" i="9"/>
  <c r="G153" i="9"/>
  <c r="F153" i="9"/>
  <c r="E153" i="9"/>
  <c r="D153" i="9"/>
  <c r="A153" i="9"/>
  <c r="H152" i="9"/>
  <c r="G152" i="9"/>
  <c r="F152" i="9"/>
  <c r="E152" i="9"/>
  <c r="D152" i="9"/>
  <c r="A152" i="9"/>
  <c r="H151" i="9"/>
  <c r="G151" i="9"/>
  <c r="F151" i="9"/>
  <c r="E151" i="9"/>
  <c r="D151" i="9"/>
  <c r="A151" i="9"/>
  <c r="H150" i="9"/>
  <c r="G150" i="9"/>
  <c r="F150" i="9"/>
  <c r="E150" i="9"/>
  <c r="D150" i="9"/>
  <c r="C150" i="9"/>
  <c r="B150" i="9"/>
  <c r="A150" i="9"/>
  <c r="F149" i="9"/>
  <c r="A149" i="9"/>
  <c r="F148" i="9"/>
  <c r="A148" i="9"/>
  <c r="F146" i="9"/>
  <c r="A146" i="9"/>
  <c r="F145" i="9"/>
  <c r="A145" i="9"/>
  <c r="F144" i="9"/>
  <c r="A144" i="9"/>
  <c r="F143" i="9"/>
  <c r="A143" i="9"/>
  <c r="F142" i="9"/>
  <c r="A142" i="9"/>
  <c r="F141" i="9"/>
  <c r="A141" i="9"/>
  <c r="H10" i="9"/>
  <c r="G10" i="9"/>
  <c r="F10" i="9"/>
  <c r="E10" i="9"/>
  <c r="D10" i="9"/>
  <c r="C10" i="9"/>
  <c r="A10" i="9"/>
  <c r="G9" i="9"/>
  <c r="F9" i="9"/>
  <c r="E9" i="9"/>
  <c r="D9" i="9"/>
  <c r="C9" i="9"/>
  <c r="B9" i="9"/>
  <c r="A9" i="9"/>
  <c r="H8" i="9"/>
  <c r="G8" i="9"/>
  <c r="C8" i="9"/>
  <c r="B8" i="9"/>
  <c r="A8" i="9"/>
  <c r="H7" i="9"/>
  <c r="G7" i="9"/>
  <c r="F7" i="9"/>
  <c r="E7" i="9"/>
  <c r="D7" i="9"/>
  <c r="C7" i="9"/>
  <c r="B7" i="9"/>
  <c r="A7" i="9"/>
  <c r="H6" i="9"/>
  <c r="G6" i="9"/>
  <c r="F6" i="9"/>
  <c r="E6" i="9"/>
  <c r="D6" i="9"/>
  <c r="C6" i="9"/>
  <c r="B6" i="9"/>
  <c r="A6" i="9"/>
  <c r="H5" i="9"/>
  <c r="G5" i="9"/>
  <c r="F5" i="9"/>
  <c r="E5" i="9"/>
  <c r="D5" i="9"/>
  <c r="C5" i="9"/>
  <c r="B5" i="9"/>
  <c r="A5" i="9"/>
  <c r="F3" i="9"/>
  <c r="E3" i="9"/>
  <c r="D3" i="9"/>
  <c r="C3" i="9"/>
  <c r="B3" i="9"/>
  <c r="A3" i="9"/>
  <c r="F1" i="9"/>
  <c r="D1" i="9"/>
  <c r="C1" i="9"/>
  <c r="B1" i="9"/>
  <c r="A1" i="9"/>
  <c r="H170" i="8"/>
  <c r="G170" i="8"/>
  <c r="F170" i="8"/>
  <c r="E170" i="8"/>
  <c r="D170" i="8"/>
  <c r="C170" i="8"/>
  <c r="B170" i="8"/>
  <c r="A170" i="8"/>
  <c r="H169" i="8"/>
  <c r="G169" i="8"/>
  <c r="F169" i="8"/>
  <c r="E169" i="8"/>
  <c r="D169" i="8"/>
  <c r="C169" i="8"/>
  <c r="B169" i="8"/>
  <c r="A169" i="8"/>
  <c r="H168" i="8"/>
  <c r="G168" i="8"/>
  <c r="F168" i="8"/>
  <c r="E168" i="8"/>
  <c r="D168" i="8"/>
  <c r="C168" i="8"/>
  <c r="B168" i="8"/>
  <c r="A168" i="8"/>
  <c r="H167" i="8"/>
  <c r="G167" i="8"/>
  <c r="F167" i="8"/>
  <c r="E167" i="8"/>
  <c r="D167" i="8"/>
  <c r="C167" i="8"/>
  <c r="B167" i="8"/>
  <c r="A167" i="8"/>
  <c r="H166" i="8"/>
  <c r="G166" i="8"/>
  <c r="F166" i="8"/>
  <c r="E166" i="8"/>
  <c r="D166" i="8"/>
  <c r="C166" i="8"/>
  <c r="B166" i="8"/>
  <c r="A166" i="8"/>
  <c r="H165" i="8"/>
  <c r="G165" i="8"/>
  <c r="F165" i="8"/>
  <c r="E165" i="8"/>
  <c r="D165" i="8"/>
  <c r="C165" i="8"/>
  <c r="B165" i="8"/>
  <c r="A165" i="8"/>
  <c r="H164" i="8"/>
  <c r="G164" i="8"/>
  <c r="F164" i="8"/>
  <c r="E164" i="8"/>
  <c r="D164" i="8"/>
  <c r="C164" i="8"/>
  <c r="B164" i="8"/>
  <c r="A164" i="8"/>
  <c r="H163" i="8"/>
  <c r="G163" i="8"/>
  <c r="F163" i="8"/>
  <c r="E163" i="8"/>
  <c r="D163" i="8"/>
  <c r="C163" i="8"/>
  <c r="B163" i="8"/>
  <c r="A163" i="8"/>
  <c r="H162" i="8"/>
  <c r="G162" i="8"/>
  <c r="F162" i="8"/>
  <c r="E162" i="8"/>
  <c r="D162" i="8"/>
  <c r="C162" i="8"/>
  <c r="B162" i="8"/>
  <c r="A162" i="8"/>
  <c r="H161" i="8"/>
  <c r="G161" i="8"/>
  <c r="F161" i="8"/>
  <c r="E161" i="8"/>
  <c r="D161" i="8"/>
  <c r="C161" i="8"/>
  <c r="B161" i="8"/>
  <c r="A161" i="8"/>
  <c r="H160" i="8"/>
  <c r="G160" i="8"/>
  <c r="F160" i="8"/>
  <c r="E160" i="8"/>
  <c r="D160" i="8"/>
  <c r="C160" i="8"/>
  <c r="B160" i="8"/>
  <c r="A160" i="8"/>
  <c r="H159" i="8"/>
  <c r="G159" i="8"/>
  <c r="F159" i="8"/>
  <c r="E159" i="8"/>
  <c r="D159" i="8"/>
  <c r="C159" i="8"/>
  <c r="B159" i="8"/>
  <c r="A159" i="8"/>
  <c r="H158" i="8"/>
  <c r="G158" i="8"/>
  <c r="F158" i="8"/>
  <c r="E158" i="8"/>
  <c r="D158" i="8"/>
  <c r="C158" i="8"/>
  <c r="B158" i="8"/>
  <c r="A158" i="8"/>
  <c r="H157" i="8"/>
  <c r="G157" i="8"/>
  <c r="F157" i="8"/>
  <c r="E157" i="8"/>
  <c r="D157" i="8"/>
  <c r="C157" i="8"/>
  <c r="B157" i="8"/>
  <c r="A157" i="8"/>
  <c r="H156" i="8"/>
  <c r="G156" i="8"/>
  <c r="F156" i="8"/>
  <c r="E156" i="8"/>
  <c r="D156" i="8"/>
  <c r="C156" i="8"/>
  <c r="B156" i="8"/>
  <c r="A156" i="8"/>
  <c r="H155" i="8"/>
  <c r="G155" i="8"/>
  <c r="F155" i="8"/>
  <c r="E155" i="8"/>
  <c r="D155" i="8"/>
  <c r="C155" i="8"/>
  <c r="B155" i="8"/>
  <c r="A155" i="8"/>
  <c r="H154" i="8"/>
  <c r="G154" i="8"/>
  <c r="F154" i="8"/>
  <c r="E154" i="8"/>
  <c r="D154" i="8"/>
  <c r="C154" i="8"/>
  <c r="B154" i="8"/>
  <c r="A154" i="8"/>
  <c r="H153" i="8"/>
  <c r="G153" i="8"/>
  <c r="F153" i="8"/>
  <c r="E153" i="8"/>
  <c r="D153" i="8"/>
  <c r="C153" i="8"/>
  <c r="B153" i="8"/>
  <c r="A153" i="8"/>
  <c r="H152" i="8"/>
  <c r="G152" i="8"/>
  <c r="F152" i="8"/>
  <c r="E152" i="8"/>
  <c r="D152" i="8"/>
  <c r="C152" i="8"/>
  <c r="B152" i="8"/>
  <c r="A152" i="8"/>
  <c r="H151" i="8"/>
  <c r="G151" i="8"/>
  <c r="F151" i="8"/>
  <c r="E151" i="8"/>
  <c r="D151" i="8"/>
  <c r="C151" i="8"/>
  <c r="B151" i="8"/>
  <c r="A151" i="8"/>
  <c r="A150" i="8"/>
  <c r="A149" i="8"/>
  <c r="A148" i="8"/>
  <c r="F147" i="8"/>
  <c r="A147" i="8"/>
  <c r="F146" i="8"/>
  <c r="A146" i="8"/>
  <c r="F145" i="8"/>
  <c r="A145" i="8"/>
  <c r="F144" i="8"/>
  <c r="A144" i="8"/>
  <c r="F143" i="8"/>
  <c r="A143" i="8"/>
  <c r="F142" i="8"/>
  <c r="A142" i="8"/>
  <c r="F141" i="8"/>
  <c r="E141" i="8"/>
  <c r="D141" i="8"/>
  <c r="C141" i="8"/>
  <c r="B141" i="8"/>
  <c r="A141" i="8"/>
  <c r="H10" i="8"/>
  <c r="F10" i="8"/>
  <c r="E10" i="8"/>
  <c r="D10" i="8"/>
  <c r="C10" i="8"/>
  <c r="A10" i="8"/>
  <c r="G9" i="8"/>
  <c r="F9" i="8"/>
  <c r="E9" i="8"/>
  <c r="D9" i="8"/>
  <c r="C9" i="8"/>
  <c r="B9" i="8"/>
  <c r="A9" i="8"/>
  <c r="H8" i="8"/>
  <c r="G8" i="8"/>
  <c r="C8" i="8"/>
  <c r="B8" i="8"/>
  <c r="A8" i="8"/>
  <c r="H7" i="8"/>
  <c r="G7" i="8"/>
  <c r="F7" i="8"/>
  <c r="E7" i="8"/>
  <c r="D7" i="8"/>
  <c r="C7" i="8"/>
  <c r="B7" i="8"/>
  <c r="A7" i="8"/>
  <c r="H6" i="8"/>
  <c r="G6" i="8"/>
  <c r="F6" i="8"/>
  <c r="E6" i="8"/>
  <c r="D6" i="8"/>
  <c r="C6" i="8"/>
  <c r="B6" i="8"/>
  <c r="A6" i="8"/>
  <c r="H5" i="8"/>
  <c r="G5" i="8"/>
  <c r="F5" i="8"/>
  <c r="E5" i="8"/>
  <c r="D5" i="8"/>
  <c r="C5" i="8"/>
  <c r="B5" i="8"/>
  <c r="A5" i="8"/>
  <c r="F3" i="8"/>
  <c r="E3" i="8"/>
  <c r="D3" i="8"/>
  <c r="C3" i="8"/>
  <c r="B3" i="8"/>
  <c r="A3" i="8"/>
  <c r="G1" i="8"/>
  <c r="F1" i="8"/>
  <c r="D1" i="8"/>
  <c r="C1" i="8"/>
  <c r="B1" i="8"/>
  <c r="A1" i="8"/>
  <c r="H32" i="7"/>
  <c r="G32" i="7"/>
  <c r="F32" i="7"/>
  <c r="H31" i="7"/>
  <c r="G31" i="7"/>
  <c r="F31" i="7"/>
  <c r="E31" i="7"/>
  <c r="D31" i="7"/>
  <c r="C31" i="7"/>
  <c r="H30" i="7"/>
  <c r="G30" i="7"/>
  <c r="F30" i="7"/>
  <c r="E30" i="7"/>
  <c r="D30" i="7"/>
  <c r="C30" i="7"/>
  <c r="H29" i="7"/>
  <c r="G29" i="7"/>
  <c r="F29" i="7"/>
  <c r="E29" i="7"/>
  <c r="D29" i="7"/>
  <c r="C29" i="7"/>
  <c r="H28" i="7"/>
  <c r="G28" i="7"/>
  <c r="F28" i="7"/>
  <c r="E28" i="7"/>
  <c r="D28" i="7"/>
  <c r="C28" i="7"/>
  <c r="H27" i="7"/>
  <c r="G27" i="7"/>
  <c r="F27" i="7"/>
  <c r="E27" i="7"/>
  <c r="D27" i="7"/>
  <c r="C27" i="7"/>
  <c r="B5" i="7"/>
  <c r="A5" i="7"/>
  <c r="A30" i="7"/>
  <c r="G25" i="7"/>
  <c r="F25" i="7"/>
  <c r="E25" i="7"/>
  <c r="D25" i="7"/>
  <c r="C25" i="7"/>
  <c r="G24" i="7"/>
  <c r="F24" i="7"/>
  <c r="E24" i="7"/>
  <c r="D24" i="7"/>
  <c r="C24" i="7"/>
  <c r="G23" i="7"/>
  <c r="F23" i="7"/>
  <c r="E23" i="7"/>
  <c r="D23" i="7"/>
  <c r="C23" i="7"/>
  <c r="G22" i="7"/>
  <c r="F22" i="7"/>
  <c r="E22" i="7"/>
  <c r="D22" i="7"/>
  <c r="C22" i="7"/>
  <c r="G21" i="7"/>
  <c r="F21" i="7"/>
  <c r="E21" i="7"/>
  <c r="D21" i="7"/>
  <c r="C21" i="7"/>
  <c r="G20" i="7"/>
  <c r="F20" i="7"/>
  <c r="E20" i="7"/>
  <c r="D20" i="7"/>
  <c r="C20" i="7"/>
  <c r="G19" i="7"/>
  <c r="F19" i="7"/>
  <c r="E19" i="7"/>
  <c r="D19" i="7"/>
  <c r="C19" i="7"/>
  <c r="G18" i="7"/>
  <c r="F18" i="7"/>
  <c r="E18" i="7"/>
  <c r="D18" i="7"/>
  <c r="C18" i="7"/>
  <c r="G17" i="7"/>
  <c r="F17" i="7"/>
  <c r="E17" i="7"/>
  <c r="D17" i="7"/>
  <c r="C17" i="7"/>
  <c r="G16" i="7"/>
  <c r="F16" i="7"/>
  <c r="E16" i="7"/>
  <c r="D16" i="7"/>
  <c r="C16" i="7"/>
  <c r="G15" i="7"/>
  <c r="F15" i="7"/>
  <c r="E15" i="7"/>
  <c r="D15" i="7"/>
  <c r="C15" i="7"/>
  <c r="G14" i="7"/>
  <c r="F14" i="7"/>
  <c r="E14" i="7"/>
  <c r="D14" i="7"/>
  <c r="C14" i="7"/>
  <c r="G13" i="7"/>
  <c r="F13" i="7"/>
  <c r="E13" i="7"/>
  <c r="D13" i="7"/>
  <c r="C13" i="7"/>
  <c r="G12" i="7"/>
  <c r="F12" i="7"/>
  <c r="E12" i="7"/>
  <c r="D12" i="7"/>
  <c r="C12" i="7"/>
  <c r="G11" i="7"/>
  <c r="F11" i="7"/>
  <c r="E11" i="7"/>
  <c r="D11" i="7"/>
  <c r="C11" i="7"/>
  <c r="G10" i="7"/>
  <c r="F10" i="7"/>
  <c r="E10" i="7"/>
  <c r="D10" i="7"/>
  <c r="C10" i="7"/>
  <c r="G9" i="7"/>
  <c r="F9" i="7"/>
  <c r="E9" i="7"/>
  <c r="D9" i="7"/>
  <c r="C9" i="7"/>
  <c r="G8" i="7"/>
  <c r="F8" i="7"/>
  <c r="E8" i="7"/>
  <c r="D8" i="7"/>
  <c r="C8" i="7"/>
  <c r="F7" i="7"/>
  <c r="E7" i="7"/>
  <c r="D7" i="7"/>
  <c r="C7" i="7"/>
  <c r="F6" i="7"/>
  <c r="E6" i="7"/>
  <c r="D6" i="7"/>
  <c r="C6" i="7"/>
  <c r="F5" i="7"/>
  <c r="E5" i="7"/>
  <c r="D5" i="7"/>
  <c r="C5" i="7"/>
  <c r="A3" i="7"/>
  <c r="F1" i="7"/>
  <c r="D1" i="7"/>
  <c r="C1" i="7"/>
  <c r="B1" i="7"/>
  <c r="A1" i="7"/>
  <c r="H171" i="5"/>
  <c r="G171" i="5"/>
  <c r="F171" i="5"/>
  <c r="E171" i="5"/>
  <c r="D171" i="5"/>
  <c r="C171" i="5"/>
  <c r="B171" i="5"/>
  <c r="A171" i="5"/>
  <c r="H170" i="5"/>
  <c r="G170" i="5"/>
  <c r="F170" i="5"/>
  <c r="E170" i="5"/>
  <c r="D170" i="5"/>
  <c r="C170" i="5"/>
  <c r="B170" i="5"/>
  <c r="A170" i="5"/>
  <c r="H169" i="5"/>
  <c r="G169" i="5"/>
  <c r="F169" i="5"/>
  <c r="E169" i="5"/>
  <c r="D169" i="5"/>
  <c r="C169" i="5"/>
  <c r="B169" i="5"/>
  <c r="A169" i="5"/>
  <c r="H168" i="5"/>
  <c r="G168" i="5"/>
  <c r="F168" i="5"/>
  <c r="E168" i="5"/>
  <c r="D168" i="5"/>
  <c r="C168" i="5"/>
  <c r="B168" i="5"/>
  <c r="A168" i="5"/>
  <c r="H167" i="5"/>
  <c r="G167" i="5"/>
  <c r="F167" i="5"/>
  <c r="E167" i="5"/>
  <c r="D167" i="5"/>
  <c r="C167" i="5"/>
  <c r="B167" i="5"/>
  <c r="A167" i="5"/>
  <c r="H166" i="5"/>
  <c r="G166" i="5"/>
  <c r="F166" i="5"/>
  <c r="E166" i="5"/>
  <c r="D166" i="5"/>
  <c r="C166" i="5"/>
  <c r="A166" i="5"/>
  <c r="G165" i="5"/>
  <c r="F165" i="5"/>
  <c r="E165" i="5"/>
  <c r="D165" i="5"/>
  <c r="C165" i="5"/>
  <c r="A165" i="5"/>
  <c r="G164" i="5"/>
  <c r="F164" i="5"/>
  <c r="E164" i="5"/>
  <c r="D164" i="5"/>
  <c r="C164" i="5"/>
  <c r="A164" i="5"/>
  <c r="G163" i="5"/>
  <c r="F163" i="5"/>
  <c r="E163" i="5"/>
  <c r="H162" i="5"/>
  <c r="G162" i="5"/>
  <c r="F162" i="5"/>
  <c r="E162" i="5"/>
  <c r="D162" i="5"/>
  <c r="C162" i="5"/>
  <c r="B162" i="5"/>
  <c r="A162" i="5"/>
  <c r="H161" i="5"/>
  <c r="H160" i="5"/>
  <c r="H159" i="5"/>
  <c r="H158" i="5"/>
  <c r="H157" i="5"/>
  <c r="H156" i="5"/>
  <c r="H155" i="5"/>
  <c r="H154" i="5"/>
  <c r="H153" i="5"/>
  <c r="H152" i="5"/>
  <c r="H151" i="5"/>
  <c r="H150" i="5"/>
  <c r="H149" i="5"/>
  <c r="H148" i="5"/>
  <c r="H147" i="5"/>
  <c r="H146" i="5"/>
  <c r="H145" i="5"/>
  <c r="H10" i="5"/>
  <c r="G10" i="5"/>
  <c r="F10" i="5"/>
  <c r="E10" i="5"/>
  <c r="D10" i="5"/>
  <c r="C10" i="5"/>
  <c r="A10" i="5"/>
  <c r="H9" i="5"/>
  <c r="G9" i="5"/>
  <c r="F9" i="5"/>
  <c r="E9" i="5"/>
  <c r="D9" i="5"/>
  <c r="C9" i="5"/>
  <c r="B9" i="5"/>
  <c r="A9" i="5"/>
  <c r="H8" i="5"/>
  <c r="G8" i="5"/>
  <c r="C8" i="5"/>
  <c r="B8" i="5"/>
  <c r="A8" i="5"/>
  <c r="H7" i="5"/>
  <c r="G7" i="5"/>
  <c r="F7" i="5"/>
  <c r="E7" i="5"/>
  <c r="D7" i="5"/>
  <c r="C7" i="5"/>
  <c r="B7" i="5"/>
  <c r="A7" i="5"/>
  <c r="H6" i="5"/>
  <c r="G6" i="5"/>
  <c r="F6" i="5"/>
  <c r="E6" i="5"/>
  <c r="D6" i="5"/>
  <c r="C6" i="5"/>
  <c r="B6" i="5"/>
  <c r="A6" i="5"/>
  <c r="H5" i="5"/>
  <c r="G5" i="5"/>
  <c r="F5" i="5"/>
  <c r="E5" i="5"/>
  <c r="D5" i="5"/>
  <c r="C5" i="5"/>
  <c r="B5" i="5"/>
  <c r="A5" i="5"/>
  <c r="A1" i="5"/>
  <c r="H170" i="6"/>
  <c r="G170" i="6"/>
  <c r="F170" i="6"/>
  <c r="E170" i="6"/>
  <c r="D170" i="6"/>
  <c r="C170" i="6"/>
  <c r="B170" i="6"/>
  <c r="A170" i="6"/>
  <c r="H169" i="6"/>
  <c r="G169" i="6"/>
  <c r="F169" i="6"/>
  <c r="E169" i="6"/>
  <c r="D169" i="6"/>
  <c r="C169" i="6"/>
  <c r="B169" i="6"/>
  <c r="A169" i="6"/>
  <c r="H168" i="6"/>
  <c r="G168" i="6"/>
  <c r="F168" i="6"/>
  <c r="E168" i="6"/>
  <c r="D168" i="6"/>
  <c r="C168" i="6"/>
  <c r="B168" i="6"/>
  <c r="A168" i="6"/>
  <c r="H167" i="6"/>
  <c r="G167" i="6"/>
  <c r="F167" i="6"/>
  <c r="E167" i="6"/>
  <c r="D167" i="6"/>
  <c r="C167" i="6"/>
  <c r="B167" i="6"/>
  <c r="A167" i="6"/>
  <c r="H166" i="6"/>
  <c r="G166" i="6"/>
  <c r="F166" i="6"/>
  <c r="E166" i="6"/>
  <c r="D166" i="6"/>
  <c r="C166" i="6"/>
  <c r="B166" i="6"/>
  <c r="A166" i="6"/>
  <c r="H165" i="6"/>
  <c r="G165" i="6"/>
  <c r="F165" i="6"/>
  <c r="E165" i="6"/>
  <c r="D165" i="6"/>
  <c r="C165" i="6"/>
  <c r="B165" i="6"/>
  <c r="A165" i="6"/>
  <c r="H164" i="6"/>
  <c r="G164" i="6"/>
  <c r="F164" i="6"/>
  <c r="E164" i="6"/>
  <c r="D164" i="6"/>
  <c r="C164" i="6"/>
  <c r="B164" i="6"/>
  <c r="A164" i="6"/>
  <c r="H163" i="6"/>
  <c r="G163" i="6"/>
  <c r="F163" i="6"/>
  <c r="E163" i="6"/>
  <c r="D163" i="6"/>
  <c r="C163" i="6"/>
  <c r="B163" i="6"/>
  <c r="A163" i="6"/>
  <c r="H162" i="6"/>
  <c r="G162" i="6"/>
  <c r="F162" i="6"/>
  <c r="E162" i="6"/>
  <c r="D162" i="6"/>
  <c r="C162" i="6"/>
  <c r="B162" i="6"/>
  <c r="A162" i="6"/>
  <c r="H161" i="6"/>
  <c r="G161" i="6"/>
  <c r="F161" i="6"/>
  <c r="E161" i="6"/>
  <c r="D161" i="6"/>
  <c r="C161" i="6"/>
  <c r="B161" i="6"/>
  <c r="A161" i="6"/>
  <c r="H160" i="6"/>
  <c r="G160" i="6"/>
  <c r="F160" i="6"/>
  <c r="E160" i="6"/>
  <c r="D160" i="6"/>
  <c r="C160" i="6"/>
  <c r="B160" i="6"/>
  <c r="A160" i="6"/>
  <c r="H159" i="6"/>
  <c r="G159" i="6"/>
  <c r="F159" i="6"/>
  <c r="E159" i="6"/>
  <c r="D159" i="6"/>
  <c r="C159" i="6"/>
  <c r="B159" i="6"/>
  <c r="A159" i="6"/>
  <c r="H158" i="6"/>
  <c r="G158" i="6"/>
  <c r="F158" i="6"/>
  <c r="E158" i="6"/>
  <c r="D158" i="6"/>
  <c r="C158" i="6"/>
  <c r="B158" i="6"/>
  <c r="A158" i="6"/>
  <c r="H157" i="6"/>
  <c r="G157" i="6"/>
  <c r="F157" i="6"/>
  <c r="E157" i="6"/>
  <c r="D157" i="6"/>
  <c r="C157" i="6"/>
  <c r="B157" i="6"/>
  <c r="A157" i="6"/>
  <c r="H156" i="6"/>
  <c r="G156" i="6"/>
  <c r="F156" i="6"/>
  <c r="E156" i="6"/>
  <c r="D156" i="6"/>
  <c r="C156" i="6"/>
  <c r="B156" i="6"/>
  <c r="A156" i="6"/>
  <c r="H155" i="6"/>
  <c r="G155" i="6"/>
  <c r="F155" i="6"/>
  <c r="E155" i="6"/>
  <c r="D155" i="6"/>
  <c r="C155" i="6"/>
  <c r="B155" i="6"/>
  <c r="A155" i="6"/>
  <c r="H154" i="6"/>
  <c r="G154" i="6"/>
  <c r="F154" i="6"/>
  <c r="E154" i="6"/>
  <c r="D154" i="6"/>
  <c r="C154" i="6"/>
  <c r="B154" i="6"/>
  <c r="A154" i="6"/>
  <c r="H153" i="6"/>
  <c r="G153" i="6"/>
  <c r="F153" i="6"/>
  <c r="E153" i="6"/>
  <c r="D153" i="6"/>
  <c r="C153" i="6"/>
  <c r="B153" i="6"/>
  <c r="A153" i="6"/>
  <c r="H152" i="6"/>
  <c r="G152" i="6"/>
  <c r="F152" i="6"/>
  <c r="E152" i="6"/>
  <c r="D152" i="6"/>
  <c r="C152" i="6"/>
  <c r="B152" i="6"/>
  <c r="A152" i="6"/>
  <c r="H151" i="6"/>
  <c r="G151" i="6"/>
  <c r="F151" i="6"/>
  <c r="E151" i="6"/>
  <c r="D151" i="6"/>
  <c r="C151" i="6"/>
  <c r="A151" i="6"/>
  <c r="H150" i="6"/>
  <c r="G150" i="6"/>
  <c r="F150" i="6"/>
  <c r="E150" i="6"/>
  <c r="D150" i="6"/>
  <c r="C150" i="6"/>
  <c r="A150" i="6"/>
  <c r="H149" i="6"/>
  <c r="G149" i="6"/>
  <c r="F149" i="6"/>
  <c r="E149" i="6"/>
  <c r="D149" i="6"/>
  <c r="C149" i="6"/>
  <c r="A149" i="6"/>
  <c r="H148" i="6"/>
  <c r="G148" i="6"/>
  <c r="F148" i="6"/>
  <c r="E148" i="6"/>
  <c r="D148" i="6"/>
  <c r="C148" i="6"/>
  <c r="B148" i="6"/>
  <c r="A148" i="6"/>
  <c r="H144" i="6"/>
  <c r="H10" i="6"/>
  <c r="G10" i="6"/>
  <c r="F10" i="6"/>
  <c r="E10" i="6"/>
  <c r="D10" i="6"/>
  <c r="C10" i="6"/>
  <c r="A10" i="6"/>
  <c r="H9" i="6"/>
  <c r="G9" i="6"/>
  <c r="F9" i="6"/>
  <c r="E9" i="6"/>
  <c r="D9" i="6"/>
  <c r="C9" i="6"/>
  <c r="B9" i="6"/>
  <c r="A9" i="6"/>
  <c r="H8" i="6"/>
  <c r="G8" i="6"/>
  <c r="C8" i="6"/>
  <c r="B8" i="6"/>
  <c r="A8" i="6"/>
  <c r="H7" i="6"/>
  <c r="G7" i="6"/>
  <c r="F7" i="6"/>
  <c r="E7" i="6"/>
  <c r="D7" i="6"/>
  <c r="C7" i="6"/>
  <c r="B7" i="6"/>
  <c r="A7" i="6"/>
  <c r="H6" i="6"/>
  <c r="G6" i="6"/>
  <c r="F6" i="6"/>
  <c r="E6" i="6"/>
  <c r="D6" i="6"/>
  <c r="C6" i="6"/>
  <c r="B6" i="6"/>
  <c r="A6" i="6"/>
  <c r="H5" i="6"/>
  <c r="G5" i="6"/>
  <c r="F5" i="6"/>
  <c r="E5" i="6"/>
  <c r="D5" i="6"/>
  <c r="C5" i="6"/>
  <c r="B5" i="6"/>
  <c r="A5" i="6"/>
  <c r="F3" i="6"/>
  <c r="E3" i="6"/>
  <c r="D3" i="6"/>
  <c r="C3" i="6"/>
  <c r="B3" i="6"/>
  <c r="A3" i="6"/>
  <c r="F1" i="6"/>
  <c r="D1" i="6"/>
  <c r="C1" i="6"/>
  <c r="B1" i="6"/>
  <c r="A1" i="6"/>
  <c r="B12" i="5" l="1"/>
  <c r="B13" i="6"/>
  <c r="B12" i="6"/>
  <c r="B11" i="6"/>
  <c r="B13" i="8"/>
  <c r="B12" i="8"/>
  <c r="B11" i="8"/>
  <c r="B13" i="9"/>
  <c r="B11" i="9"/>
  <c r="C132" i="10"/>
  <c r="C130" i="10"/>
  <c r="C129" i="10"/>
  <c r="C127" i="10"/>
  <c r="C126" i="10"/>
  <c r="C124" i="10"/>
  <c r="B130" i="10"/>
  <c r="B129" i="10"/>
  <c r="B127" i="10"/>
  <c r="B126" i="10"/>
  <c r="B124" i="10"/>
  <c r="A132" i="10"/>
  <c r="A130" i="10"/>
  <c r="A129" i="10"/>
  <c r="A127" i="10"/>
  <c r="A126" i="10"/>
  <c r="A124" i="10"/>
  <c r="C88" i="10"/>
  <c r="C87" i="10"/>
  <c r="C84" i="10"/>
  <c r="C83" i="10"/>
  <c r="C82" i="10"/>
  <c r="C81" i="10"/>
  <c r="C80" i="10"/>
  <c r="C79" i="10"/>
  <c r="C78" i="10"/>
  <c r="C77" i="10"/>
  <c r="C76" i="10"/>
  <c r="C75" i="10"/>
  <c r="A88" i="10"/>
  <c r="A87" i="10"/>
  <c r="A84" i="10"/>
  <c r="A83" i="10"/>
  <c r="A82" i="10"/>
  <c r="A81" i="10"/>
  <c r="A80" i="10"/>
  <c r="A79" i="10"/>
  <c r="A78" i="10"/>
  <c r="A77" i="10"/>
  <c r="A76" i="10"/>
  <c r="A75" i="10"/>
  <c r="C32" i="10"/>
  <c r="C31" i="10"/>
  <c r="C30" i="10"/>
  <c r="C29" i="10"/>
  <c r="C28" i="10"/>
  <c r="C27" i="10"/>
  <c r="C10" i="10"/>
  <c r="C9" i="10"/>
  <c r="C8" i="10"/>
  <c r="C7" i="10"/>
  <c r="C6" i="10"/>
  <c r="C5" i="10"/>
  <c r="C4" i="10"/>
  <c r="C3" i="10"/>
  <c r="B32" i="10"/>
  <c r="B31" i="10"/>
  <c r="B30" i="10"/>
  <c r="B29" i="10"/>
  <c r="B28" i="10"/>
  <c r="B27" i="10"/>
  <c r="B10" i="10"/>
  <c r="B9" i="10"/>
  <c r="B8" i="10"/>
  <c r="B7" i="10"/>
  <c r="B6" i="10"/>
  <c r="B5" i="10"/>
  <c r="B4" i="10"/>
  <c r="B3" i="10"/>
  <c r="A4" i="10" l="1"/>
  <c r="A6" i="10"/>
  <c r="B10" i="9"/>
  <c r="B10" i="5"/>
  <c r="A3" i="10"/>
  <c r="B10" i="8"/>
  <c r="B10" i="6"/>
  <c r="A5" i="10"/>
</calcChain>
</file>

<file path=xl/comments1.xml><?xml version="1.0" encoding="utf-8"?>
<comments xmlns="http://schemas.openxmlformats.org/spreadsheetml/2006/main">
  <authors>
    <author>Administrator</author>
  </authors>
  <commentList>
    <comment ref="D3" authorId="0">
      <text>
        <r>
          <rPr>
            <b/>
            <sz val="8"/>
            <color indexed="81"/>
            <rFont val="Tahoma"/>
            <family val="2"/>
          </rPr>
          <t>Administrator:</t>
        </r>
        <r>
          <rPr>
            <sz val="8"/>
            <color indexed="81"/>
            <rFont val="Tahoma"/>
            <family val="2"/>
          </rPr>
          <t xml:space="preserve">
All signal lists circulated to EMS and ESBT for Review before issuance. </t>
        </r>
      </text>
    </comment>
  </commentList>
</comments>
</file>

<file path=xl/comments2.xml><?xml version="1.0" encoding="utf-8"?>
<comments xmlns="http://schemas.openxmlformats.org/spreadsheetml/2006/main">
  <authors>
    <author>Administrator</author>
    <author>Heaslip N</author>
    <author>goulding_o</author>
    <author>OKeeffe, Karl</author>
  </authors>
  <commentList>
    <comment ref="D1" authorId="0">
      <text>
        <r>
          <rPr>
            <b/>
            <sz val="8"/>
            <color indexed="81"/>
            <rFont val="Tahoma"/>
            <family val="2"/>
          </rPr>
          <t>Administrator:</t>
        </r>
        <r>
          <rPr>
            <sz val="8"/>
            <color indexed="81"/>
            <rFont val="Tahoma"/>
            <family val="2"/>
          </rPr>
          <t xml:space="preserve">
Insert the Type of the Wind Farm</t>
        </r>
      </text>
    </comment>
    <comment ref="E1" authorId="0">
      <text>
        <r>
          <rPr>
            <b/>
            <sz val="8"/>
            <color indexed="81"/>
            <rFont val="Tahoma"/>
            <family val="2"/>
          </rPr>
          <t>Administrator:</t>
        </r>
        <r>
          <rPr>
            <sz val="8"/>
            <color indexed="81"/>
            <rFont val="Tahoma"/>
            <family val="2"/>
          </rPr>
          <t xml:space="preserve">
Insert the Registered Capacity of the WFPS
</t>
        </r>
      </text>
    </comment>
    <comment ref="A6" authorId="1">
      <text>
        <r>
          <rPr>
            <b/>
            <sz val="8"/>
            <color indexed="81"/>
            <rFont val="Tahoma"/>
            <family val="2"/>
          </rPr>
          <t>EirGrid Telecoms Interface Enclosure</t>
        </r>
      </text>
    </comment>
    <comment ref="H6" authorId="2">
      <text>
        <r>
          <rPr>
            <sz val="8"/>
            <color indexed="81"/>
            <rFont val="Tahoma"/>
            <family val="2"/>
          </rPr>
          <t>No IPP involvement unless otherwise confirmed</t>
        </r>
      </text>
    </comment>
    <comment ref="B10" authorId="2">
      <text>
        <r>
          <rPr>
            <sz val="8"/>
            <color indexed="81"/>
            <rFont val="Tahoma"/>
            <family val="2"/>
          </rPr>
          <t>Position indications required for all circuit breakers from connection point to wind farm feeders</t>
        </r>
      </text>
    </comment>
    <comment ref="B14" authorId="0">
      <text>
        <r>
          <rPr>
            <sz val="8"/>
            <color indexed="81"/>
            <rFont val="Tahoma"/>
            <family val="2"/>
          </rPr>
          <t xml:space="preserve">Turbine Circuit Breakers are not Included. The number of Feeders is checked against the SLD attached above. </t>
        </r>
      </text>
    </comment>
    <comment ref="B22" authorId="0">
      <text>
        <r>
          <rPr>
            <b/>
            <sz val="8"/>
            <color indexed="81"/>
            <rFont val="Tahoma"/>
            <family val="2"/>
          </rPr>
          <t xml:space="preserve">Described as TSO remote control enable switch in DSO code. </t>
        </r>
      </text>
    </comment>
    <comment ref="D30" authorId="0">
      <text>
        <r>
          <rPr>
            <b/>
            <sz val="8"/>
            <color indexed="81"/>
            <rFont val="Tahoma"/>
            <family val="2"/>
          </rPr>
          <t xml:space="preserve">Typically reactive power device breaker. Open Closed maybe more correct. </t>
        </r>
      </text>
    </comment>
    <comment ref="E50" authorId="0">
      <text>
        <r>
          <rPr>
            <sz val="8"/>
            <color indexed="81"/>
            <rFont val="Tahoma"/>
            <family val="2"/>
          </rPr>
          <t xml:space="preserve"> +/-125%</t>
        </r>
      </text>
    </comment>
    <comment ref="E52" authorId="2">
      <text>
        <r>
          <rPr>
            <sz val="8"/>
            <color indexed="81"/>
            <rFont val="Tahoma"/>
            <family val="2"/>
          </rPr>
          <t xml:space="preserve">110kV: 0 to 132kV
38kV: 0 to 46.2kV
20kV: 0 to 24 kV
</t>
        </r>
      </text>
    </comment>
    <comment ref="E55" authorId="0">
      <text>
        <r>
          <rPr>
            <sz val="8"/>
            <color indexed="81"/>
            <rFont val="Tahoma"/>
            <family val="2"/>
          </rPr>
          <t xml:space="preserve">0-125%
</t>
        </r>
      </text>
    </comment>
    <comment ref="E56" authorId="0">
      <text>
        <r>
          <rPr>
            <sz val="8"/>
            <color indexed="81"/>
            <rFont val="Tahoma"/>
            <family val="2"/>
          </rPr>
          <t>0-125%</t>
        </r>
      </text>
    </comment>
    <comment ref="E65" authorId="3">
      <text>
        <r>
          <rPr>
            <b/>
            <sz val="9"/>
            <color indexed="81"/>
            <rFont val="Tahoma"/>
            <family val="2"/>
          </rPr>
          <t>0-10% Reg.Cap</t>
        </r>
      </text>
    </comment>
    <comment ref="I114" authorId="0">
      <text>
        <r>
          <rPr>
            <b/>
            <sz val="8"/>
            <color indexed="81"/>
            <rFont val="Tahoma"/>
            <family val="2"/>
          </rPr>
          <t>Administrator:</t>
        </r>
        <r>
          <rPr>
            <sz val="8"/>
            <color indexed="81"/>
            <rFont val="Tahoma"/>
            <family val="2"/>
          </rPr>
          <t xml:space="preserve">
ESBN to provide reference to this document. </t>
        </r>
      </text>
    </comment>
    <comment ref="E138" authorId="0">
      <text>
        <r>
          <rPr>
            <sz val="8"/>
            <color indexed="81"/>
            <rFont val="Tahoma"/>
            <family val="2"/>
          </rPr>
          <t>0 to 125%</t>
        </r>
      </text>
    </comment>
  </commentList>
</comments>
</file>

<file path=xl/comments3.xml><?xml version="1.0" encoding="utf-8"?>
<comments xmlns="http://schemas.openxmlformats.org/spreadsheetml/2006/main">
  <authors>
    <author>Administrator</author>
    <author>Heaslip N</author>
  </authors>
  <commentList>
    <comment ref="A4" authorId="0">
      <text>
        <r>
          <rPr>
            <b/>
            <sz val="8"/>
            <color indexed="81"/>
            <rFont val="Tahoma"/>
            <family val="2"/>
          </rPr>
          <t>Administrator:</t>
        </r>
        <r>
          <rPr>
            <sz val="8"/>
            <color indexed="81"/>
            <rFont val="Tahoma"/>
            <family val="2"/>
          </rPr>
          <t xml:space="preserve">
To be completed by the IPP and sent to EirGrid to schedule ESBTS site attendance to perform continuity check
</t>
        </r>
      </text>
    </comment>
    <comment ref="A6" authorId="1">
      <text>
        <r>
          <rPr>
            <b/>
            <sz val="8"/>
            <color indexed="81"/>
            <rFont val="Tahoma"/>
            <family val="2"/>
          </rPr>
          <t>EirGrid Telecoms Interface Enclosure</t>
        </r>
      </text>
    </comment>
  </commentList>
</comments>
</file>

<file path=xl/comments4.xml><?xml version="1.0" encoding="utf-8"?>
<comments xmlns="http://schemas.openxmlformats.org/spreadsheetml/2006/main">
  <authors>
    <author>Heaslip N</author>
  </authors>
  <commentList>
    <comment ref="A6" authorId="0">
      <text>
        <r>
          <rPr>
            <b/>
            <sz val="8"/>
            <color indexed="81"/>
            <rFont val="Tahoma"/>
            <family val="2"/>
          </rPr>
          <t>EirGrid Telecoms Interface Enclosure</t>
        </r>
      </text>
    </comment>
  </commentList>
</comments>
</file>

<file path=xl/comments5.xml><?xml version="1.0" encoding="utf-8"?>
<comments xmlns="http://schemas.openxmlformats.org/spreadsheetml/2006/main">
  <authors>
    <author>Administrator</author>
  </authors>
  <commentList>
    <comment ref="A4" authorId="0">
      <text>
        <r>
          <rPr>
            <b/>
            <sz val="8"/>
            <color indexed="81"/>
            <rFont val="Tahoma"/>
            <family val="2"/>
          </rPr>
          <t>Administrator:</t>
        </r>
        <r>
          <rPr>
            <sz val="8"/>
            <color indexed="81"/>
            <rFont val="Tahoma"/>
            <family val="2"/>
          </rPr>
          <t xml:space="preserve">
DCC to be Informed
</t>
        </r>
      </text>
    </comment>
  </commentList>
</comments>
</file>

<file path=xl/comments6.xml><?xml version="1.0" encoding="utf-8"?>
<comments xmlns="http://schemas.openxmlformats.org/spreadsheetml/2006/main">
  <authors>
    <author>Administrator</author>
    <author>Heaslip N</author>
  </authors>
  <commentList>
    <comment ref="I1" authorId="0">
      <text>
        <r>
          <rPr>
            <b/>
            <sz val="8"/>
            <color indexed="81"/>
            <rFont val="Tahoma"/>
            <family val="2"/>
          </rPr>
          <t>Administrator:</t>
        </r>
        <r>
          <rPr>
            <sz val="8"/>
            <color indexed="81"/>
            <rFont val="Tahoma"/>
            <family val="2"/>
          </rPr>
          <t xml:space="preserve">
ESBTS Commission from NCC control desk to / via ETI to IPP plant.</t>
        </r>
      </text>
    </comment>
    <comment ref="I3" authorId="0">
      <text>
        <r>
          <rPr>
            <b/>
            <sz val="8"/>
            <color indexed="81"/>
            <rFont val="Tahoma"/>
            <family val="2"/>
          </rPr>
          <t>Administrator:</t>
        </r>
        <r>
          <rPr>
            <sz val="8"/>
            <color indexed="81"/>
            <rFont val="Tahoma"/>
            <family val="2"/>
          </rPr>
          <t xml:space="preserve">
the electrical characteristics of IPP signals not tested due to plant
unavailability must be simulated by IPP.</t>
        </r>
      </text>
    </comment>
    <comment ref="A6" authorId="1">
      <text>
        <r>
          <rPr>
            <b/>
            <sz val="8"/>
            <color indexed="81"/>
            <rFont val="Tahoma"/>
            <family val="2"/>
          </rPr>
          <t>EirGrid Telecoms Interface Enclosure</t>
        </r>
      </text>
    </comment>
  </commentList>
</comments>
</file>

<file path=xl/comments7.xml><?xml version="1.0" encoding="utf-8"?>
<comments xmlns="http://schemas.openxmlformats.org/spreadsheetml/2006/main">
  <authors>
    <author>Heaslip N</author>
  </authors>
  <commentList>
    <comment ref="A6" authorId="0">
      <text>
        <r>
          <rPr>
            <b/>
            <sz val="8"/>
            <color indexed="81"/>
            <rFont val="Tahoma"/>
            <family val="2"/>
          </rPr>
          <t>EirGrid Telecoms Interface Enclosure</t>
        </r>
      </text>
    </comment>
  </commentList>
</comments>
</file>

<file path=xl/comments8.xml><?xml version="1.0" encoding="utf-8"?>
<comments xmlns="http://schemas.openxmlformats.org/spreadsheetml/2006/main">
  <authors>
    <author>Administrator</author>
  </authors>
  <commentList>
    <comment ref="D2" authorId="0">
      <text>
        <r>
          <rPr>
            <sz val="8"/>
            <color indexed="81"/>
            <rFont val="Tahoma"/>
            <family val="2"/>
          </rPr>
          <t>There should be no Gaps between the individual Wiring references for Row 1, 2 and 4</t>
        </r>
      </text>
    </comment>
    <comment ref="D74" authorId="0">
      <text>
        <r>
          <rPr>
            <b/>
            <sz val="8"/>
            <color indexed="81"/>
            <rFont val="Tahoma"/>
            <family val="2"/>
          </rPr>
          <t>Administrator:</t>
        </r>
        <r>
          <rPr>
            <sz val="8"/>
            <color indexed="81"/>
            <rFont val="Tahoma"/>
            <family val="2"/>
          </rPr>
          <t xml:space="preserve">
Administrator:
There should be no Gaps between the individual Wiring references for Row 1, 2 and 4</t>
        </r>
      </text>
    </comment>
    <comment ref="D123" authorId="0">
      <text>
        <r>
          <rPr>
            <b/>
            <sz val="8"/>
            <color indexed="81"/>
            <rFont val="Tahoma"/>
            <family val="2"/>
          </rPr>
          <t>Administrator:</t>
        </r>
        <r>
          <rPr>
            <sz val="8"/>
            <color indexed="81"/>
            <rFont val="Tahoma"/>
            <family val="2"/>
          </rPr>
          <t xml:space="preserve">
There is a gap between the off / on commands for command negative</t>
        </r>
      </text>
    </comment>
    <comment ref="D172" authorId="0">
      <text>
        <r>
          <rPr>
            <b/>
            <sz val="8"/>
            <color indexed="81"/>
            <rFont val="Tahoma"/>
            <family val="2"/>
          </rPr>
          <t xml:space="preserve">Administrator:
</t>
        </r>
        <r>
          <rPr>
            <sz val="8"/>
            <color indexed="81"/>
            <rFont val="Tahoma"/>
            <family val="2"/>
          </rPr>
          <t>There should be no Gaps between the individual Wiring references for Row 1, 2 and 4</t>
        </r>
        <r>
          <rPr>
            <sz val="8"/>
            <color indexed="81"/>
            <rFont val="Tahoma"/>
            <family val="2"/>
          </rPr>
          <t xml:space="preserve">
</t>
        </r>
      </text>
    </comment>
  </commentList>
</comments>
</file>

<file path=xl/sharedStrings.xml><?xml version="1.0" encoding="utf-8"?>
<sst xmlns="http://schemas.openxmlformats.org/spreadsheetml/2006/main" count="1867" uniqueCount="805">
  <si>
    <t>pulse</t>
  </si>
  <si>
    <t>MW</t>
  </si>
  <si>
    <t>0-10</t>
  </si>
  <si>
    <t>mA</t>
  </si>
  <si>
    <t>Double Point Status Indications</t>
  </si>
  <si>
    <t>open</t>
  </si>
  <si>
    <t>closed</t>
  </si>
  <si>
    <t>off</t>
  </si>
  <si>
    <t>on</t>
  </si>
  <si>
    <t>Frequency Response System Mode Status</t>
  </si>
  <si>
    <t>Curve 1</t>
  </si>
  <si>
    <t>Curve 2</t>
  </si>
  <si>
    <t>4 - 20</t>
  </si>
  <si>
    <t>Double Command Outputs</t>
  </si>
  <si>
    <t>(each individual relay output identified separately)</t>
  </si>
  <si>
    <t>Frequency Response Curve Select</t>
  </si>
  <si>
    <t>(each individual input identified separately for clarity)</t>
  </si>
  <si>
    <t>Available Active Power</t>
  </si>
  <si>
    <t>Provided by</t>
  </si>
  <si>
    <t>Provided to</t>
  </si>
  <si>
    <t>A1</t>
  </si>
  <si>
    <t>A2</t>
  </si>
  <si>
    <t>A3</t>
  </si>
  <si>
    <t>A4</t>
  </si>
  <si>
    <t>A5</t>
  </si>
  <si>
    <t>A6</t>
  </si>
  <si>
    <t>B1</t>
  </si>
  <si>
    <t>B2</t>
  </si>
  <si>
    <t>B3</t>
  </si>
  <si>
    <t>B4</t>
  </si>
  <si>
    <t>B5</t>
  </si>
  <si>
    <t>B6</t>
  </si>
  <si>
    <t>C1</t>
  </si>
  <si>
    <t>C2</t>
  </si>
  <si>
    <t>D1</t>
  </si>
  <si>
    <t>D2</t>
  </si>
  <si>
    <t>E1</t>
  </si>
  <si>
    <t>E2</t>
  </si>
  <si>
    <t>E3</t>
  </si>
  <si>
    <t>E4</t>
  </si>
  <si>
    <t>E5</t>
  </si>
  <si>
    <t>E6</t>
  </si>
  <si>
    <t>F1</t>
  </si>
  <si>
    <t>F2</t>
  </si>
  <si>
    <t>E7</t>
  </si>
  <si>
    <t>G1</t>
  </si>
  <si>
    <t>Digital Input Signals from Sub Station to EirGrid</t>
  </si>
  <si>
    <t>Digital Input Signals from WTG  System to EirGrid</t>
  </si>
  <si>
    <t>Analogue Input Signals from Sub Station to EirGrid</t>
  </si>
  <si>
    <t>Analogue Input Signals from WTG System to EirGrid</t>
  </si>
  <si>
    <t>Analogue Input Signals (to EirGrid)</t>
  </si>
  <si>
    <t>Digital Output Signals (from EirGrid)</t>
  </si>
  <si>
    <t>Analogue Output Signals (from EirGrid)</t>
  </si>
  <si>
    <t>Digital Output Signals from EirGrid to WTG System</t>
  </si>
  <si>
    <t>Digital Output Signals from EirGrid to Sub Station</t>
  </si>
  <si>
    <t>Analogue Output Signals from EirGrid to WTG System</t>
  </si>
  <si>
    <t>A7</t>
  </si>
  <si>
    <t>A8</t>
  </si>
  <si>
    <t>A9</t>
  </si>
  <si>
    <t>A10</t>
  </si>
  <si>
    <t>C3</t>
  </si>
  <si>
    <t>kV</t>
  </si>
  <si>
    <t>D3</t>
  </si>
  <si>
    <t>D4</t>
  </si>
  <si>
    <t>%WTG not generating due to high wind</t>
  </si>
  <si>
    <t>%</t>
  </si>
  <si>
    <t xml:space="preserve">%WTG not generating due to low wind </t>
  </si>
  <si>
    <t>D5</t>
  </si>
  <si>
    <t>Wind Farm Availability</t>
  </si>
  <si>
    <t>D6</t>
  </si>
  <si>
    <t>Wind Speed</t>
  </si>
  <si>
    <t>0-70</t>
  </si>
  <si>
    <t>m/s</t>
  </si>
  <si>
    <t>D7</t>
  </si>
  <si>
    <t xml:space="preserve">Wind Direction </t>
  </si>
  <si>
    <t>0-360</t>
  </si>
  <si>
    <t>deg</t>
  </si>
  <si>
    <t>D8</t>
  </si>
  <si>
    <t>Air Temperature</t>
  </si>
  <si>
    <t>-40-70</t>
  </si>
  <si>
    <t>C</t>
  </si>
  <si>
    <t>D9</t>
  </si>
  <si>
    <t>Air Pressure</t>
  </si>
  <si>
    <t>735-1060</t>
  </si>
  <si>
    <t>mBar</t>
  </si>
  <si>
    <t>ETIE Ref</t>
  </si>
  <si>
    <t>A11</t>
  </si>
  <si>
    <t>A12</t>
  </si>
  <si>
    <t>0.5 seconds</t>
  </si>
  <si>
    <t>N1</t>
  </si>
  <si>
    <t>N2</t>
  </si>
  <si>
    <t>N3</t>
  </si>
  <si>
    <t>N4</t>
  </si>
  <si>
    <t>Network Protection Signals</t>
  </si>
  <si>
    <t>Single Bit Indications</t>
  </si>
  <si>
    <t>Digital Alarms From Networks</t>
  </si>
  <si>
    <t>Wind farm controls</t>
  </si>
  <si>
    <t>Wind farm signals</t>
  </si>
  <si>
    <t>Station controls</t>
  </si>
  <si>
    <t>Station signals</t>
  </si>
  <si>
    <t>Active Power Control Setpoint (feedback)</t>
  </si>
  <si>
    <t xml:space="preserve">Frequency Response system </t>
  </si>
  <si>
    <t xml:space="preserve">Network Operator Initiated Shutdown </t>
  </si>
  <si>
    <t>Active Power Measurement</t>
  </si>
  <si>
    <t>Reactive Power Measurement</t>
  </si>
  <si>
    <t>Voltage Measurement</t>
  </si>
  <si>
    <t>DSO cable protection signals</t>
  </si>
  <si>
    <t>Feeder 20kV CB's</t>
  </si>
  <si>
    <t>Active Power Control system</t>
  </si>
  <si>
    <t>&lt;5 MW</t>
  </si>
  <si>
    <t>&gt;= 5 MW</t>
  </si>
  <si>
    <t>&gt;= 10 MW</t>
  </si>
  <si>
    <t>No TSO RTU installed</t>
  </si>
  <si>
    <t>TSO RTU Installed</t>
  </si>
  <si>
    <t>Wind Speed N</t>
  </si>
  <si>
    <t>Wind Direction  N</t>
  </si>
  <si>
    <t>Air Temperature N</t>
  </si>
  <si>
    <t>Air Pressure N</t>
  </si>
  <si>
    <t>PHONE:</t>
  </si>
  <si>
    <t>All cables for interfacing at station interface cabinet or at EirGrid telecoms interface cabinet must be clearly marked with labels for identification.</t>
  </si>
  <si>
    <t>All cables for interfacing at station interface cabinet or EirGrid telecoms interface cabinet must be terminated at connection terminals (i.e. stripped, crimped and marked at terminal connections).</t>
  </si>
  <si>
    <t>All analogue and digital interface signals must be tested and simulated for compliance with the frozen signal list agreed by all parties.</t>
  </si>
  <si>
    <t>ESBTS Satellite Dish bonded with 35 sq mm earth cable onto external station earth grid.</t>
  </si>
  <si>
    <t>ESBTS GPS clock antenna bonded with 35 sq mm earth cable onto external station earth grid.</t>
  </si>
  <si>
    <t>Reference Documents:</t>
  </si>
  <si>
    <t>EirGrid Telecoms Interface Cabinet Connection Details (using ETI Ref)</t>
  </si>
  <si>
    <t xml:space="preserve">Recommended ESBTS cabling standards advised on signal list </t>
  </si>
  <si>
    <t>Network Operator Initiated Shutdown Specification</t>
  </si>
  <si>
    <t>Remote Control Specification</t>
  </si>
  <si>
    <t>Wind Speed 1</t>
  </si>
  <si>
    <t>Wind Direction 1</t>
  </si>
  <si>
    <t>D10</t>
  </si>
  <si>
    <t>D11</t>
  </si>
  <si>
    <t>Air Pressure 1</t>
  </si>
  <si>
    <t>D12</t>
  </si>
  <si>
    <t>D13</t>
  </si>
  <si>
    <t>N5</t>
  </si>
  <si>
    <t xml:space="preserve">Safety &amp; Site information </t>
  </si>
  <si>
    <t xml:space="preserve">Single Line Diagram </t>
  </si>
  <si>
    <r>
      <t>Transmission System Frequency</t>
    </r>
    <r>
      <rPr>
        <i/>
        <sz val="10"/>
        <rFont val="Arial"/>
        <family val="2"/>
      </rPr>
      <t xml:space="preserve"> (Hz)</t>
    </r>
  </si>
  <si>
    <r>
      <t>F</t>
    </r>
    <r>
      <rPr>
        <b/>
        <i/>
        <vertAlign val="subscript"/>
        <sz val="10"/>
        <rFont val="Arial"/>
        <family val="2"/>
      </rPr>
      <t>A</t>
    </r>
  </si>
  <si>
    <r>
      <t>P</t>
    </r>
    <r>
      <rPr>
        <b/>
        <i/>
        <vertAlign val="subscript"/>
        <sz val="10"/>
        <rFont val="Arial"/>
        <family val="2"/>
      </rPr>
      <t>A</t>
    </r>
  </si>
  <si>
    <r>
      <t>F</t>
    </r>
    <r>
      <rPr>
        <b/>
        <i/>
        <vertAlign val="subscript"/>
        <sz val="10"/>
        <rFont val="Arial"/>
        <family val="2"/>
      </rPr>
      <t>B</t>
    </r>
  </si>
  <si>
    <r>
      <t>P</t>
    </r>
    <r>
      <rPr>
        <b/>
        <i/>
        <vertAlign val="subscript"/>
        <sz val="10"/>
        <rFont val="Arial"/>
        <family val="2"/>
      </rPr>
      <t>B</t>
    </r>
  </si>
  <si>
    <r>
      <t>F</t>
    </r>
    <r>
      <rPr>
        <b/>
        <i/>
        <vertAlign val="subscript"/>
        <sz val="10"/>
        <rFont val="Arial"/>
        <family val="2"/>
      </rPr>
      <t>C</t>
    </r>
  </si>
  <si>
    <r>
      <t>P</t>
    </r>
    <r>
      <rPr>
        <b/>
        <i/>
        <vertAlign val="subscript"/>
        <sz val="10"/>
        <rFont val="Arial"/>
        <family val="2"/>
      </rPr>
      <t>C</t>
    </r>
  </si>
  <si>
    <r>
      <t>F</t>
    </r>
    <r>
      <rPr>
        <b/>
        <i/>
        <vertAlign val="subscript"/>
        <sz val="10"/>
        <rFont val="Arial"/>
        <family val="2"/>
      </rPr>
      <t>D</t>
    </r>
  </si>
  <si>
    <r>
      <t>P</t>
    </r>
    <r>
      <rPr>
        <b/>
        <i/>
        <vertAlign val="subscript"/>
        <sz val="10"/>
        <rFont val="Arial"/>
        <family val="2"/>
      </rPr>
      <t>D</t>
    </r>
  </si>
  <si>
    <r>
      <t>F</t>
    </r>
    <r>
      <rPr>
        <b/>
        <i/>
        <vertAlign val="subscript"/>
        <sz val="10"/>
        <rFont val="Arial"/>
        <family val="2"/>
      </rPr>
      <t>E</t>
    </r>
  </si>
  <si>
    <r>
      <t>P</t>
    </r>
    <r>
      <rPr>
        <b/>
        <i/>
        <vertAlign val="subscript"/>
        <sz val="10"/>
        <rFont val="Arial"/>
        <family val="2"/>
      </rPr>
      <t>E</t>
    </r>
  </si>
  <si>
    <t>Network Operator Initiated Shutdown</t>
  </si>
  <si>
    <t>Air Temperature 1</t>
  </si>
  <si>
    <t>Version</t>
  </si>
  <si>
    <t>Description of changes</t>
  </si>
  <si>
    <t>Change requested by</t>
  </si>
  <si>
    <t>Written by:</t>
  </si>
  <si>
    <t>Designation: Indications/Signals</t>
  </si>
  <si>
    <t>ETIE ROW 1</t>
  </si>
  <si>
    <t>+</t>
  </si>
  <si>
    <t>Designation: Measurands</t>
  </si>
  <si>
    <t>ETIE ROW 2</t>
  </si>
  <si>
    <t>Designation: Commands</t>
  </si>
  <si>
    <t>ETIE ROW 3</t>
  </si>
  <si>
    <t>Command Negative</t>
  </si>
  <si>
    <t xml:space="preserve">Command Output </t>
  </si>
  <si>
    <t>A13</t>
  </si>
  <si>
    <t>A14</t>
  </si>
  <si>
    <t>A15</t>
  </si>
  <si>
    <t>A16</t>
  </si>
  <si>
    <t>Required Active Power Output</t>
  </si>
  <si>
    <t>0-110</t>
  </si>
  <si>
    <t>ESBN</t>
  </si>
  <si>
    <t>Continuity Check Complete</t>
  </si>
  <si>
    <t>ESBTS Signature</t>
  </si>
  <si>
    <t>Date</t>
  </si>
  <si>
    <t>EMS Name</t>
  </si>
  <si>
    <t>EMS Signature</t>
  </si>
  <si>
    <t>Simulated □/Real □ value tested</t>
  </si>
  <si>
    <t>mA Range</t>
  </si>
  <si>
    <t>Value Range</t>
  </si>
  <si>
    <t>Comment</t>
  </si>
  <si>
    <t>Real □</t>
  </si>
  <si>
    <t>Simulated □</t>
  </si>
  <si>
    <t>ESB Telecoms Signature</t>
  </si>
  <si>
    <t>Analogue Output MW</t>
  </si>
  <si>
    <t>Analogue Output kV</t>
  </si>
  <si>
    <t>Designation: Controls</t>
  </si>
  <si>
    <t>ETIE ROW 4</t>
  </si>
  <si>
    <t>Single Controls</t>
  </si>
  <si>
    <t xml:space="preserve">Wiring Completion Cert </t>
  </si>
  <si>
    <t>A17</t>
  </si>
  <si>
    <t>A18</t>
  </si>
  <si>
    <t>A19</t>
  </si>
  <si>
    <t>A20</t>
  </si>
  <si>
    <t>TSO Pass-through to</t>
  </si>
  <si>
    <t>Recommended cable 15-pair, 15 x 2 x 0.6sqmm, Twisted-Pair (TP), stranded</t>
  </si>
  <si>
    <t>N6</t>
  </si>
  <si>
    <t>N7</t>
  </si>
  <si>
    <t>N8</t>
  </si>
  <si>
    <t>N9</t>
  </si>
  <si>
    <t>N10</t>
  </si>
  <si>
    <t>N11</t>
  </si>
  <si>
    <t>N12</t>
  </si>
  <si>
    <t>N13</t>
  </si>
  <si>
    <t>N14</t>
  </si>
  <si>
    <t>N15</t>
  </si>
  <si>
    <t>N16</t>
  </si>
  <si>
    <t>ESBN Alarm 1</t>
  </si>
  <si>
    <t>ESBN Alarm 2</t>
  </si>
  <si>
    <t>ESBN Alarm 3</t>
  </si>
  <si>
    <t>ESBN Alarm 4</t>
  </si>
  <si>
    <t>ESBN Alarm 5</t>
  </si>
  <si>
    <t>ESBN Alarm 6</t>
  </si>
  <si>
    <t>ESBN Alarm 7</t>
  </si>
  <si>
    <t>ESBN Alarm 8</t>
  </si>
  <si>
    <t>ESBN Alarm 9</t>
  </si>
  <si>
    <t>ESBN Alarm 10</t>
  </si>
  <si>
    <t>ESBN Alarm 11</t>
  </si>
  <si>
    <t>ESBN Alarm 12</t>
  </si>
  <si>
    <t>Reactive Power at Connection Point</t>
  </si>
  <si>
    <t>Voltage at Connection Point</t>
  </si>
  <si>
    <t>Recommended cable 15-pair cable, 15 x 2 x 0.6sqmm, TP, stranded, external sheath</t>
  </si>
  <si>
    <t>Wind Farm Registered Capacity</t>
  </si>
  <si>
    <t>Met 1 (if Registered Capacity &gt;= 10 MW)</t>
  </si>
  <si>
    <t>Met N (if Registered Capacity &gt;= 10 MW)</t>
  </si>
  <si>
    <t xml:space="preserve">Note: Signals treated as 2-bit binary </t>
  </si>
  <si>
    <t xml:space="preserve"> Completion Cert</t>
  </si>
  <si>
    <t>EirGrid Signals, Command &amp; Control Specification (Ref: DCC11.5)</t>
  </si>
  <si>
    <t>Distribution Code Signals List #1 DCC11.5.1.1</t>
  </si>
  <si>
    <t>Distribution Code Signals List #4 DCC11.5.1.4</t>
  </si>
  <si>
    <t>Distribution Code Signals List #5 DCC11.5.1.5</t>
  </si>
  <si>
    <t>Distribution Code Signals List #3 DCC11.5.1.3</t>
  </si>
  <si>
    <t>Distribution Code Signals List #6 DCC11.5.1.6</t>
  </si>
  <si>
    <t xml:space="preserve">Reviewed by: </t>
  </si>
  <si>
    <t xml:space="preserve">Approved by: </t>
  </si>
  <si>
    <t xml:space="preserve">DCC11.1.4 Figure 6 </t>
  </si>
  <si>
    <t>Typical SLD for a wind farm connecting to the system through a 38/20 kV transformer</t>
  </si>
  <si>
    <t xml:space="preserve">Signals List </t>
  </si>
  <si>
    <t>Energy Management System (EMS) Database setup Certificate</t>
  </si>
  <si>
    <t>Distribution Code reference</t>
  </si>
  <si>
    <t>Simulation Point</t>
  </si>
  <si>
    <t>Simulation Method</t>
  </si>
  <si>
    <t xml:space="preserve">Distribution Code: </t>
  </si>
  <si>
    <t>EirGrid RTU requirement</t>
  </si>
  <si>
    <t>ESBTS</t>
  </si>
  <si>
    <t>ESB Telecoms Services</t>
  </si>
  <si>
    <t>TSO</t>
  </si>
  <si>
    <t>ESB Networks</t>
  </si>
  <si>
    <t>DSO</t>
  </si>
  <si>
    <t>RTU</t>
  </si>
  <si>
    <t>Remote Terminal Unit</t>
  </si>
  <si>
    <t>ETIE</t>
  </si>
  <si>
    <t>EirGrid Terminal Interface Enclosure</t>
  </si>
  <si>
    <t>EMS</t>
  </si>
  <si>
    <t>Energy Management System - EirGrid</t>
  </si>
  <si>
    <t>NOIS</t>
  </si>
  <si>
    <t>WTG</t>
  </si>
  <si>
    <t>Wind Turbine Generator</t>
  </si>
  <si>
    <t>CB</t>
  </si>
  <si>
    <t>Circuit Breaker</t>
  </si>
  <si>
    <t>Digital Output Active Power Control Setpoint Enable</t>
  </si>
  <si>
    <t>Analogue Output Active Power Control Setpoint</t>
  </si>
  <si>
    <t xml:space="preserve">MEC </t>
  </si>
  <si>
    <t>Maximum Export Capacity (In accordance with the User's Connection Agreement)</t>
  </si>
  <si>
    <t>Transmission System Operator - EirGrid</t>
  </si>
  <si>
    <t>Distribution System Operator - ESBN</t>
  </si>
  <si>
    <t xml:space="preserve">Grid Code </t>
  </si>
  <si>
    <r>
      <t xml:space="preserve">Confirmed  </t>
    </r>
    <r>
      <rPr>
        <b/>
        <sz val="20"/>
        <rFont val="Arial"/>
        <family val="2"/>
      </rPr>
      <t></t>
    </r>
  </si>
  <si>
    <r>
      <t xml:space="preserve">Real </t>
    </r>
    <r>
      <rPr>
        <sz val="18"/>
        <rFont val="Arial"/>
        <family val="2"/>
      </rPr>
      <t>□</t>
    </r>
  </si>
  <si>
    <r>
      <t xml:space="preserve">Simulated </t>
    </r>
    <r>
      <rPr>
        <sz val="20"/>
        <rFont val="Arial"/>
        <family val="2"/>
      </rPr>
      <t>□</t>
    </r>
  </si>
  <si>
    <t>POSITIVE 24V or 48V DC DOUBLE POINT INDICATION</t>
  </si>
  <si>
    <t>POSITIVE 24V or 48V DC SINGLE POINT INDICATION</t>
  </si>
  <si>
    <t>EirGrid Telecoms cabling to be in EirGrid Telecoms designated trunking only</t>
  </si>
  <si>
    <t>Access to terminals will be as follows:</t>
  </si>
  <si>
    <t>Upper side to be used for EirGrid Telecoms use only</t>
  </si>
  <si>
    <t>Command terminals to be covered with a Perspex cover and labelled "DO NOT ENERGISE"</t>
  </si>
  <si>
    <t>Earthing of cabinet to be completed in accordance with 35 sq mm earth cable to EirGrid Telecoms earth bar</t>
  </si>
  <si>
    <t>EirGrid Telecoms Interface Enclosure (ETIE)</t>
  </si>
  <si>
    <t>ETIE General Description</t>
  </si>
  <si>
    <t>There will be four rows of terminals labelled Row 1, 2, 3, 4 as shown in the Layout drawing and Photograph above</t>
  </si>
  <si>
    <t>Work Programme / Schedule (.mpp format)</t>
  </si>
  <si>
    <t>Site Layout Drawing on OS Map</t>
  </si>
  <si>
    <t>Substation &amp; Control Building Layout Drawing on OS Map</t>
  </si>
  <si>
    <t>Directions including Map to the Wind Farm Power Station</t>
  </si>
  <si>
    <t>Insert File</t>
  </si>
  <si>
    <t>Insert file</t>
  </si>
  <si>
    <t>(+    )</t>
  </si>
  <si>
    <t>ESB Telecom Services - Indicative Timelines for on site works</t>
  </si>
  <si>
    <t xml:space="preserve">Typical EirGrid RTU cabinet with integrated ETI and GPS clock 2.0m x 0.8m x 0.6m (rear access not required).                                                                                                                                                                                                                                                                                                                                                               </t>
  </si>
  <si>
    <t>EMS Generic Email: ems.services@eirgrid.com</t>
  </si>
  <si>
    <t>OSP Generic Email: Generator_testing@eirgrid.com</t>
  </si>
  <si>
    <t>ESBTS Generic Email: esbts.scada.services@esb.ie</t>
  </si>
  <si>
    <t>ESB Networks Build Generic Email: IPPdelivery@esb.ie</t>
  </si>
  <si>
    <t>1) 90sq mm earth for Telecoms earth bar.
2) 35sq mm bonded from external earth grid to GPS clock antenna mounting bracket and if applicable
Satellite antenna mounting bracket.
3) 48V DC Power System consisting of Switched Mode Power Supply (SMPS) with sealed cell battery.
4) If applicable - Fibre termination cabinet with fibre termination unit and fibre to distant station.
5) Satellite link consisting of Satellite transceiver and antenna if applicable. Satellite antenna preferably on a south facing wall with a clear view of the horizon.
6) Install and terminate process control and signal cables in ETI (the wiring schedule is available as a worksheet
in the signal list excel file).</t>
  </si>
  <si>
    <t>Note: This is for a typical installation and may vary from project to project. Any queries should be directed to generator_testing@eirgrid.com or esbts.scada.services@esb.ie</t>
  </si>
  <si>
    <t>WFPS</t>
  </si>
  <si>
    <t xml:space="preserve">Wind Farm Power Station </t>
  </si>
  <si>
    <t xml:space="preserve">N/A </t>
  </si>
  <si>
    <t xml:space="preserve">ESBTS Name / Position </t>
  </si>
  <si>
    <t xml:space="preserve">Additional Notes </t>
  </si>
  <si>
    <t xml:space="preserve">Signals List is based on this Single Line Diagram (SLD) as inserted.  </t>
  </si>
  <si>
    <t xml:space="preserve">EMS Name </t>
  </si>
  <si>
    <t>ESB Telecoms Name / Position</t>
  </si>
  <si>
    <t>GCCT</t>
  </si>
  <si>
    <t>Grid Code Compliance Testing</t>
  </si>
  <si>
    <t xml:space="preserve">General Process Notes: </t>
  </si>
  <si>
    <t xml:space="preserve">Requirements as per the Distribution Code DCC11.1.4 </t>
  </si>
  <si>
    <t>Recommended Cable 15-pair Screened Cable : 15 x 2 x 0.6sqmm, Twisted-Pair ( TP).</t>
  </si>
  <si>
    <t xml:space="preserve"> Connection and / or Transformer HV CB</t>
  </si>
  <si>
    <t>i.e. 20kV</t>
  </si>
  <si>
    <t>HV</t>
  </si>
  <si>
    <t>i.e. 38kV / 110KV</t>
  </si>
  <si>
    <t>DCC</t>
  </si>
  <si>
    <t>Distribution Control Centre</t>
  </si>
  <si>
    <t>SDCC</t>
  </si>
  <si>
    <t xml:space="preserve">NDCC </t>
  </si>
  <si>
    <t xml:space="preserve">Available Active Power Standard </t>
  </si>
  <si>
    <t>-10 to 0 to 10</t>
  </si>
  <si>
    <t>NCC</t>
  </si>
  <si>
    <t>National Control Centre, EirGrid</t>
  </si>
  <si>
    <t xml:space="preserve">North Distribution Control Centre, ESBN </t>
  </si>
  <si>
    <t>South Distribution Control Centre, ESBN</t>
  </si>
  <si>
    <t>Underfrequency stage 1 Setpoint</t>
  </si>
  <si>
    <t>f&lt;</t>
  </si>
  <si>
    <t>47.5 Hz</t>
  </si>
  <si>
    <t>If only two stages available for underfrequency on relay, use stage 2 and stage 3</t>
  </si>
  <si>
    <t xml:space="preserve">Underfrequency stage 1 time delay </t>
  </si>
  <si>
    <t>t&lt;</t>
  </si>
  <si>
    <t>3600 s</t>
  </si>
  <si>
    <t>Underfrequency stage 2 Setpoint</t>
  </si>
  <si>
    <t>f&lt;&lt;</t>
  </si>
  <si>
    <t>47.4 Hz</t>
  </si>
  <si>
    <t xml:space="preserve">Underfrequency stage 2 time delay </t>
  </si>
  <si>
    <t>t&lt;&lt;</t>
  </si>
  <si>
    <t xml:space="preserve">20 s </t>
  </si>
  <si>
    <t>Underfrequency stage 3 Setpoint</t>
  </si>
  <si>
    <t>f&lt;&lt;&lt;</t>
  </si>
  <si>
    <t>46.9 Hz</t>
  </si>
  <si>
    <t xml:space="preserve">Underfrequency stage 3 time delay </t>
  </si>
  <si>
    <t>t&lt;&lt;&lt;</t>
  </si>
  <si>
    <t>1 s</t>
  </si>
  <si>
    <t>Overfrequency stage 1 Setpoint</t>
  </si>
  <si>
    <t>f&gt;</t>
  </si>
  <si>
    <t>52Hz</t>
  </si>
  <si>
    <t xml:space="preserve">Overfrequency stage 1 time delay </t>
  </si>
  <si>
    <t>t&gt;</t>
  </si>
  <si>
    <t>Overfrequency stage 2 Setpoint</t>
  </si>
  <si>
    <t>f&gt;&gt;</t>
  </si>
  <si>
    <t>52.1 Hz</t>
  </si>
  <si>
    <t xml:space="preserve">Overfrequency stage 2 time delay </t>
  </si>
  <si>
    <t>t&gt;&gt;</t>
  </si>
  <si>
    <t>Rate of Change of Frequency setpoint</t>
  </si>
  <si>
    <t>df/dt</t>
  </si>
  <si>
    <t>Max</t>
  </si>
  <si>
    <t>Rate of Change of Frequency delay</t>
  </si>
  <si>
    <t>t</t>
  </si>
  <si>
    <t>Undervoltage stage 1 Setpoint</t>
  </si>
  <si>
    <t>U&lt;</t>
  </si>
  <si>
    <t>0.89 pu</t>
  </si>
  <si>
    <t xml:space="preserve">Undervoltage stage 1 time delay </t>
  </si>
  <si>
    <t>3 s</t>
  </si>
  <si>
    <t>Undervoltage stage 2 Setpoint</t>
  </si>
  <si>
    <t>U&lt;&lt;</t>
  </si>
  <si>
    <t>0.14 pu</t>
  </si>
  <si>
    <t>Undervoltage stage 2 time delay</t>
  </si>
  <si>
    <t>0.625 s</t>
  </si>
  <si>
    <t>Overvoltage stage 1 Setpoint</t>
  </si>
  <si>
    <t>U&gt;</t>
  </si>
  <si>
    <t>1.11 pu</t>
  </si>
  <si>
    <t xml:space="preserve">Overvoltage stage 1 time delay </t>
  </si>
  <si>
    <t>60 s</t>
  </si>
  <si>
    <t>Overvoltage stage 2 Setpoint</t>
  </si>
  <si>
    <t>U&gt;&gt;</t>
  </si>
  <si>
    <t>1.2 pu</t>
  </si>
  <si>
    <t xml:space="preserve">Overvoltage stage 2 time delay </t>
  </si>
  <si>
    <t>15 s</t>
  </si>
  <si>
    <t xml:space="preserve"> Connection and / or Transformer MV CB</t>
  </si>
  <si>
    <t>MV</t>
  </si>
  <si>
    <t>Local SCADA Checks/Tests</t>
  </si>
  <si>
    <t>Post Energisation Signals and Controls Test</t>
  </si>
  <si>
    <t>Pre Energisation Signals and Controls Test</t>
  </si>
  <si>
    <t>All cables for interfacing at station interface cabinet or at EirGrid telecoms interface cabinet are installed and correct.</t>
  </si>
  <si>
    <t>Detailed Process Overview</t>
  </si>
  <si>
    <t>Generator Modelled</t>
  </si>
  <si>
    <t>Lines Modelled</t>
  </si>
  <si>
    <t>Station Modelled</t>
  </si>
  <si>
    <t>Calculations Updated</t>
  </si>
  <si>
    <t>RTU Modelled</t>
  </si>
  <si>
    <t>Display Work Completed:</t>
  </si>
  <si>
    <t>WF SLD</t>
  </si>
  <si>
    <t>Station SLD</t>
  </si>
  <si>
    <t>Station List</t>
  </si>
  <si>
    <t>Windfarm List</t>
  </si>
  <si>
    <t>Embedded Wind</t>
  </si>
  <si>
    <t>Windfarm Control</t>
  </si>
  <si>
    <t>Station Wind MW</t>
  </si>
  <si>
    <t>Wind Overview</t>
  </si>
  <si>
    <t>Windfarm Availability Data</t>
  </si>
  <si>
    <t>Blue Alert Page</t>
  </si>
  <si>
    <t>Windfarm Weather Data</t>
  </si>
  <si>
    <t>Information may be sent to by email: generator_testing@eirgrid.com, Fax: +353 (0)1 661 5375 or Post to: Operational Services &amp; Performance, EirGrid, The Oval, 160 Shelbourne Road, Ballsbridge, Dublin 4</t>
  </si>
  <si>
    <r>
      <t>Distribution Code Signals List #1 DCC11.5.1.1 (</t>
    </r>
    <r>
      <rPr>
        <b/>
        <sz val="11"/>
        <rFont val="Arial"/>
        <family val="2"/>
      </rPr>
      <t>150% of Reactive Power at Registered Capacity)</t>
    </r>
  </si>
  <si>
    <t>Active Power Output at Connection Point</t>
  </si>
  <si>
    <t>Frequency Response Curve (feedback)</t>
  </si>
  <si>
    <t>Active Power Control facility status (feedback)</t>
  </si>
  <si>
    <t>Frequency Response System Mode Status (feedback)</t>
  </si>
  <si>
    <t xml:space="preserve">Active Power Control facility status </t>
  </si>
  <si>
    <t>Active Power Control facility status</t>
  </si>
  <si>
    <t>N17</t>
  </si>
  <si>
    <t>N18</t>
  </si>
  <si>
    <t>first draft</t>
  </si>
  <si>
    <t>A21</t>
  </si>
  <si>
    <t>A22</t>
  </si>
  <si>
    <t>F3</t>
  </si>
  <si>
    <t>F4</t>
  </si>
  <si>
    <t>Disclaimer:</t>
  </si>
  <si>
    <t>Wind Farm Size</t>
  </si>
  <si>
    <t>TSO RTU requirement</t>
  </si>
  <si>
    <t>EirGrid Remote Control Switch</t>
  </si>
  <si>
    <t>DCC11.1.4 Figure 8</t>
  </si>
  <si>
    <t>DCC11.1.4 Figure  7</t>
  </si>
  <si>
    <t>ESB SCADA Remote Control Switch</t>
  </si>
  <si>
    <t>A23</t>
  </si>
  <si>
    <t>A24</t>
  </si>
  <si>
    <t>close</t>
  </si>
  <si>
    <t xml:space="preserve">on </t>
  </si>
  <si>
    <t>F5</t>
  </si>
  <si>
    <t xml:space="preserve">off </t>
  </si>
  <si>
    <t>F6</t>
  </si>
  <si>
    <t>DCC signals provided via ICCP</t>
  </si>
  <si>
    <t>DATE</t>
  </si>
  <si>
    <t>HV SUB STATION NAME</t>
  </si>
  <si>
    <t>ESBTS Team</t>
  </si>
  <si>
    <t>Liam Boland</t>
  </si>
  <si>
    <t>Nessan Heaslip</t>
  </si>
  <si>
    <t>Karl O'Keeffe</t>
  </si>
  <si>
    <t>Noel Cowhey</t>
  </si>
  <si>
    <t>EirGrid Contact Person</t>
  </si>
  <si>
    <t>Colm MacManus</t>
  </si>
  <si>
    <t>Robert Groarke</t>
  </si>
  <si>
    <t>Oisín Goulding</t>
  </si>
  <si>
    <t>Frank Donnelly</t>
  </si>
  <si>
    <t>Liam Delany</t>
  </si>
  <si>
    <t>C&amp;T Team</t>
  </si>
  <si>
    <t>ESBTS Project Manager</t>
  </si>
  <si>
    <t>ESBTS Commissioner</t>
  </si>
  <si>
    <t>ESB Networks (SPOC)</t>
  </si>
  <si>
    <t>ESB Networks (switchgear)</t>
  </si>
  <si>
    <t>ESB Networks (metering)</t>
  </si>
  <si>
    <t>Electrical Contractor</t>
  </si>
  <si>
    <t>Turbine Contractor</t>
  </si>
  <si>
    <t>Real / Point Tested □</t>
  </si>
  <si>
    <t>RTU Location:</t>
  </si>
  <si>
    <t>Analogue WTG Availability</t>
  </si>
  <si>
    <t>TSO Dispatch Control Enable Switch</t>
  </si>
  <si>
    <t>ESBN 20 kV interface switch (Nulec Recloser)</t>
  </si>
  <si>
    <t>ESBN Alarm 13 (24V Battery charge Fault/ Alarm)</t>
  </si>
  <si>
    <t>ESBN Alarm 14 (AC FAIL)</t>
  </si>
  <si>
    <t>ESBN Alarm 15 (G10 protection trip)</t>
  </si>
  <si>
    <t>ESBN Alarm 16 (Customer traffo protection trip)</t>
  </si>
  <si>
    <t>ESBN Alarm 17 (Fire Alarm for ESB Room)</t>
  </si>
  <si>
    <t>ESBN Alarm 18 (Intruder Alarm for ESB Room)</t>
  </si>
  <si>
    <t>Niall Molloy</t>
  </si>
  <si>
    <t>Ciarán Maguire</t>
  </si>
  <si>
    <t>Distribution Code Signals List #6 DCC11.5.1.6 (0mA = 0deg (from the East), 2.5mA = 90deg (from the North), 5mA = 180deg (from the West), 10mA = 360deg (from the East))</t>
  </si>
  <si>
    <t>Grid Code Signals List #6 WFPS 1.7.1.6 (0mA = 0deg (from the North), 2.5mA = 90deg (from the East), 5mA = 180deg (from the South),7.5mA = 270deg (from West), 10mA = 360deg (from the North)).</t>
  </si>
  <si>
    <t>Definitions:</t>
  </si>
  <si>
    <t>AAP</t>
  </si>
  <si>
    <t>DMOL</t>
  </si>
  <si>
    <t>Designed Minimum Operating Level</t>
  </si>
  <si>
    <t>APC</t>
  </si>
  <si>
    <t>Active Power Control</t>
  </si>
  <si>
    <t>Frequency Response Mode On</t>
  </si>
  <si>
    <r>
      <t>Transmission System Frequency</t>
    </r>
    <r>
      <rPr>
        <i/>
        <sz val="10"/>
        <rFont val="Arial"/>
        <family val="2"/>
      </rPr>
      <t xml:space="preserve">          f (Hz)</t>
    </r>
  </si>
  <si>
    <t>f &lt; 48</t>
  </si>
  <si>
    <t>100% of AAP</t>
  </si>
  <si>
    <t>Under Frequency Response</t>
  </si>
  <si>
    <t>48 &lt; f &lt; 49.8</t>
  </si>
  <si>
    <t>f = 49.8</t>
  </si>
  <si>
    <t>+/-0.2Hz Deadband</t>
  </si>
  <si>
    <t>49.8 &lt; f &lt; 50.2</t>
  </si>
  <si>
    <t>f = 50.2</t>
  </si>
  <si>
    <t>Over Frequency Response</t>
  </si>
  <si>
    <t xml:space="preserve"> f &lt; 48</t>
  </si>
  <si>
    <t>f = 48</t>
  </si>
  <si>
    <t>48 &lt; f &lt; 49.985</t>
  </si>
  <si>
    <t>Minimum of: APC Setpoint + ∆MW and AAP</t>
  </si>
  <si>
    <t>f = 49.985</t>
  </si>
  <si>
    <t>Minimum of: APC Setpoint and AAP</t>
  </si>
  <si>
    <t>+/-0.015Hz Deadband</t>
  </si>
  <si>
    <t>49.985 &lt; f &lt; 50.015</t>
  </si>
  <si>
    <t>f = 50.015</t>
  </si>
  <si>
    <t>Curve 2: Wind Following Mode</t>
  </si>
  <si>
    <t xml:space="preserve"> f &lt;49.3</t>
  </si>
  <si>
    <t>f = 49.3</t>
  </si>
  <si>
    <t>49.3 &lt; f &lt; 49.985</t>
  </si>
  <si>
    <t>Curve 2: Active Power Control Mode</t>
  </si>
  <si>
    <t xml:space="preserve"> f &lt; 49.3 </t>
  </si>
  <si>
    <t>Frequency Response Mode OFF</t>
  </si>
  <si>
    <t>Curve 1 and Curve 2: Wind Following Mode</t>
  </si>
  <si>
    <r>
      <t xml:space="preserve">47.5 </t>
    </r>
    <r>
      <rPr>
        <b/>
        <sz val="10"/>
        <rFont val="Arial"/>
        <family val="2"/>
      </rPr>
      <t>≤</t>
    </r>
    <r>
      <rPr>
        <b/>
        <i/>
        <sz val="10"/>
        <rFont val="Arial"/>
        <family val="2"/>
      </rPr>
      <t xml:space="preserve"> f </t>
    </r>
    <r>
      <rPr>
        <b/>
        <sz val="10"/>
        <rFont val="Arial"/>
        <family val="2"/>
      </rPr>
      <t xml:space="preserve">≥ </t>
    </r>
    <r>
      <rPr>
        <b/>
        <i/>
        <sz val="10"/>
        <rFont val="Arial"/>
        <family val="2"/>
      </rPr>
      <t>52</t>
    </r>
  </si>
  <si>
    <t>No governor action</t>
  </si>
  <si>
    <t>Curve 1 and Curve 2: Active Power Control Mode</t>
  </si>
  <si>
    <t xml:space="preserve">Minimum of: AAP and APC Setpoint </t>
  </si>
  <si>
    <t>DMOL shall not be greater than 12% of Registered Capacity</t>
  </si>
  <si>
    <t>Ramp Rates:</t>
  </si>
  <si>
    <t>Mode</t>
  </si>
  <si>
    <t>Rate</t>
  </si>
  <si>
    <t>Priority</t>
  </si>
  <si>
    <t>Frequency Response</t>
  </si>
  <si>
    <t>As fast as technically possible.
60% of its expected Active Power response within 5 seconds
100% of its expected Active Power response within 15 seconds.</t>
  </si>
  <si>
    <t>Active Power Dispatch</t>
  </si>
  <si>
    <t>20% of Registered Capacity per Minute</t>
  </si>
  <si>
    <t>Wind Following</t>
  </si>
  <si>
    <t>Frequency Droop:</t>
  </si>
  <si>
    <t>Frequency Droop</t>
  </si>
  <si>
    <t>Droop Calculation</t>
  </si>
  <si>
    <t>Rate of Change of Frequency:</t>
  </si>
  <si>
    <t>If possible, ROCOF should be disabled on Transmission System-connected Windfarms. If this is not possible, ROCOF should be set to max that machine is capable of. Under no circumstances should ROCOF be set to less than 0.5 Hz/s</t>
  </si>
  <si>
    <t xml:space="preserve">Proposed Modification to Grid Code. (Ref#MPID 229). </t>
  </si>
  <si>
    <t>Abbreviations</t>
  </si>
  <si>
    <t>Digital Input Signals (signals sent to EirGrid)</t>
  </si>
  <si>
    <t>Reactive Device &gt;5 Mvar 1</t>
  </si>
  <si>
    <t>Reactive Device &gt;5 Mvar N</t>
  </si>
  <si>
    <t>Mvar</t>
  </si>
  <si>
    <t>Insert Map and brief description</t>
  </si>
  <si>
    <t>Settable between: 1-100% Registered Capacity per Minute</t>
  </si>
  <si>
    <t>XX</t>
  </si>
  <si>
    <t>Frequency Droop Setting (feedback)</t>
  </si>
  <si>
    <t>Distribution Code Modification #24 Approved by CER 08/10/2013</t>
  </si>
  <si>
    <t>D14</t>
  </si>
  <si>
    <t>E8</t>
  </si>
  <si>
    <t>Digital Output Frequency Droop Setting Enable</t>
  </si>
  <si>
    <t>G2</t>
  </si>
  <si>
    <t>Frequency Droop Setting</t>
  </si>
  <si>
    <t>TBC</t>
  </si>
  <si>
    <t>Strobe Enable Pulses</t>
  </si>
  <si>
    <t>Frequency Response Diagrams</t>
  </si>
  <si>
    <t>Wind Farm Power Station (WFPS) Name (including alternative names)</t>
  </si>
  <si>
    <t>Included in submission  </t>
  </si>
  <si>
    <t>WFPS Connection Type as per the Distribution Code DCC11.1.4</t>
  </si>
  <si>
    <t>WFPS Maximum Export Capacity</t>
  </si>
  <si>
    <t>WFPS Installed Capacity (for Phase developments, i.e. MEC 20MW Phase 1 10MWQ1 2014, Phase 2 additional 10MW Q2 2015 )</t>
  </si>
  <si>
    <t xml:space="preserve">The number of Market Units at the WFPS (Phase 1 &amp;2 is one market unit or two separate market units, noting that if the WFPS consists of two market units then additional signals will be required). </t>
  </si>
  <si>
    <t>Energisation Date</t>
  </si>
  <si>
    <t>Single Line Diagram (Note that for changes in SLD's, the Signal list requirements may change)</t>
  </si>
  <si>
    <r>
      <t>·</t>
    </r>
    <r>
      <rPr>
        <sz val="7"/>
        <rFont val="Times New Roman"/>
        <family val="1"/>
      </rPr>
      <t xml:space="preserve">         </t>
    </r>
    <r>
      <rPr>
        <sz val="10"/>
        <rFont val="Arial"/>
        <family val="2"/>
      </rPr>
      <t>Revision Number</t>
    </r>
  </si>
  <si>
    <r>
      <t>·</t>
    </r>
    <r>
      <rPr>
        <sz val="7"/>
        <rFont val="Times New Roman"/>
        <family val="1"/>
      </rPr>
      <t xml:space="preserve">         </t>
    </r>
    <r>
      <rPr>
        <sz val="10"/>
        <rFont val="Arial"/>
        <family val="2"/>
      </rPr>
      <t>Ownership boundaries</t>
    </r>
  </si>
  <si>
    <r>
      <t>·</t>
    </r>
    <r>
      <rPr>
        <sz val="7"/>
        <rFont val="Times New Roman"/>
        <family val="1"/>
      </rPr>
      <t xml:space="preserve">         </t>
    </r>
    <r>
      <rPr>
        <sz val="10"/>
        <rFont val="Arial"/>
        <family val="2"/>
      </rPr>
      <t>MV CB positions</t>
    </r>
  </si>
  <si>
    <r>
      <t>·</t>
    </r>
    <r>
      <rPr>
        <sz val="7"/>
        <rFont val="Times New Roman"/>
        <family val="1"/>
      </rPr>
      <t xml:space="preserve">         </t>
    </r>
    <r>
      <rPr>
        <sz val="10"/>
        <rFont val="Arial"/>
        <family val="2"/>
      </rPr>
      <t>MV Feeders</t>
    </r>
  </si>
  <si>
    <t>Nearest 110kV Station - normal feeding arrangements for WFPS</t>
  </si>
  <si>
    <t>Confirmation of DSO RTU for the WFPS?</t>
  </si>
  <si>
    <t xml:space="preserve">If there is no DSO RTU submission of DCC signals to be included within the DSO RTU (1-18). </t>
  </si>
  <si>
    <t>Information to be submitted to generator_testing@eirgrid.com via NDCC/SDCC</t>
  </si>
  <si>
    <t>95% of Available Active Power + ∆MW</t>
  </si>
  <si>
    <t xml:space="preserve">95% of Available Active Power. This is = to 5% Reserve. </t>
  </si>
  <si>
    <t>Minimum of: APC Setpoint and 95% of AAP</t>
  </si>
  <si>
    <t>0 to 24</t>
  </si>
  <si>
    <r>
      <t>Distribution Code Signals List #1 DCC11.5.1.1 (</t>
    </r>
    <r>
      <rPr>
        <b/>
        <sz val="11"/>
        <rFont val="Arial"/>
        <family val="2"/>
      </rPr>
      <t>125% of Registered Capacity)</t>
    </r>
  </si>
  <si>
    <r>
      <t>Distribution Code Signals List #4 DCC11.5.1.4 (</t>
    </r>
    <r>
      <rPr>
        <b/>
        <sz val="11"/>
        <rFont val="Arial"/>
        <family val="2"/>
      </rPr>
      <t>125% of Registered Capacity)</t>
    </r>
  </si>
  <si>
    <r>
      <t>Distribution Code Signals List #1 DCC11.5.1.1 (</t>
    </r>
    <r>
      <rPr>
        <b/>
        <sz val="11"/>
        <rFont val="Arial"/>
        <family val="2"/>
      </rPr>
      <t>125% of Registered Cpapacity)</t>
    </r>
  </si>
  <si>
    <r>
      <t>Distribution Code Signals List #1 DCC11.5.1.1 (</t>
    </r>
    <r>
      <rPr>
        <b/>
        <sz val="11"/>
        <rFont val="Arial"/>
        <family val="2"/>
      </rPr>
      <t>125% of nominal conection voltage)</t>
    </r>
  </si>
  <si>
    <t>Frequency, Ramp Rate and Voltage Settings to be implemented in Wind Farm Control System</t>
  </si>
  <si>
    <r>
      <t>AAP + ∆MW</t>
    </r>
    <r>
      <rPr>
        <i/>
        <vertAlign val="superscript"/>
        <sz val="10"/>
        <rFont val="Arial"/>
        <family val="2"/>
      </rPr>
      <t>2</t>
    </r>
  </si>
  <si>
    <r>
      <t>0%</t>
    </r>
    <r>
      <rPr>
        <i/>
        <vertAlign val="superscript"/>
        <sz val="10"/>
        <rFont val="Arial"/>
        <family val="2"/>
      </rPr>
      <t>3</t>
    </r>
  </si>
  <si>
    <r>
      <t>95% of AAP + ∆MW</t>
    </r>
    <r>
      <rPr>
        <i/>
        <vertAlign val="superscript"/>
        <sz val="10"/>
        <rFont val="Arial"/>
        <family val="2"/>
      </rPr>
      <t>2</t>
    </r>
  </si>
  <si>
    <r>
      <rPr>
        <vertAlign val="superscript"/>
        <sz val="10"/>
        <rFont val="Arial"/>
        <family val="2"/>
      </rPr>
      <t>3</t>
    </r>
    <r>
      <rPr>
        <sz val="10"/>
        <rFont val="Arial"/>
        <family val="2"/>
      </rPr>
      <t xml:space="preserve"> Any WTG which has disconnected due to high frequency shall be brought back on load as fast as technically feasible, provided the Frequency has fallen below 50.2Hz.</t>
    </r>
  </si>
  <si>
    <t>WFPS Inputs for Signal List Development</t>
  </si>
  <si>
    <t>Distribution Code Signals List #1 DCC11.5.1.1 (Blocks all commands to WFPS equipment, located on WFPS side)</t>
  </si>
  <si>
    <t>Dispatch Fail Market Command Lamp - WFPS Panel</t>
  </si>
  <si>
    <t>Blue Alert Lamp - WFPS Panel</t>
  </si>
  <si>
    <t>Recommended cable 25-pair cable: 25 x 2 x 0.6sqmm TP, stranded, individually screened pairs. Screens to be terminated by WFPS.</t>
  </si>
  <si>
    <t>Blue Alert Lamp  - WFPS Panel</t>
  </si>
  <si>
    <t>ESBN to specify Alarm type to WFPS. (not required if DSO RTU is installed)</t>
  </si>
  <si>
    <t>Recommended cable 5-pair cable: 5 x 2 x 0.6sqmm TP, stranded, individually screened pairs. Screens to be terminated by WFPS.</t>
  </si>
  <si>
    <t>WFPS Project Manager</t>
  </si>
  <si>
    <t>WFPS Energy Management System %error</t>
  </si>
  <si>
    <t>WFPS to provide details</t>
  </si>
  <si>
    <t xml:space="preserve">ESBTS Standard Requirements from WFPS (may be customised for particular sites): </t>
  </si>
  <si>
    <t>1) 3 weeks notice required by ESBTS to schedule resources.
2) ~1 week to install the RTU cabinet with integrated ETI and GPS clock, GPS clock antenna.                                                                                                                                                                                                                          3) ~1 week to pre commission the RTU referenced to frozen signal list with WFPS electrical and WTG contractors.
4) ~1 week to install and commission the satellite link including antenna (if applicable).
5) ~2 days to commission the fibre link (if applicable).
6) ~1 week to commission the RTU with WFPS electrical and WTG contractors.</t>
  </si>
  <si>
    <t xml:space="preserve">WFPS Wiring Completion Certificate (to EirGrid ETIE/RTU) to be sent by WFPS via ESBN to EirGrid (generator_testing@eirgrid.com) </t>
  </si>
  <si>
    <t xml:space="preserve">All cables for interfacing at station interface cabinet or EirGrid telecoms interface cabinet must use colour coding agreed by all parties i.e. ESBTS &amp; WFPS. </t>
  </si>
  <si>
    <t xml:space="preserve">WFPS Name / Position </t>
  </si>
  <si>
    <t>WFPS Signature</t>
  </si>
  <si>
    <t>NOTE: Non operable WFPS signals will result in  rescheduling for re-commissioning and require another Joint Signals Test Cert to be performed.</t>
  </si>
  <si>
    <t>WFPS Name / Position</t>
  </si>
  <si>
    <t>WFPS Name</t>
  </si>
  <si>
    <t>Trunking shall be separated into WFPS and EirGrid Telecoms trunking.</t>
  </si>
  <si>
    <t>WFPS cabling to be in WFPS designated trunking only</t>
  </si>
  <si>
    <t>Lower side to be used for WFPS use only</t>
  </si>
  <si>
    <t>Isolating link to sever all connection between the WFPS connection and EirGrid Telecoms connection</t>
  </si>
  <si>
    <t>The TSO RTU will be located in the ESB Networks substation at the WFPS site</t>
  </si>
  <si>
    <t>Recommended Wind Farm Power Station (WFPS) Turbine Protection Settings to be applied by WFPS</t>
  </si>
  <si>
    <t xml:space="preserve">This is the minimum time delay we would recommend. If the plant can operate at this voltage for longer periods, then a longer time delay (at the discretion of the WFPS) should be implemented. </t>
  </si>
  <si>
    <t>Minimum of: APC Setpoint + ∆MW and 95% of AAP + ∆MW</t>
  </si>
  <si>
    <t xml:space="preserve">Polarity </t>
  </si>
  <si>
    <t>-</t>
  </si>
  <si>
    <t>Grid Code Compliance Test Schedule and Test Procedure templates</t>
  </si>
  <si>
    <t>SCHEDULE OF GRID CODE COMPLIANCE TESTS</t>
  </si>
  <si>
    <t>http://www.eirgridgroup.com/site-files/library/EirGrid/WFPS_Schedule_of_GridCodeComplianceTests.xlsx</t>
  </si>
  <si>
    <t>Test Procedure Templates</t>
  </si>
  <si>
    <t>http://www.eirgridgroup.com/site-files/library/EirGrid/WFPS_TestProcedureActivePowerControl.docx</t>
  </si>
  <si>
    <t>http://www.eirgridgroup.com/site-files/library/EirGrid/WFPS_TestProcedureBlackStartShutdown.docx</t>
  </si>
  <si>
    <t>http://www.eirgridgroup.com/site-files/library/EirGrid/WFPS_TestProcedureFrequencyResponse.docx</t>
  </si>
  <si>
    <t>http://www.eirgridgroup.com/site-files/library/EirGrid/WFPS_TestProcedureReactivePowerCapability.docx</t>
  </si>
  <si>
    <t>http://www.eirgridgroup.com/site-files/library/EirGrid/WFPS_TestProcedureReactivePowerControl.docx</t>
  </si>
  <si>
    <t>http://www.eirgridgroup.com/site-files/library/EirGrid/QualityStandardforWindfarmActivePower.pdf</t>
  </si>
  <si>
    <t>WINDFARM NAME (TLC)</t>
  </si>
  <si>
    <t xml:space="preserve">This Signal List contains information (and/or attachments) which may be privileged or confidential. All content is intended solely for the use of the individual or entity to whom it is addressed. If you are not the intended recipient please be aware that any disclosure, copying, distribution or use of the contents of this message is prohibited. If you suspect that you have received this Signal List in error please notify EirGrid immediately. Further information can be found at: http://www.eirgridgroup.com/legal/ </t>
  </si>
  <si>
    <t>Remote Control Enable Switch</t>
  </si>
  <si>
    <t>Dispatch Fail Lamp</t>
  </si>
  <si>
    <t>Blue Alert Lamp</t>
  </si>
  <si>
    <t xml:space="preserve">Wind Speed: 
Wind Direction: 
Air Temperature: 
Air Pressure: </t>
  </si>
  <si>
    <t xml:space="preserve">Wind Speed source: </t>
  </si>
  <si>
    <t xml:space="preserve">Wind Direction source: </t>
  </si>
  <si>
    <t xml:space="preserve">Air Temperature source: </t>
  </si>
  <si>
    <t xml:space="preserve">Air Pressure source: </t>
  </si>
  <si>
    <t>http://www.eirgridgroup.com/site-files/library/EirGrid/DSO-TSO-WFPS-process-Rev.1.0-.pdf</t>
  </si>
  <si>
    <t>More information on the testing process for DSO connected wind farms can be found at the following link:</t>
  </si>
  <si>
    <t>Fault Ride Through Events</t>
  </si>
  <si>
    <t>N</t>
  </si>
  <si>
    <t>N/A</t>
  </si>
  <si>
    <t>Trip &amp; Lockout Settings. i.e No. of events within specified time period. Confirm if time period is rolling. NB. Lockout is not recommended by EirGrid.</t>
  </si>
  <si>
    <t>Fault Ride Though Time Period 
(Rolling)</t>
  </si>
  <si>
    <t xml:space="preserve">Note: That for the duration of the Post Energization Test, there should be NO external influencing factors
</t>
  </si>
  <si>
    <t>B7</t>
  </si>
  <si>
    <t>B8</t>
  </si>
  <si>
    <t>Emulated Inertia status (Feedback)</t>
  </si>
  <si>
    <t>D15</t>
  </si>
  <si>
    <t>E9</t>
  </si>
  <si>
    <t>E10</t>
  </si>
  <si>
    <t xml:space="preserve">Emulated Inertia </t>
  </si>
  <si>
    <t>Control from NCC to enable emulated inertia service</t>
  </si>
  <si>
    <t>D16</t>
  </si>
  <si>
    <t>Emulated Inertia FFR availability</t>
  </si>
  <si>
    <t>0-XX</t>
  </si>
  <si>
    <t>Provides a reading of the available MW of FFR from Emulated Inertia</t>
  </si>
  <si>
    <t>Emulated Inertia POR availability</t>
  </si>
  <si>
    <t>Provides a reading of the available MW of POR from Emulated Inertia</t>
  </si>
  <si>
    <t>System Services Provided</t>
  </si>
  <si>
    <t>Fast Frequency Response: 
Primary Operating Reserve: 
Secondary Operating Reserve: 
Tertiary Operating Reserve: </t>
  </si>
  <si>
    <t>v1.0</t>
  </si>
  <si>
    <t>Feedback from IPP to confirm the status of emulated inertia service</t>
  </si>
  <si>
    <t>Analogue  Availability</t>
  </si>
  <si>
    <r>
      <t>·</t>
    </r>
    <r>
      <rPr>
        <sz val="7"/>
        <rFont val="Times New Roman"/>
        <family val="1"/>
      </rPr>
      <t xml:space="preserve">         </t>
    </r>
    <r>
      <rPr>
        <sz val="10"/>
        <rFont val="Arial"/>
        <family val="2"/>
      </rPr>
      <t>HV CB positions (WFPS and ESBN as applicable)</t>
    </r>
  </si>
  <si>
    <t>Number of and Height of Met Masts on site - (if WFPS ≥10MW)</t>
  </si>
  <si>
    <t>Turbine Manufacturer</t>
  </si>
  <si>
    <t>Tubrine Procurement Date</t>
  </si>
  <si>
    <t>Turbine Design Minimum Operating Level</t>
  </si>
  <si>
    <t>Connecting DSO Station - normal feeding arrangements for WFPS</t>
  </si>
  <si>
    <t>TSO Remote Control Enable Switch (RCES)</t>
  </si>
  <si>
    <t>RCES shall block all commands from the TSO RTU to the WFPS, including set-point enable pulses (except for the Blue Alert Lamp indication in TSO WFs following a Black Start Shutdown Command)</t>
  </si>
  <si>
    <t>Turning the RCES ON or OFF shall not impact/change the status of any signals, commands, set-points or control modes (other than the position indication of the RCES).</t>
  </si>
  <si>
    <t>For TSO WFPS</t>
  </si>
  <si>
    <t>Blackstart Shutdown</t>
  </si>
  <si>
    <t>See the "Blackstart Shutdown" tab for details on the functionality of Blackstart Shutdown.</t>
  </si>
  <si>
    <t>Blackstart Shutdown feedback is provided from the associated transmission station, not from the WFPS</t>
  </si>
  <si>
    <t>For DSO WFPS</t>
  </si>
  <si>
    <t>Dispatch Fail Lamp ON command shall turn on indication lamp in WFPS control room unless TSO RCES is OFF</t>
  </si>
  <si>
    <t>Dispatch Fail Lamp OFF command shall turn off indication lamp in WFPS control room unless TSO RCES is OFF</t>
  </si>
  <si>
    <t>TSO WF: Black Start Shutdown ON command shall turn on Blue Alert indication lamp in WFPS control room</t>
  </si>
  <si>
    <t>TSO WF: Black Start Shutdown OFF command shall turn off Blue Alert indication lamp in WFPS control room</t>
  </si>
  <si>
    <t>DSO WF: Blue Alert Lamp ON command shall turn on indication lamp in WFPS control room unless TSO RCES is OFF</t>
  </si>
  <si>
    <t>DSO WF: Blue Alert Lamp OFF command shall turn off indication lamp in WFPS control room unless TSO RCES is OFF</t>
  </si>
  <si>
    <t>Set-point Enable Pulse</t>
  </si>
  <si>
    <r>
      <t>When a WFPS receives a set-point enable pulse (</t>
    </r>
    <r>
      <rPr>
        <i/>
        <sz val="10"/>
        <rFont val="Arial"/>
        <family val="2"/>
      </rPr>
      <t>e.g.</t>
    </r>
    <r>
      <rPr>
        <sz val="10"/>
        <rFont val="Arial"/>
        <family val="2"/>
      </rPr>
      <t xml:space="preserve"> Active Power Control Set-point Enable), it shall implement the set-point on the associated analogue input (</t>
    </r>
    <r>
      <rPr>
        <i/>
        <sz val="10"/>
        <rFont val="Arial"/>
        <family val="2"/>
      </rPr>
      <t>e.g.</t>
    </r>
    <r>
      <rPr>
        <sz val="10"/>
        <rFont val="Arial"/>
        <family val="2"/>
      </rPr>
      <t xml:space="preserve"> implement the Active Power Control set-point being received at that time).</t>
    </r>
  </si>
  <si>
    <t>If an analogue set-point signal changes and a corresponding set-point enable pulse is not issued, the WFPS shall ignore the change in the analogue signal.</t>
  </si>
  <si>
    <t>Feedback for Analogue Signals</t>
  </si>
  <si>
    <t>Feedback for analogue signals shall reflect the last received valid signal</t>
  </si>
  <si>
    <r>
      <rPr>
        <i/>
        <sz val="10"/>
        <rFont val="Arial"/>
        <family val="2"/>
      </rPr>
      <t>i.e.</t>
    </r>
    <r>
      <rPr>
        <sz val="10"/>
        <rFont val="Arial"/>
        <family val="2"/>
      </rPr>
      <t xml:space="preserve"> feedback signals should not be looped from the analogue input. They should only change value when an Enable Pulse is received, and should not change value when the corresponding mode (</t>
    </r>
    <r>
      <rPr>
        <i/>
        <sz val="10"/>
        <rFont val="Arial"/>
        <family val="2"/>
      </rPr>
      <t>e.g.</t>
    </r>
    <r>
      <rPr>
        <sz val="10"/>
        <rFont val="Arial"/>
        <family val="2"/>
      </rPr>
      <t xml:space="preserve"> Active Power Control) is turned off or the Remote Control Enable Switch is turned off.</t>
    </r>
  </si>
  <si>
    <t>Active Power Control ON/OFF</t>
  </si>
  <si>
    <t>When Active Power Control is turned off, the set-point feedback shall not change, but wind farm output shall increase to maximum available MW.</t>
  </si>
  <si>
    <t>Set-points received while Active Power Control is OFF should be ignored.</t>
  </si>
  <si>
    <t>Active Power Control Set-point (Feedback)</t>
  </si>
  <si>
    <t>The Active Power Control set-point feedback should not change when APC is switched on or off. It should reflect the last valid set-point that the WFPS received from NCC.</t>
  </si>
  <si>
    <t>Note. Locally implemented set-points should not be fed back to NCC.</t>
  </si>
  <si>
    <t>Worked Example:</t>
  </si>
  <si>
    <t xml:space="preserve">          ● NCC turns APC on and issues a set-point of 10 MW (feedback goes to 10 MW, WFPS implements 10 MW set-point)</t>
  </si>
  <si>
    <t xml:space="preserve">          ● NCC issues a set-point of 8 MW (feedback goes to 8 MW, WFPS implements 8 MW set-point)</t>
  </si>
  <si>
    <t xml:space="preserve">          ● NCC turns APC off (feedback remains at 8 MW, WFPS ramps to minimum of AAP and Registered Capacity)</t>
  </si>
  <si>
    <t xml:space="preserve">          ● NCC issues a set-point of 5 MW (feedback remains at 8 MW, WFPS remains at minimum of AAP and Registered Capacity)</t>
  </si>
  <si>
    <t xml:space="preserve">          ● NCC turns APC on (feedback remains at 8 MW, WFPS ramps to 8 MW)</t>
  </si>
  <si>
    <t xml:space="preserve">          ● NCC issues a set-point of Registered Capacity and turns APC off (feedback goes to Registered Capacity, WFPS ramps to minimum of AAP and Registered Capacity)</t>
  </si>
  <si>
    <t>If the WFPS is reset, the default settings for the various controls should commit current state to memory (if this is not possible, default should be APC off, FQR on, Curve 1 etc.)</t>
  </si>
  <si>
    <t>Frequency Response ON/OFF</t>
  </si>
  <si>
    <t>When Frequency Response is Off, the WFPS shall not respond to any changes in Frequency. When Frequency Response is On, the WFPS shall respond to frequency in line with the specified frequency response settings.</t>
  </si>
  <si>
    <r>
      <t>When Frequency Response is turned On or Off, the selected Frequency Curve (and feedback) shall not be affected.</t>
    </r>
    <r>
      <rPr>
        <i/>
        <sz val="10"/>
        <rFont val="Arial"/>
        <family val="2"/>
      </rPr>
      <t xml:space="preserve"> i.e.</t>
    </r>
    <r>
      <rPr>
        <sz val="10"/>
        <rFont val="Arial"/>
        <family val="2"/>
      </rPr>
      <t xml:space="preserve"> Curve signal does not go suspect, and does not reset to a default value.</t>
    </r>
  </si>
  <si>
    <t>If Frequency Response is OFF, the Curve should not change.</t>
  </si>
  <si>
    <t>Droop set-points received while Frequency Response is OFF should be ignored.</t>
  </si>
  <si>
    <t>WFPS should treat any set-point &lt;= 2% as 2% (implement 2% and provide 2% feedback)</t>
  </si>
  <si>
    <t>In the case of hardware/software update or reset, the existing value shall be maintained. In the case that the existing value is lost, the WFPS shall default to 4%.</t>
  </si>
  <si>
    <r>
      <t xml:space="preserve">This signal shall be implemented in increments of 0.1% </t>
    </r>
    <r>
      <rPr>
        <i/>
        <sz val="10"/>
        <rFont val="Arial"/>
        <family val="2"/>
      </rPr>
      <t>i.e.</t>
    </r>
    <r>
      <rPr>
        <sz val="10"/>
        <rFont val="Arial"/>
        <family val="2"/>
      </rPr>
      <t xml:space="preserve"> to 1 decimal place.</t>
    </r>
  </si>
  <si>
    <t>Reactive Power Control Modes (kV, Mvar, PF)</t>
  </si>
  <si>
    <t>One control mode will be ON (in operation) at all time: Voltage Control (kV), Mvar Control (Q), or Power Factor Control (PF).</t>
  </si>
  <si>
    <t>There are no individual OFF commands. NCC will toggle between control modes by sending an ON command for the required mode.</t>
  </si>
  <si>
    <t>Position indication for the mode in operation will indicate ON and position indication for the other two modes will indicate OFF.</t>
  </si>
  <si>
    <t>Power Factor Set-points:</t>
  </si>
  <si>
    <r>
      <t>Power Factor set-points are issued as an angle (</t>
    </r>
    <r>
      <rPr>
        <sz val="10"/>
        <rFont val="Calibri"/>
        <family val="2"/>
      </rPr>
      <t>±</t>
    </r>
    <r>
      <rPr>
        <sz val="10"/>
        <rFont val="Arial"/>
        <family val="2"/>
      </rPr>
      <t>90 degrees)</t>
    </r>
    <r>
      <rPr>
        <sz val="10"/>
        <rFont val="Arial"/>
        <family val="2"/>
      </rPr>
      <t>, to avoid the signalling difficulties associated with issuing the non-linear Power Factor set-points.</t>
    </r>
  </si>
  <si>
    <t>If a positive angle is issued, the Power Factor implemented by the controll will be positive. If a negative angle is issued, the Power Factor implemented by the controller will be negative.</t>
  </si>
  <si>
    <t>Worked Examples:</t>
  </si>
  <si>
    <t>1) NCC issues A set-point of +18.19 degrees, WFPS implements a set-point of +cos(18.19) = +0.95 PF</t>
  </si>
  <si>
    <t>2) NCC issues A set-point of -18.19 degrees, WFPS implements a set-point of -cos(18.19) = -0.95 PF</t>
  </si>
  <si>
    <t>3) NCC issues A set-point of 0 degrees, WFPS implements a set-point of cos(0) = 1 PF</t>
  </si>
  <si>
    <t>4) A WFPS exporting 100 MW with a set-point of +18.19 degrees would export +32.85 Mvar. i.e. Tan(+18.19)*100</t>
  </si>
  <si>
    <t>Changing Control Modes (Bumpless Transfer):</t>
  </si>
  <si>
    <t>1. WFPS calculates a set-point which will cause no change in Mvar.
2. WFPS continues to regulate to calculated set-point in the new mode.</t>
  </si>
  <si>
    <t>A WFPS with a Registered Capacity of 100 MW is exporting 50 MW, operating at a voltage slope setting of 4%. System voltage Is 118 kV and the kV set-point is 115 kV, therefore the WFPS is absorbing its maximum leading capability of 32.9 Mvar.</t>
  </si>
  <si>
    <t xml:space="preserve">          ● NCC issues Mvar (Q) Control ON.</t>
  </si>
  <si>
    <t xml:space="preserve">          ● WFPS calculates and implements a Mvar set-point of 32.9 Mvar, consistent with the current Mvar output. WFPS returns Mvar (Q) Control feedback ON, Voltage (kV) Control feedback OFF and Power Factor (PF) Control feedback OFF. Set-point feedback signals do not change.</t>
  </si>
  <si>
    <t xml:space="preserve">          ● NCC issues a Mvar set-point of 10 Mvar.</t>
  </si>
  <si>
    <t xml:space="preserve">          ● TSO RTU issues a Mvar (Q) Control set-point enable pulse to the WFPS. WFPS returns a set-point feedback of 10 Mvar and implements the set-point of 10 Mvar.</t>
  </si>
  <si>
    <t xml:space="preserve">          ● NCC issues Power Factor (PF) Control ON.</t>
  </si>
  <si>
    <t xml:space="preserve">          ● WFPS calculates and implements a Power Factor set-point of +0.98, consistent with the current MW and Mvar output. WFPS returns Power Factor (PF) Control feebdack ON, Voltage (kV) Control feedback OFF and Mvar (Q) Control feedback OFF. Set-point feedback signals do not change.</t>
  </si>
  <si>
    <t xml:space="preserve">          ● NCC issues a Power Factor set-point of 0 degrees.</t>
  </si>
  <si>
    <t xml:space="preserve">          ● TSO RTU issues a Power Factor (PF) set-point enable pulse to the WFPS. WFPS returns a set-point feedback of 0 degrees and implements the set-point of 0 degrees (1 PF).</t>
  </si>
  <si>
    <t xml:space="preserve">          ● NCC issues Voltage (kV) Control ON.</t>
  </si>
  <si>
    <t xml:space="preserve">          ● WFPS calculates and implements a Voltage set-point of 118 kV, consistent with the current system voltage and Mvar output. WFPS returns Voltage (kV) Control feebdack ON, Power Factor (PF) Control feedback OFF and Mvar (Q) Control feedback OFF. Set-point feedback signals do not change.</t>
  </si>
  <si>
    <t xml:space="preserve">          ● NCC issues a Voltage set-point of 115 kV.</t>
  </si>
  <si>
    <t xml:space="preserve">          ● TSO RTU issues a Voltage (kV) set-point enable pulse to the WFPS. WFPS returns a set-point feedback of 115 kV and implements the set-point of 115 kV.</t>
  </si>
  <si>
    <t>AAP must reflect what the WFPS is capable of exporting at that point in time</t>
  </si>
  <si>
    <r>
      <t xml:space="preserve">While a WTG is </t>
    </r>
    <r>
      <rPr>
        <b/>
        <u/>
        <sz val="10"/>
        <rFont val="Arial"/>
        <family val="2"/>
      </rPr>
      <t>Shut down</t>
    </r>
    <r>
      <rPr>
        <sz val="10"/>
        <rFont val="Arial"/>
        <family val="2"/>
      </rPr>
      <t xml:space="preserve"> for maintenance, fault, high or low wind speed </t>
    </r>
    <r>
      <rPr>
        <b/>
        <u/>
        <sz val="10"/>
        <rFont val="Arial"/>
        <family val="2"/>
      </rPr>
      <t>Shut down</t>
    </r>
    <r>
      <rPr>
        <sz val="10"/>
        <rFont val="Arial"/>
        <family val="2"/>
      </rPr>
      <t>, flicker or noise, that turbine shall not be included in AAP</t>
    </r>
  </si>
  <si>
    <r>
      <t>While a the output of a WTG is reduced due to Active Power Control Set-Poin</t>
    </r>
    <r>
      <rPr>
        <sz val="10"/>
        <rFont val="Arial"/>
        <family val="2"/>
      </rPr>
      <t>t or frequency response,  AAP shall reflect what the WFPS would be exporting if that APC set-point was not in place (accounting for WTGs that are shut down for reasons, above)</t>
    </r>
  </si>
  <si>
    <t>AAP shall not be greater than MEC.</t>
  </si>
  <si>
    <t>% Availability</t>
  </si>
  <si>
    <t>Specified in Grid Code and signal list as 0-100%</t>
  </si>
  <si>
    <t>Grid Code definition of Controllable WFPS Availability: The amount of MW the Controllable WFPS can produce given favourable wind conditions</t>
  </si>
  <si>
    <r>
      <rPr>
        <i/>
        <sz val="10"/>
        <rFont val="Arial"/>
        <family val="2"/>
      </rPr>
      <t>i.e.</t>
    </r>
    <r>
      <rPr>
        <sz val="10"/>
        <rFont val="Arial"/>
        <family val="2"/>
      </rPr>
      <t xml:space="preserve"> The combined capacity of all WTGs in service (including WTGs shut down due to APC set-point, or high/low wind speed shutdown) as a percentage of installed capacity.</t>
    </r>
  </si>
  <si>
    <t>This signal is independent of wind conditions and high or low wind speed shutdown.</t>
  </si>
  <si>
    <t>Note. Any WTG which is stopped or shut down (not due to APC set-point, or high/low wind speed shutdown) should reduce the % Availability accordingly.</t>
  </si>
  <si>
    <t>Worked examples:</t>
  </si>
  <si>
    <t>1)    Wind farm with 10 * 1 MW turbines</t>
  </si>
  <si>
    <t xml:space="preserve">          ● Registered Capacity = 10 MW</t>
  </si>
  <si>
    <t xml:space="preserve">          ● Out Of Service: 2 * 1 MW</t>
  </si>
  <si>
    <t xml:space="preserve">2) Wind farm with 5*1 MW turbines and 5*2 MW turbines </t>
  </si>
  <si>
    <t xml:space="preserve">          ● Registered Capacity = 15 MW</t>
  </si>
  <si>
    <t xml:space="preserve">          ● Out of service: 1*1 MW turbine and 2*2 MW turbines</t>
  </si>
  <si>
    <t>3) Wind farm with 20*1 MW turbines with an MEC of 18 MW</t>
  </si>
  <si>
    <t xml:space="preserve">          ● Registered Capacity = 18 MW</t>
  </si>
  <si>
    <t xml:space="preserve">          ● Out of service: 2 * 1 MW Turbines</t>
  </si>
  <si>
    <t>% High Wind Speed Shutdown</t>
  </si>
  <si>
    <t>% of installed MW that is shut down due to high wind speed</t>
  </si>
  <si>
    <t>Worked example:</t>
  </si>
  <si>
    <t xml:space="preserve">          ● Wind farm with 5*1 MW turbines and 5*2 MW turbines (15 MW total installed capacity) with an MEC of 13 MW</t>
  </si>
  <si>
    <t xml:space="preserve">          ● Registered Capacity = 13 MW</t>
  </si>
  <si>
    <t xml:space="preserve">          ● Shut down due to high wind speed: 1*1 MW turbine and 1*2 MW turbine</t>
  </si>
  <si>
    <t>% Low Wind Speed Shutdown</t>
  </si>
  <si>
    <t>% of installed MW that is shut down due to low wind speed</t>
  </si>
  <si>
    <r>
      <t xml:space="preserve">          </t>
    </r>
    <r>
      <rPr>
        <sz val="10"/>
        <color theme="0" tint="-0.499984740745262"/>
        <rFont val="Arial"/>
        <family val="2"/>
      </rPr>
      <t>●</t>
    </r>
    <r>
      <rPr>
        <i/>
        <sz val="10"/>
        <color theme="0" tint="-0.499984740745262"/>
        <rFont val="Arial"/>
        <family val="2"/>
      </rPr>
      <t xml:space="preserve"> Wind farm with 5*1 MW turbines and 5*2 MW turbines (15 MW total installed capacity) with an MEC of 13 MW</t>
    </r>
  </si>
  <si>
    <t xml:space="preserve">          ● Out of service: 3*2 MW turbines</t>
  </si>
  <si>
    <t xml:space="preserve">          ● Shut down due to low wind speed: 3*1 MW turbines</t>
  </si>
  <si>
    <t>Emulated Inertia</t>
  </si>
  <si>
    <t>Emulated Inertia FFR Availability</t>
  </si>
  <si>
    <t>Defined in the "DS3 System Services New Signals Requirements for the Regulated Arrangements"</t>
  </si>
  <si>
    <t>Emulated Inertia POR Availability</t>
  </si>
  <si>
    <t>Transformer Tap Position</t>
  </si>
  <si>
    <t>Transformer tap position is indicated via a 0-10 mA analogue signal. The lowest tap will be enumerated as 1 in the EirGrid EMS.</t>
  </si>
  <si>
    <t xml:space="preserve">1) A transformer tap range of -13 to +13 is represented as tap 1 to 27. </t>
  </si>
  <si>
    <t>2) A transformer tap range of -13 to +7 is represented as tap 1 to 21.</t>
  </si>
  <si>
    <t>Post Energisation</t>
  </si>
  <si>
    <t>During Post energisation signals testing there should be NO external influencing factors, e.g. no commissioning works should take place on any turbines on site, as this may influence the outcome of the test.</t>
  </si>
  <si>
    <t>Topology</t>
  </si>
  <si>
    <t>Topology 3 Wind Farm Power Station (WFPS) as per DCC11.1.4: A WFPS connected to the Distribution System via a dedicated feeder into an existing 110kV station.</t>
  </si>
  <si>
    <t>UPDATE!!</t>
  </si>
  <si>
    <t>Wind Farm Power Stations are classed as being Connection Topology 4 when connected to the Distribution System via a dedicated 38kV, 20kV or 10kV feeder into an existing 38kV distribution station.</t>
  </si>
  <si>
    <t>Wind Farm Power Stations are classed as being Connection Topology 5 when connected to an existing distribution line with load.</t>
  </si>
  <si>
    <t>Frequency Droop must be settable in the range 2% to 12%, per Grid Code V8 clause PPM1.5.3.1</t>
  </si>
  <si>
    <t>WFPS should treat any set-point &gt;= 12% as 12% (implement as 12% and provide 12% feedback)</t>
  </si>
  <si>
    <t>Frequency Droop signal is specified in the range 0% to 14%, to facilitate signals at the upper and lower ends of the scale</t>
  </si>
  <si>
    <t>For TSO WFPS or DSO Topology 1 or 2 WFPS</t>
  </si>
  <si>
    <t>Response time to a change in set-point: as per Grid Code V8 clause PPM1.6.2.2</t>
  </si>
  <si>
    <t>RfG Type</t>
  </si>
  <si>
    <t xml:space="preserve"> 0-14</t>
  </si>
  <si>
    <t>Curve 1: Wind Following Mode (RfG Limited Frequency Sensitive Mode)</t>
  </si>
  <si>
    <t>Curve 1: Active Power Control Mode (RfG Frequency Sensitive Mode)</t>
  </si>
  <si>
    <t>Existing Type C</t>
  </si>
  <si>
    <t>V8</t>
  </si>
  <si>
    <t>V6</t>
  </si>
  <si>
    <t>Exisitng Type D</t>
  </si>
  <si>
    <t>Existing RfG Type E</t>
  </si>
  <si>
    <t>Settable between: 2-12%, online</t>
  </si>
  <si>
    <t>D Molloy</t>
  </si>
  <si>
    <t>J McGuckin</t>
  </si>
  <si>
    <t>D Gillespie</t>
  </si>
  <si>
    <r>
      <t xml:space="preserve">How are each of the MET signals generated? </t>
    </r>
    <r>
      <rPr>
        <i/>
        <sz val="14"/>
        <rFont val="Arial"/>
        <family val="2"/>
      </rPr>
      <t>E.g. From a MET mast or WTGs</t>
    </r>
  </si>
  <si>
    <r>
      <t xml:space="preserve">ESB Telecoms Completion Cert to be sent by ESB Telecoms Services to EirGrid </t>
    </r>
    <r>
      <rPr>
        <b/>
        <sz val="10"/>
        <rFont val="Arial"/>
        <family val="2"/>
      </rPr>
      <t>(generator_testing@eirgrid.com)</t>
    </r>
  </si>
  <si>
    <r>
      <t xml:space="preserve">Pre Energisation Signals &amp; Controls Certificate to be sent by ESBT to EirGrid </t>
    </r>
    <r>
      <rPr>
        <b/>
        <sz val="11"/>
        <rFont val="Arial"/>
        <family val="2"/>
      </rPr>
      <t>(generator_testing@eirgrid.com)</t>
    </r>
  </si>
  <si>
    <r>
      <t xml:space="preserve">Post Energisation Pre Grid Code Cert to be provided by ESBT to EirGrid </t>
    </r>
    <r>
      <rPr>
        <b/>
        <sz val="11"/>
        <rFont val="Arial"/>
        <family val="2"/>
      </rPr>
      <t>(generator_testing@eirgrid.com)</t>
    </r>
  </si>
  <si>
    <r>
      <t xml:space="preserve">Confirm the source of the MET signals </t>
    </r>
    <r>
      <rPr>
        <i/>
        <sz val="14"/>
        <rFont val="Arial"/>
        <family val="2"/>
      </rPr>
      <t>e.g. from MET mast or from WTGs</t>
    </r>
  </si>
  <si>
    <t>50.2  &lt; f &lt; 51.9</t>
  </si>
  <si>
    <t>f = 51.9</t>
  </si>
  <si>
    <t>Minimum of: AAP and DMOL</t>
  </si>
  <si>
    <t>f = 52</t>
  </si>
  <si>
    <t xml:space="preserve"> f &gt; 52</t>
  </si>
  <si>
    <t>50.015 &lt; f &lt; 51.9</t>
  </si>
  <si>
    <r>
      <t>Minimum of: APC Setpoint + ∆MW and AAP + ∆MW</t>
    </r>
    <r>
      <rPr>
        <i/>
        <vertAlign val="superscript"/>
        <sz val="10"/>
        <rFont val="Arial"/>
        <family val="2"/>
      </rPr>
      <t>1, 2</t>
    </r>
  </si>
  <si>
    <t>Minimum of: APC Setpoint and AAP and DMOL</t>
  </si>
  <si>
    <r>
      <t>Minimum of: APC Setpoint + ∆MW and 95% of AAP + ∆MW</t>
    </r>
    <r>
      <rPr>
        <i/>
        <vertAlign val="superscript"/>
        <sz val="10"/>
        <rFont val="Arial"/>
        <family val="2"/>
      </rPr>
      <t>1, 2</t>
    </r>
  </si>
  <si>
    <t>Minimum reserve level in Curve 2 is 5% of Available Active Power, not lower than DMOL (settable between DMOL and 100%)</t>
  </si>
  <si>
    <t>47.5 ≤ f ≥ 52</t>
  </si>
  <si>
    <r>
      <rPr>
        <vertAlign val="superscript"/>
        <sz val="10"/>
        <rFont val="Arial"/>
        <family val="2"/>
      </rPr>
      <t>1</t>
    </r>
    <r>
      <rPr>
        <sz val="10"/>
        <rFont val="Arial"/>
        <family val="2"/>
      </rPr>
      <t xml:space="preserve"> APC Setpoint + ∆MW shall have a lower limit of the minimum of: APC Setpoint and DMOL.</t>
    </r>
  </si>
  <si>
    <r>
      <rPr>
        <vertAlign val="superscript"/>
        <sz val="10"/>
        <rFont val="Arial"/>
        <family val="2"/>
      </rPr>
      <t>2</t>
    </r>
    <r>
      <rPr>
        <sz val="10"/>
        <rFont val="Arial"/>
        <family val="2"/>
      </rPr>
      <t xml:space="preserve"> (95% of) AAP + ∆MW shall have a lower limit of the minimum of AAP and DMOL</t>
    </r>
  </si>
  <si>
    <r>
      <t>If AAP &lt; DMOL and f &lt; F</t>
    </r>
    <r>
      <rPr>
        <vertAlign val="subscript"/>
        <sz val="10"/>
        <rFont val="Arial"/>
        <family val="2"/>
      </rPr>
      <t>E</t>
    </r>
    <r>
      <rPr>
        <sz val="10"/>
        <rFont val="Arial"/>
        <family val="2"/>
      </rPr>
      <t>, maximise output</t>
    </r>
  </si>
  <si>
    <r>
      <rPr>
        <b/>
        <sz val="10"/>
        <rFont val="Arial"/>
        <family val="2"/>
      </rPr>
      <t>Note.</t>
    </r>
    <r>
      <rPr>
        <sz val="10"/>
        <rFont val="Arial"/>
        <family val="2"/>
      </rPr>
      <t xml:space="preserve"> Frequency Response settings have been updated to clarify expected performance below DMOL - per feedback from industry. Changes are highlighted in red.</t>
    </r>
  </si>
  <si>
    <r>
      <rPr>
        <b/>
        <sz val="10"/>
        <rFont val="Arial"/>
        <family val="2"/>
      </rPr>
      <t>Note.</t>
    </r>
    <r>
      <rPr>
        <sz val="10"/>
        <rFont val="Arial"/>
        <family val="2"/>
      </rPr>
      <t xml:space="preserve"> Fd and Fe have been updated, along with clarification of minimum reserve held. Changes are highlighted in red.</t>
    </r>
  </si>
  <si>
    <r>
      <t xml:space="preserve">If possible, ROCOF should be disabled on Transmission System-connected Windfarms. If this is not possible, ROCOF should be set to max that machine is capable of. </t>
    </r>
    <r>
      <rPr>
        <b/>
        <sz val="10"/>
        <rFont val="Arial"/>
        <family val="2"/>
      </rPr>
      <t>Under no circumstances should ROCOF be set to less than 1 Hz/s over 500 ms</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</si>
</sst>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400]h:mm:ss\ AM/PM"/>
  </numFmts>
  <fonts count="66" x14ac:knownFonts="1">
    <font>
      <sz val="10"/>
      <name val="Arial"/>
    </font>
    <font>
      <sz val="10"/>
      <color theme="1"/>
      <name val="Arial"/>
      <family val="2"/>
    </font>
    <font>
      <sz val="10"/>
      <color theme="1"/>
      <name val="Arial"/>
      <family val="2"/>
    </font>
    <font>
      <sz val="10"/>
      <name val="Arial"/>
      <family val="2"/>
    </font>
    <font>
      <sz val="8"/>
      <name val="Arial"/>
      <family val="2"/>
    </font>
    <font>
      <b/>
      <sz val="10"/>
      <name val="Arial"/>
      <family val="2"/>
    </font>
    <font>
      <sz val="10"/>
      <name val="Arial"/>
      <family val="2"/>
    </font>
    <font>
      <b/>
      <i/>
      <sz val="10"/>
      <name val="Arial"/>
      <family val="2"/>
    </font>
    <font>
      <b/>
      <sz val="26"/>
      <name val="Arial"/>
      <family val="2"/>
    </font>
    <font>
      <sz val="26"/>
      <name val="Arial"/>
      <family val="2"/>
    </font>
    <font>
      <b/>
      <sz val="8"/>
      <color indexed="81"/>
      <name val="Tahoma"/>
      <family val="2"/>
    </font>
    <font>
      <b/>
      <sz val="20"/>
      <name val="Arial"/>
      <family val="2"/>
    </font>
    <font>
      <sz val="20"/>
      <name val="Arial"/>
      <family val="2"/>
    </font>
    <font>
      <b/>
      <sz val="14"/>
      <name val="Arial"/>
      <family val="2"/>
    </font>
    <font>
      <b/>
      <sz val="12"/>
      <name val="Arial"/>
      <family val="2"/>
    </font>
    <font>
      <sz val="12"/>
      <name val="Arial"/>
      <family val="2"/>
    </font>
    <font>
      <i/>
      <sz val="10"/>
      <name val="Arial"/>
      <family val="2"/>
    </font>
    <font>
      <sz val="14"/>
      <name val="Arial"/>
      <family val="2"/>
    </font>
    <font>
      <b/>
      <i/>
      <vertAlign val="subscript"/>
      <sz val="10"/>
      <name val="Arial"/>
      <family val="2"/>
    </font>
    <font>
      <sz val="8"/>
      <color indexed="81"/>
      <name val="Tahoma"/>
      <family val="2"/>
    </font>
    <font>
      <b/>
      <sz val="16"/>
      <name val="Arial"/>
      <family val="2"/>
    </font>
    <font>
      <sz val="16"/>
      <name val="Arial"/>
      <family val="2"/>
    </font>
    <font>
      <b/>
      <sz val="11"/>
      <name val="Arial"/>
      <family val="2"/>
    </font>
    <font>
      <sz val="11"/>
      <name val="Arial"/>
      <family val="2"/>
    </font>
    <font>
      <b/>
      <i/>
      <sz val="11"/>
      <name val="Arial"/>
      <family val="2"/>
    </font>
    <font>
      <i/>
      <sz val="12"/>
      <name val="Arial"/>
      <family val="2"/>
    </font>
    <font>
      <u/>
      <sz val="10"/>
      <color theme="10"/>
      <name val="Arial"/>
      <family val="2"/>
    </font>
    <font>
      <sz val="18"/>
      <name val="Arial"/>
      <family val="2"/>
    </font>
    <font>
      <b/>
      <sz val="22"/>
      <name val="Arial"/>
      <family val="2"/>
    </font>
    <font>
      <sz val="10"/>
      <color rgb="FFFF0000"/>
      <name val="Arial"/>
      <family val="2"/>
    </font>
    <font>
      <b/>
      <sz val="24"/>
      <name val="Arial"/>
      <family val="2"/>
    </font>
    <font>
      <b/>
      <sz val="12"/>
      <color theme="1"/>
      <name val="Arial"/>
      <family val="2"/>
    </font>
    <font>
      <sz val="9"/>
      <name val="Arial"/>
      <family val="2"/>
    </font>
    <font>
      <i/>
      <sz val="11"/>
      <name val="Arial"/>
      <family val="2"/>
    </font>
    <font>
      <b/>
      <sz val="28"/>
      <name val="Arial"/>
      <family val="2"/>
    </font>
    <font>
      <sz val="28"/>
      <name val="Arial"/>
      <family val="2"/>
    </font>
    <font>
      <sz val="12"/>
      <name val="Times New Roman"/>
      <family val="1"/>
    </font>
    <font>
      <sz val="10"/>
      <name val="Times New Roman"/>
      <family val="1"/>
    </font>
    <font>
      <u/>
      <sz val="16"/>
      <color theme="10"/>
      <name val="Arial"/>
      <family val="2"/>
    </font>
    <font>
      <b/>
      <u/>
      <sz val="11"/>
      <name val="Arial"/>
      <family val="2"/>
    </font>
    <font>
      <u/>
      <sz val="11"/>
      <name val="Arial"/>
      <family val="2"/>
    </font>
    <font>
      <sz val="10"/>
      <name val="Symbol"/>
      <family val="1"/>
      <charset val="2"/>
    </font>
    <font>
      <sz val="7"/>
      <name val="Times New Roman"/>
      <family val="1"/>
    </font>
    <font>
      <b/>
      <sz val="30"/>
      <name val="Arial"/>
      <family val="2"/>
    </font>
    <font>
      <sz val="30"/>
      <name val="Arial"/>
      <family val="2"/>
    </font>
    <font>
      <i/>
      <vertAlign val="superscript"/>
      <sz val="10"/>
      <name val="Arial"/>
      <family val="2"/>
    </font>
    <font>
      <vertAlign val="superscript"/>
      <sz val="10"/>
      <name val="Arial"/>
      <family val="2"/>
    </font>
    <font>
      <sz val="24"/>
      <name val="Arial"/>
      <family val="2"/>
    </font>
    <font>
      <u/>
      <sz val="24"/>
      <color theme="10"/>
      <name val="Arial"/>
      <family val="2"/>
    </font>
    <font>
      <u/>
      <sz val="12"/>
      <color theme="10"/>
      <name val="Arial"/>
      <family val="2"/>
    </font>
    <font>
      <u/>
      <sz val="14"/>
      <color theme="10"/>
      <name val="Arial"/>
      <family val="2"/>
    </font>
    <font>
      <b/>
      <sz val="9"/>
      <color indexed="81"/>
      <name val="Tahoma"/>
      <family val="2"/>
    </font>
    <font>
      <sz val="10"/>
      <color theme="0" tint="-0.499984740745262"/>
      <name val="Arial"/>
      <family val="2"/>
    </font>
    <font>
      <i/>
      <sz val="10"/>
      <color theme="0" tint="-0.499984740745262"/>
      <name val="Arial"/>
      <family val="2"/>
    </font>
    <font>
      <sz val="11"/>
      <color rgb="FFFF0000"/>
      <name val="Calibri"/>
      <family val="2"/>
    </font>
    <font>
      <sz val="10"/>
      <name val="Calibri"/>
      <family val="2"/>
    </font>
    <font>
      <i/>
      <sz val="11"/>
      <color theme="0" tint="-0.499984740745262"/>
      <name val="Calibri"/>
      <family val="2"/>
    </font>
    <font>
      <b/>
      <u/>
      <sz val="10"/>
      <name val="Arial"/>
      <family val="2"/>
    </font>
    <font>
      <b/>
      <sz val="24"/>
      <color rgb="FFFF0000"/>
      <name val="Arial"/>
      <family val="2"/>
    </font>
    <font>
      <sz val="24"/>
      <color rgb="FFFF0000"/>
      <name val="Arial"/>
      <family val="2"/>
    </font>
    <font>
      <b/>
      <sz val="15"/>
      <name val="Arial"/>
      <family val="2"/>
    </font>
    <font>
      <i/>
      <sz val="14"/>
      <name val="Arial"/>
      <family val="2"/>
    </font>
    <font>
      <b/>
      <sz val="15.5"/>
      <name val="Arial"/>
      <family val="2"/>
    </font>
    <font>
      <vertAlign val="subscript"/>
      <sz val="10"/>
      <name val="Arial"/>
      <family val="2"/>
    </font>
    <font>
      <u/>
      <sz val="10"/>
      <name val="Arial"/>
      <family val="2"/>
    </font>
    <font>
      <sz val="11"/>
      <name val="Calibri"/>
      <family val="2"/>
    </font>
  </fonts>
  <fills count="13">
    <fill>
      <patternFill patternType="none"/>
    </fill>
    <fill>
      <patternFill patternType="gray125"/>
    </fill>
    <fill>
      <patternFill patternType="solid">
        <fgColor indexed="13"/>
        <bgColor indexed="64"/>
      </patternFill>
    </fill>
    <fill>
      <patternFill patternType="solid">
        <fgColor rgb="FFFFFF00"/>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rgb="FFC0C0C0"/>
        <bgColor indexed="64"/>
      </patternFill>
    </fill>
    <fill>
      <patternFill patternType="solid">
        <fgColor rgb="FFFFC000"/>
        <bgColor indexed="64"/>
      </patternFill>
    </fill>
    <fill>
      <patternFill patternType="solid">
        <fgColor theme="3" tint="0.79998168889431442"/>
        <bgColor indexed="64"/>
      </patternFill>
    </fill>
    <fill>
      <patternFill patternType="solid">
        <fgColor theme="2"/>
        <bgColor indexed="64"/>
      </patternFill>
    </fill>
    <fill>
      <patternFill patternType="solid">
        <fgColor theme="0" tint="-0.249977111117893"/>
        <bgColor indexed="64"/>
      </patternFill>
    </fill>
    <fill>
      <patternFill patternType="solid">
        <fgColor theme="6" tint="0.39997558519241921"/>
        <bgColor indexed="64"/>
      </patternFill>
    </fill>
  </fills>
  <borders count="88">
    <border>
      <left/>
      <right/>
      <top/>
      <bottom/>
      <diagonal/>
    </border>
    <border>
      <left style="thin">
        <color indexed="64"/>
      </left>
      <right/>
      <top/>
      <bottom/>
      <diagonal/>
    </border>
    <border>
      <left style="medium">
        <color indexed="64"/>
      </left>
      <right/>
      <top/>
      <bottom/>
      <diagonal/>
    </border>
    <border>
      <left style="medium">
        <color indexed="64"/>
      </left>
      <right style="thin">
        <color indexed="64"/>
      </right>
      <top/>
      <bottom/>
      <diagonal/>
    </border>
    <border>
      <left/>
      <right/>
      <top style="medium">
        <color indexed="64"/>
      </top>
      <bottom/>
      <diagonal/>
    </border>
    <border>
      <left style="medium">
        <color indexed="64"/>
      </left>
      <right/>
      <top style="medium">
        <color indexed="64"/>
      </top>
      <bottom/>
      <diagonal/>
    </border>
    <border>
      <left/>
      <right style="medium">
        <color indexed="64"/>
      </right>
      <top/>
      <bottom/>
      <diagonal/>
    </border>
    <border>
      <left style="medium">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style="thin">
        <color indexed="64"/>
      </right>
      <top style="double">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diagonal/>
    </border>
    <border>
      <left style="medium">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bottom/>
      <diagonal/>
    </border>
    <border>
      <left style="thin">
        <color indexed="64"/>
      </left>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double">
        <color indexed="64"/>
      </top>
      <bottom/>
      <diagonal/>
    </border>
    <border>
      <left style="thin">
        <color indexed="64"/>
      </left>
      <right style="medium">
        <color indexed="64"/>
      </right>
      <top style="double">
        <color indexed="64"/>
      </top>
      <bottom/>
      <diagonal/>
    </border>
    <border>
      <left/>
      <right style="medium">
        <color indexed="64"/>
      </right>
      <top style="double">
        <color indexed="64"/>
      </top>
      <bottom/>
      <diagonal/>
    </border>
    <border>
      <left style="medium">
        <color indexed="64"/>
      </left>
      <right/>
      <top style="double">
        <color indexed="64"/>
      </top>
      <bottom/>
      <diagonal/>
    </border>
    <border>
      <left/>
      <right style="medium">
        <color indexed="64"/>
      </right>
      <top style="thin">
        <color indexed="64"/>
      </top>
      <bottom style="double">
        <color indexed="64"/>
      </bottom>
      <diagonal/>
    </border>
    <border>
      <left style="thin">
        <color indexed="64"/>
      </left>
      <right style="medium">
        <color indexed="64"/>
      </right>
      <top/>
      <bottom/>
      <diagonal/>
    </border>
    <border>
      <left style="medium">
        <color indexed="64"/>
      </left>
      <right/>
      <top/>
      <bottom style="thin">
        <color indexed="64"/>
      </bottom>
      <diagonal/>
    </border>
    <border>
      <left/>
      <right style="medium">
        <color indexed="64"/>
      </right>
      <top style="thin">
        <color indexed="64"/>
      </top>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s>
  <cellStyleXfs count="8">
    <xf numFmtId="0" fontId="0" fillId="0" borderId="0"/>
    <xf numFmtId="0" fontId="26" fillId="0" borderId="0" applyNumberFormat="0" applyFill="0" applyBorder="0" applyAlignment="0" applyProtection="0">
      <alignment vertical="top"/>
      <protection locked="0"/>
    </xf>
    <xf numFmtId="0" fontId="3" fillId="0" borderId="0"/>
    <xf numFmtId="0" fontId="2" fillId="0" borderId="0"/>
    <xf numFmtId="0" fontId="2" fillId="0" borderId="0"/>
    <xf numFmtId="0" fontId="2" fillId="0" borderId="0"/>
    <xf numFmtId="0" fontId="1" fillId="0" borderId="0"/>
    <xf numFmtId="0" fontId="26" fillId="0" borderId="0" applyNumberFormat="0" applyFill="0" applyBorder="0" applyAlignment="0" applyProtection="0"/>
  </cellStyleXfs>
  <cellXfs count="957">
    <xf numFmtId="0" fontId="0" fillId="0" borderId="0" xfId="0"/>
    <xf numFmtId="0" fontId="8" fillId="0" borderId="0" xfId="0" applyFont="1" applyFill="1" applyBorder="1"/>
    <xf numFmtId="0" fontId="9" fillId="0" borderId="0" xfId="0" applyFont="1" applyFill="1" applyBorder="1"/>
    <xf numFmtId="0" fontId="6" fillId="0" borderId="0" xfId="0" applyFont="1" applyFill="1" applyBorder="1" applyAlignment="1">
      <alignment horizontal="right"/>
    </xf>
    <xf numFmtId="0" fontId="6" fillId="0" borderId="1" xfId="0" applyFont="1" applyFill="1" applyBorder="1" applyAlignment="1">
      <alignment horizontal="center"/>
    </xf>
    <xf numFmtId="0" fontId="11" fillId="0" borderId="2" xfId="0" applyFont="1" applyFill="1" applyBorder="1"/>
    <xf numFmtId="0" fontId="6" fillId="0" borderId="2" xfId="0" applyFont="1" applyFill="1" applyBorder="1" applyAlignment="1">
      <alignment horizontal="center"/>
    </xf>
    <xf numFmtId="0" fontId="11" fillId="0" borderId="4" xfId="0" applyFont="1" applyFill="1" applyBorder="1" applyAlignment="1">
      <alignment horizontal="center"/>
    </xf>
    <xf numFmtId="0" fontId="12" fillId="0" borderId="4" xfId="0" applyFont="1" applyFill="1" applyBorder="1"/>
    <xf numFmtId="0" fontId="12" fillId="0" borderId="0" xfId="0" applyFont="1" applyFill="1" applyBorder="1"/>
    <xf numFmtId="0" fontId="9" fillId="0" borderId="0" xfId="0" applyFont="1" applyFill="1" applyBorder="1" applyAlignment="1">
      <alignment horizontal="right"/>
    </xf>
    <xf numFmtId="0" fontId="5" fillId="0" borderId="0" xfId="0" applyFont="1" applyFill="1" applyBorder="1" applyAlignment="1">
      <alignment horizontal="center"/>
    </xf>
    <xf numFmtId="0" fontId="5" fillId="0" borderId="7" xfId="0" applyFont="1" applyFill="1" applyBorder="1" applyAlignment="1">
      <alignment horizontal="center"/>
    </xf>
    <xf numFmtId="0" fontId="5" fillId="0" borderId="8" xfId="0" applyFont="1" applyFill="1" applyBorder="1"/>
    <xf numFmtId="0" fontId="5" fillId="0" borderId="9" xfId="0" applyFont="1" applyFill="1" applyBorder="1" applyAlignment="1">
      <alignment horizontal="center"/>
    </xf>
    <xf numFmtId="0" fontId="5" fillId="0" borderId="11" xfId="0" applyFont="1" applyFill="1" applyBorder="1" applyAlignment="1">
      <alignment horizontal="center"/>
    </xf>
    <xf numFmtId="0" fontId="7" fillId="0" borderId="0" xfId="0" applyFont="1" applyFill="1" applyBorder="1"/>
    <xf numFmtId="0" fontId="6" fillId="0" borderId="0" xfId="0" applyFont="1" applyFill="1" applyBorder="1"/>
    <xf numFmtId="0" fontId="6" fillId="0" borderId="13" xfId="0" applyFont="1" applyFill="1" applyBorder="1"/>
    <xf numFmtId="0" fontId="6" fillId="0" borderId="13" xfId="0" applyFont="1" applyFill="1" applyBorder="1" applyAlignment="1">
      <alignment horizontal="right"/>
    </xf>
    <xf numFmtId="0" fontId="6" fillId="0" borderId="0" xfId="0" applyFont="1" applyFill="1" applyAlignment="1">
      <alignment horizontal="right"/>
    </xf>
    <xf numFmtId="0" fontId="6" fillId="0" borderId="0" xfId="0" applyFont="1" applyFill="1"/>
    <xf numFmtId="0" fontId="3" fillId="0" borderId="0" xfId="0" applyFont="1"/>
    <xf numFmtId="0" fontId="7" fillId="0" borderId="0" xfId="0" applyFont="1"/>
    <xf numFmtId="0" fontId="5" fillId="0" borderId="0" xfId="0" applyFont="1" applyFill="1" applyBorder="1"/>
    <xf numFmtId="0" fontId="5" fillId="0" borderId="8" xfId="0" applyFont="1" applyBorder="1"/>
    <xf numFmtId="0" fontId="5" fillId="0" borderId="8" xfId="0" applyFont="1" applyFill="1" applyBorder="1" applyAlignment="1">
      <alignment horizontal="right" vertical="center" wrapText="1"/>
    </xf>
    <xf numFmtId="0" fontId="5" fillId="0" borderId="10" xfId="0" applyFont="1" applyFill="1" applyBorder="1" applyAlignment="1">
      <alignment horizontal="left"/>
    </xf>
    <xf numFmtId="0" fontId="5" fillId="0" borderId="17" xfId="0" applyFont="1" applyFill="1" applyBorder="1" applyAlignment="1">
      <alignment horizontal="center"/>
    </xf>
    <xf numFmtId="0" fontId="0" fillId="0" borderId="22" xfId="0" applyBorder="1" applyAlignment="1">
      <alignment vertical="center"/>
    </xf>
    <xf numFmtId="0" fontId="0" fillId="0" borderId="23" xfId="0" applyBorder="1" applyAlignment="1">
      <alignment vertical="center"/>
    </xf>
    <xf numFmtId="0" fontId="0" fillId="0" borderId="24" xfId="0" applyBorder="1" applyAlignment="1">
      <alignment vertical="center"/>
    </xf>
    <xf numFmtId="0" fontId="5" fillId="0" borderId="20" xfId="0" applyFont="1" applyBorder="1" applyAlignment="1">
      <alignment vertical="center"/>
    </xf>
    <xf numFmtId="0" fontId="0" fillId="0" borderId="28" xfId="0" applyBorder="1" applyAlignment="1">
      <alignment vertical="center"/>
    </xf>
    <xf numFmtId="0" fontId="5" fillId="0" borderId="29" xfId="0" applyFont="1" applyBorder="1" applyAlignment="1">
      <alignment vertical="center"/>
    </xf>
    <xf numFmtId="0" fontId="0" fillId="0" borderId="30" xfId="0" applyBorder="1" applyAlignment="1">
      <alignment vertical="center"/>
    </xf>
    <xf numFmtId="0" fontId="0" fillId="0" borderId="31" xfId="0" applyBorder="1" applyAlignment="1">
      <alignment vertical="center"/>
    </xf>
    <xf numFmtId="0" fontId="5" fillId="0" borderId="18" xfId="0" applyFont="1" applyBorder="1" applyAlignment="1">
      <alignment vertical="center"/>
    </xf>
    <xf numFmtId="0" fontId="5" fillId="0" borderId="21" xfId="0" applyFont="1" applyBorder="1" applyAlignment="1">
      <alignment vertical="center"/>
    </xf>
    <xf numFmtId="0" fontId="5" fillId="0" borderId="19" xfId="0" applyFont="1" applyBorder="1" applyAlignment="1">
      <alignment vertical="center"/>
    </xf>
    <xf numFmtId="0" fontId="5" fillId="0" borderId="18" xfId="0" applyFont="1" applyFill="1" applyBorder="1" applyAlignment="1">
      <alignment vertical="center"/>
    </xf>
    <xf numFmtId="0" fontId="16" fillId="0" borderId="0" xfId="0" applyFont="1"/>
    <xf numFmtId="0" fontId="5" fillId="0" borderId="0" xfId="0" applyFont="1"/>
    <xf numFmtId="0" fontId="5" fillId="0" borderId="39" xfId="0" applyFont="1" applyBorder="1"/>
    <xf numFmtId="0" fontId="5" fillId="0" borderId="40" xfId="0" applyFont="1" applyBorder="1"/>
    <xf numFmtId="0" fontId="5" fillId="0" borderId="41" xfId="0" applyFont="1" applyBorder="1"/>
    <xf numFmtId="0" fontId="0" fillId="0" borderId="18" xfId="0" applyBorder="1"/>
    <xf numFmtId="0" fontId="0" fillId="0" borderId="44" xfId="0" applyBorder="1"/>
    <xf numFmtId="0" fontId="5" fillId="0" borderId="18" xfId="0" applyFont="1" applyFill="1" applyBorder="1" applyAlignment="1">
      <alignment horizontal="center" vertical="center"/>
    </xf>
    <xf numFmtId="0" fontId="0" fillId="0" borderId="0" xfId="0" applyAlignment="1">
      <alignment horizontal="center" vertical="center"/>
    </xf>
    <xf numFmtId="0" fontId="8" fillId="0" borderId="0" xfId="0" applyFont="1" applyFill="1" applyBorder="1" applyAlignment="1">
      <alignment horizontal="center"/>
    </xf>
    <xf numFmtId="0" fontId="3" fillId="0" borderId="0" xfId="0" applyFont="1" applyFill="1" applyBorder="1"/>
    <xf numFmtId="0" fontId="3" fillId="0" borderId="11" xfId="0" applyFont="1" applyFill="1" applyBorder="1" applyAlignment="1">
      <alignment horizontal="left"/>
    </xf>
    <xf numFmtId="0" fontId="3" fillId="0" borderId="0" xfId="0" applyFont="1" applyFill="1" applyBorder="1" applyAlignment="1">
      <alignment horizontal="right"/>
    </xf>
    <xf numFmtId="0" fontId="17" fillId="0" borderId="0" xfId="0" applyFont="1" applyFill="1" applyBorder="1"/>
    <xf numFmtId="0" fontId="17" fillId="0" borderId="0" xfId="0" applyFont="1" applyFill="1" applyBorder="1" applyAlignment="1">
      <alignment horizontal="right"/>
    </xf>
    <xf numFmtId="0" fontId="3" fillId="0" borderId="3" xfId="0" applyFont="1" applyFill="1" applyBorder="1" applyAlignment="1">
      <alignment horizontal="center"/>
    </xf>
    <xf numFmtId="0" fontId="5" fillId="0" borderId="19" xfId="0" applyFont="1" applyFill="1" applyBorder="1" applyAlignment="1">
      <alignment horizontal="center"/>
    </xf>
    <xf numFmtId="0" fontId="11" fillId="7" borderId="5" xfId="0" applyFont="1" applyFill="1" applyBorder="1"/>
    <xf numFmtId="0" fontId="12" fillId="7" borderId="4" xfId="0" applyFont="1" applyFill="1" applyBorder="1"/>
    <xf numFmtId="0" fontId="8" fillId="0" borderId="6" xfId="0" applyFont="1" applyFill="1" applyBorder="1" applyAlignment="1">
      <alignment horizontal="left"/>
    </xf>
    <xf numFmtId="0" fontId="8" fillId="0" borderId="0" xfId="0" applyFont="1" applyFill="1" applyBorder="1" applyAlignment="1">
      <alignment horizontal="left"/>
    </xf>
    <xf numFmtId="0" fontId="21" fillId="0" borderId="56" xfId="0" applyFont="1" applyFill="1" applyBorder="1" applyAlignment="1">
      <alignment horizontal="left"/>
    </xf>
    <xf numFmtId="0" fontId="22" fillId="0" borderId="7" xfId="0" applyFont="1" applyFill="1" applyBorder="1" applyAlignment="1">
      <alignment horizontal="center"/>
    </xf>
    <xf numFmtId="0" fontId="22" fillId="0" borderId="8" xfId="0" applyFont="1" applyFill="1" applyBorder="1"/>
    <xf numFmtId="0" fontId="23" fillId="0" borderId="8" xfId="0" applyFont="1" applyFill="1" applyBorder="1"/>
    <xf numFmtId="0" fontId="23" fillId="0" borderId="8" xfId="0" applyFont="1" applyFill="1" applyBorder="1" applyAlignment="1">
      <alignment horizontal="right"/>
    </xf>
    <xf numFmtId="0" fontId="22" fillId="0" borderId="9" xfId="0" applyFont="1" applyFill="1" applyBorder="1" applyAlignment="1">
      <alignment horizontal="center"/>
    </xf>
    <xf numFmtId="0" fontId="23" fillId="0" borderId="3" xfId="0" applyFont="1" applyFill="1" applyBorder="1" applyAlignment="1">
      <alignment horizontal="center"/>
    </xf>
    <xf numFmtId="0" fontId="23" fillId="0" borderId="0" xfId="0" applyFont="1" applyFill="1" applyBorder="1"/>
    <xf numFmtId="0" fontId="23" fillId="0" borderId="0" xfId="0" applyFont="1" applyFill="1" applyBorder="1" applyAlignment="1">
      <alignment horizontal="right"/>
    </xf>
    <xf numFmtId="0" fontId="22" fillId="0" borderId="17" xfId="0" applyFont="1" applyFill="1" applyBorder="1" applyAlignment="1">
      <alignment horizontal="center"/>
    </xf>
    <xf numFmtId="0" fontId="23" fillId="0" borderId="6" xfId="0" applyFont="1" applyFill="1" applyBorder="1" applyAlignment="1">
      <alignment horizontal="left"/>
    </xf>
    <xf numFmtId="0" fontId="24" fillId="0" borderId="0" xfId="0" applyFont="1" applyFill="1" applyBorder="1"/>
    <xf numFmtId="0" fontId="22" fillId="0" borderId="11" xfId="0" applyFont="1" applyFill="1" applyBorder="1" applyAlignment="1">
      <alignment horizontal="center"/>
    </xf>
    <xf numFmtId="0" fontId="23" fillId="0" borderId="11" xfId="0" applyFont="1" applyFill="1" applyBorder="1" applyAlignment="1">
      <alignment horizontal="left"/>
    </xf>
    <xf numFmtId="0" fontId="23" fillId="0" borderId="0" xfId="0" applyFont="1" applyFill="1" applyBorder="1" applyAlignment="1">
      <alignment horizontal="center"/>
    </xf>
    <xf numFmtId="0" fontId="23" fillId="0" borderId="0" xfId="0" applyFont="1" applyFill="1" applyBorder="1" applyAlignment="1">
      <alignment horizontal="right" vertical="center" wrapText="1"/>
    </xf>
    <xf numFmtId="0" fontId="23" fillId="0" borderId="6" xfId="0" applyFont="1" applyFill="1" applyBorder="1"/>
    <xf numFmtId="0" fontId="23" fillId="0" borderId="3" xfId="0" applyFont="1" applyFill="1" applyBorder="1" applyAlignment="1">
      <alignment horizontal="left"/>
    </xf>
    <xf numFmtId="0" fontId="23" fillId="0" borderId="6" xfId="0" applyFont="1" applyFill="1" applyBorder="1" applyAlignment="1">
      <alignment horizontal="left" wrapText="1"/>
    </xf>
    <xf numFmtId="0" fontId="23" fillId="0" borderId="3" xfId="0" applyFont="1" applyFill="1" applyBorder="1"/>
    <xf numFmtId="49" fontId="23" fillId="0" borderId="0" xfId="0" applyNumberFormat="1" applyFont="1" applyFill="1" applyBorder="1" applyAlignment="1">
      <alignment horizontal="right"/>
    </xf>
    <xf numFmtId="49" fontId="23" fillId="0" borderId="8" xfId="0" applyNumberFormat="1" applyFont="1" applyFill="1" applyBorder="1"/>
    <xf numFmtId="49" fontId="23" fillId="0" borderId="0" xfId="0" applyNumberFormat="1" applyFont="1" applyFill="1" applyBorder="1"/>
    <xf numFmtId="0" fontId="22" fillId="0" borderId="8" xfId="0" applyFont="1" applyBorder="1"/>
    <xf numFmtId="0" fontId="22" fillId="0" borderId="8" xfId="0" applyFont="1" applyFill="1" applyBorder="1" applyAlignment="1">
      <alignment horizontal="right" vertical="center" wrapText="1"/>
    </xf>
    <xf numFmtId="0" fontId="22" fillId="0" borderId="10" xfId="0" applyFont="1" applyFill="1" applyBorder="1" applyAlignment="1">
      <alignment horizontal="left"/>
    </xf>
    <xf numFmtId="0" fontId="23" fillId="0" borderId="17" xfId="0" applyFont="1" applyFill="1" applyBorder="1" applyAlignment="1">
      <alignment horizontal="left"/>
    </xf>
    <xf numFmtId="49" fontId="23" fillId="0" borderId="7" xfId="0" applyNumberFormat="1" applyFont="1" applyFill="1" applyBorder="1"/>
    <xf numFmtId="49" fontId="23" fillId="0" borderId="3" xfId="0" applyNumberFormat="1" applyFont="1" applyFill="1" applyBorder="1"/>
    <xf numFmtId="0" fontId="25" fillId="0" borderId="15" xfId="0" applyFont="1" applyFill="1" applyBorder="1" applyAlignment="1">
      <alignment horizontal="left" wrapText="1"/>
    </xf>
    <xf numFmtId="0" fontId="22" fillId="0" borderId="7" xfId="0" applyFont="1" applyFill="1" applyBorder="1" applyAlignment="1">
      <alignment horizontal="center" wrapText="1"/>
    </xf>
    <xf numFmtId="0" fontId="22" fillId="0" borderId="8" xfId="0" applyFont="1" applyBorder="1" applyAlignment="1">
      <alignment wrapText="1"/>
    </xf>
    <xf numFmtId="0" fontId="22" fillId="0" borderId="8" xfId="0" applyFont="1" applyFill="1" applyBorder="1" applyAlignment="1">
      <alignment wrapText="1"/>
    </xf>
    <xf numFmtId="0" fontId="22" fillId="0" borderId="10" xfId="0" applyFont="1" applyFill="1" applyBorder="1" applyAlignment="1">
      <alignment horizontal="left" wrapText="1"/>
    </xf>
    <xf numFmtId="0" fontId="23" fillId="0" borderId="12" xfId="0" applyFont="1" applyFill="1" applyBorder="1" applyAlignment="1">
      <alignment horizontal="center"/>
    </xf>
    <xf numFmtId="0" fontId="23" fillId="0" borderId="13" xfId="0" applyFont="1" applyFill="1" applyBorder="1"/>
    <xf numFmtId="49" fontId="23" fillId="0" borderId="13" xfId="0" applyNumberFormat="1" applyFont="1" applyFill="1" applyBorder="1"/>
    <xf numFmtId="0" fontId="23" fillId="0" borderId="13" xfId="0" applyFont="1" applyFill="1" applyBorder="1" applyAlignment="1">
      <alignment horizontal="right"/>
    </xf>
    <xf numFmtId="0" fontId="22" fillId="0" borderId="14" xfId="0" applyFont="1" applyFill="1" applyBorder="1" applyAlignment="1">
      <alignment horizontal="center"/>
    </xf>
    <xf numFmtId="0" fontId="23" fillId="0" borderId="16" xfId="0" applyFont="1" applyFill="1" applyBorder="1" applyAlignment="1">
      <alignment horizontal="left"/>
    </xf>
    <xf numFmtId="0" fontId="12" fillId="0" borderId="36" xfId="0" applyFont="1" applyFill="1" applyBorder="1" applyAlignment="1">
      <alignment horizontal="center" wrapText="1"/>
    </xf>
    <xf numFmtId="0" fontId="20" fillId="0" borderId="56" xfId="0" applyFont="1" applyFill="1" applyBorder="1" applyAlignment="1">
      <alignment horizontal="left"/>
    </xf>
    <xf numFmtId="0" fontId="5" fillId="0" borderId="60" xfId="0" applyFont="1" applyFill="1" applyBorder="1" applyAlignment="1">
      <alignment horizontal="center"/>
    </xf>
    <xf numFmtId="0" fontId="5" fillId="0" borderId="61" xfId="0" applyFont="1" applyFill="1" applyBorder="1" applyAlignment="1">
      <alignment horizontal="center"/>
    </xf>
    <xf numFmtId="0" fontId="5" fillId="0" borderId="1" xfId="0" applyFont="1" applyFill="1" applyBorder="1" applyAlignment="1">
      <alignment horizontal="center"/>
    </xf>
    <xf numFmtId="0" fontId="5" fillId="0" borderId="60" xfId="0" applyFont="1" applyFill="1" applyBorder="1" applyAlignment="1">
      <alignment horizontal="left"/>
    </xf>
    <xf numFmtId="0" fontId="5" fillId="0" borderId="50" xfId="0" applyFont="1" applyFill="1" applyBorder="1" applyAlignment="1">
      <alignment horizontal="center"/>
    </xf>
    <xf numFmtId="0" fontId="0" fillId="0" borderId="0" xfId="0" applyBorder="1"/>
    <xf numFmtId="0" fontId="0" fillId="0" borderId="6" xfId="0" applyBorder="1"/>
    <xf numFmtId="0" fontId="0" fillId="0" borderId="13" xfId="0" applyBorder="1"/>
    <xf numFmtId="0" fontId="0" fillId="0" borderId="16" xfId="0" applyBorder="1"/>
    <xf numFmtId="0" fontId="22" fillId="0" borderId="60" xfId="0" applyFont="1" applyFill="1" applyBorder="1" applyAlignment="1">
      <alignment horizontal="center"/>
    </xf>
    <xf numFmtId="0" fontId="22" fillId="0" borderId="10" xfId="0" applyFont="1" applyFill="1" applyBorder="1" applyAlignment="1">
      <alignment horizontal="center"/>
    </xf>
    <xf numFmtId="0" fontId="22" fillId="0" borderId="61" xfId="0" applyFont="1" applyFill="1" applyBorder="1" applyAlignment="1">
      <alignment horizontal="center"/>
    </xf>
    <xf numFmtId="0" fontId="23" fillId="0" borderId="2" xfId="0" applyFont="1" applyBorder="1"/>
    <xf numFmtId="0" fontId="23" fillId="0" borderId="0" xfId="0" applyFont="1" applyBorder="1"/>
    <xf numFmtId="0" fontId="23" fillId="0" borderId="6" xfId="0" applyFont="1" applyBorder="1"/>
    <xf numFmtId="0" fontId="22" fillId="0" borderId="1" xfId="0" applyFont="1" applyFill="1" applyBorder="1" applyAlignment="1">
      <alignment horizontal="center"/>
    </xf>
    <xf numFmtId="0" fontId="23" fillId="6" borderId="30" xfId="0" applyFont="1" applyFill="1" applyBorder="1"/>
    <xf numFmtId="0" fontId="23" fillId="6" borderId="18" xfId="0" applyFont="1" applyFill="1" applyBorder="1"/>
    <xf numFmtId="0" fontId="23" fillId="6" borderId="44" xfId="0" applyFont="1" applyFill="1" applyBorder="1"/>
    <xf numFmtId="49" fontId="22" fillId="0" borderId="8" xfId="0" applyNumberFormat="1" applyFont="1" applyFill="1" applyBorder="1"/>
    <xf numFmtId="0" fontId="23" fillId="0" borderId="61" xfId="0" applyFont="1" applyFill="1" applyBorder="1" applyAlignment="1">
      <alignment horizontal="left"/>
    </xf>
    <xf numFmtId="0" fontId="23" fillId="0" borderId="33" xfId="0" applyFont="1" applyBorder="1"/>
    <xf numFmtId="0" fontId="23" fillId="0" borderId="13" xfId="0" applyFont="1" applyBorder="1"/>
    <xf numFmtId="0" fontId="23" fillId="0" borderId="16" xfId="0" applyFont="1" applyBorder="1"/>
    <xf numFmtId="0" fontId="22" fillId="0" borderId="59" xfId="0" applyFont="1" applyFill="1" applyBorder="1" applyAlignment="1">
      <alignment horizontal="left"/>
    </xf>
    <xf numFmtId="0" fontId="22" fillId="0" borderId="59" xfId="0" applyFont="1" applyFill="1" applyBorder="1" applyAlignment="1">
      <alignment horizontal="center"/>
    </xf>
    <xf numFmtId="0" fontId="20" fillId="0" borderId="54" xfId="0" applyFont="1" applyFill="1" applyBorder="1" applyAlignment="1">
      <alignment horizontal="left"/>
    </xf>
    <xf numFmtId="0" fontId="12" fillId="0" borderId="37" xfId="0" applyFont="1" applyFill="1" applyBorder="1" applyAlignment="1">
      <alignment horizontal="center" wrapText="1"/>
    </xf>
    <xf numFmtId="0" fontId="3" fillId="0" borderId="34" xfId="0" applyFont="1" applyFill="1" applyBorder="1" applyAlignment="1">
      <alignment horizontal="center" wrapText="1"/>
    </xf>
    <xf numFmtId="0" fontId="22" fillId="0" borderId="64" xfId="0" applyFont="1" applyFill="1" applyBorder="1" applyAlignment="1">
      <alignment horizontal="center"/>
    </xf>
    <xf numFmtId="0" fontId="22" fillId="0" borderId="64" xfId="0" applyFont="1" applyFill="1" applyBorder="1" applyAlignment="1">
      <alignment horizontal="left"/>
    </xf>
    <xf numFmtId="0" fontId="23" fillId="0" borderId="64" xfId="0" applyFont="1" applyFill="1" applyBorder="1" applyAlignment="1">
      <alignment horizontal="left"/>
    </xf>
    <xf numFmtId="0" fontId="22" fillId="0" borderId="64" xfId="0" applyFont="1" applyFill="1" applyBorder="1" applyAlignment="1">
      <alignment horizontal="left" wrapText="1"/>
    </xf>
    <xf numFmtId="0" fontId="21" fillId="0" borderId="54" xfId="0" applyFont="1" applyFill="1" applyBorder="1" applyAlignment="1">
      <alignment horizontal="left"/>
    </xf>
    <xf numFmtId="0" fontId="6" fillId="0" borderId="34" xfId="0" applyFont="1" applyFill="1" applyBorder="1" applyAlignment="1">
      <alignment horizontal="center" wrapText="1"/>
    </xf>
    <xf numFmtId="0" fontId="5" fillId="0" borderId="0" xfId="0" applyFont="1" applyBorder="1" applyAlignment="1"/>
    <xf numFmtId="0" fontId="25" fillId="7" borderId="15" xfId="0" applyFont="1" applyFill="1" applyBorder="1" applyAlignment="1">
      <alignment horizontal="left" vertical="center" wrapText="1"/>
    </xf>
    <xf numFmtId="0" fontId="24" fillId="0" borderId="0" xfId="0" applyFont="1" applyBorder="1"/>
    <xf numFmtId="0" fontId="23" fillId="0" borderId="12" xfId="0" applyFont="1" applyFill="1" applyBorder="1"/>
    <xf numFmtId="0" fontId="23" fillId="0" borderId="13" xfId="0" applyFont="1" applyFill="1" applyBorder="1" applyAlignment="1">
      <alignment horizontal="right" vertical="center" wrapText="1"/>
    </xf>
    <xf numFmtId="0" fontId="22" fillId="0" borderId="68" xfId="0" applyFont="1" applyFill="1" applyBorder="1" applyAlignment="1">
      <alignment horizontal="center"/>
    </xf>
    <xf numFmtId="0" fontId="3" fillId="0" borderId="0" xfId="0" applyFont="1" applyBorder="1"/>
    <xf numFmtId="0" fontId="5" fillId="3" borderId="27" xfId="0" applyFont="1" applyFill="1" applyBorder="1" applyAlignment="1">
      <alignment vertical="center"/>
    </xf>
    <xf numFmtId="0" fontId="5" fillId="3" borderId="26" xfId="0" applyFont="1" applyFill="1" applyBorder="1" applyAlignment="1">
      <alignment vertical="center"/>
    </xf>
    <xf numFmtId="0" fontId="5" fillId="3" borderId="25" xfId="0" applyFont="1" applyFill="1" applyBorder="1" applyAlignment="1">
      <alignment vertical="center"/>
    </xf>
    <xf numFmtId="0" fontId="5" fillId="3" borderId="69" xfId="0" applyFont="1" applyFill="1" applyBorder="1" applyAlignment="1">
      <alignment vertical="center"/>
    </xf>
    <xf numFmtId="0" fontId="5" fillId="0" borderId="70" xfId="0" applyFont="1" applyBorder="1" applyAlignment="1">
      <alignment vertical="center"/>
    </xf>
    <xf numFmtId="0" fontId="0" fillId="0" borderId="45" xfId="0" applyBorder="1" applyAlignment="1">
      <alignment vertical="center"/>
    </xf>
    <xf numFmtId="0" fontId="5" fillId="3" borderId="44" xfId="0" applyFont="1" applyFill="1" applyBorder="1" applyAlignment="1">
      <alignment vertical="center"/>
    </xf>
    <xf numFmtId="0" fontId="11" fillId="0" borderId="34" xfId="0" applyFont="1" applyFill="1" applyBorder="1" applyAlignment="1">
      <alignment horizontal="left"/>
    </xf>
    <xf numFmtId="0" fontId="11" fillId="0" borderId="35" xfId="0" applyFont="1" applyFill="1" applyBorder="1" applyAlignment="1">
      <alignment horizontal="left"/>
    </xf>
    <xf numFmtId="0" fontId="3" fillId="6" borderId="30" xfId="0" applyFont="1" applyFill="1" applyBorder="1" applyAlignment="1">
      <alignment horizontal="left" vertical="center" wrapText="1"/>
    </xf>
    <xf numFmtId="0" fontId="5" fillId="0" borderId="39" xfId="0" applyFont="1" applyFill="1" applyBorder="1" applyAlignment="1">
      <alignment horizontal="center" vertical="center"/>
    </xf>
    <xf numFmtId="0" fontId="5" fillId="0" borderId="40" xfId="0" applyFont="1" applyFill="1" applyBorder="1" applyAlignment="1">
      <alignment horizontal="center" vertical="center"/>
    </xf>
    <xf numFmtId="0" fontId="5" fillId="0" borderId="40" xfId="0" applyFont="1" applyBorder="1" applyAlignment="1">
      <alignment horizontal="center" vertical="center"/>
    </xf>
    <xf numFmtId="0" fontId="5" fillId="0" borderId="41" xfId="0" applyFont="1" applyBorder="1" applyAlignment="1">
      <alignment horizontal="center" vertical="center"/>
    </xf>
    <xf numFmtId="0" fontId="5" fillId="0" borderId="72" xfId="0" applyFont="1" applyFill="1" applyBorder="1" applyAlignment="1">
      <alignment horizontal="center" vertical="center"/>
    </xf>
    <xf numFmtId="0" fontId="5" fillId="0" borderId="39" xfId="0" applyFont="1" applyFill="1" applyBorder="1"/>
    <xf numFmtId="0" fontId="5" fillId="0" borderId="75" xfId="0" applyFont="1" applyFill="1" applyBorder="1" applyAlignment="1">
      <alignment horizontal="center" vertical="center"/>
    </xf>
    <xf numFmtId="0" fontId="5" fillId="0" borderId="27" xfId="0" applyFont="1" applyFill="1" applyBorder="1" applyAlignment="1">
      <alignment horizontal="center" vertical="center"/>
    </xf>
    <xf numFmtId="0" fontId="5" fillId="0" borderId="27" xfId="0" applyFont="1" applyBorder="1" applyAlignment="1">
      <alignment horizontal="center" vertical="center"/>
    </xf>
    <xf numFmtId="0" fontId="5" fillId="0" borderId="69" xfId="0" applyFont="1" applyBorder="1" applyAlignment="1">
      <alignment horizontal="center" vertical="center"/>
    </xf>
    <xf numFmtId="0" fontId="5" fillId="0" borderId="41" xfId="0" applyFont="1" applyFill="1" applyBorder="1" applyAlignment="1">
      <alignment horizontal="center" vertical="center"/>
    </xf>
    <xf numFmtId="0" fontId="5" fillId="0" borderId="39" xfId="0" applyFont="1" applyFill="1" applyBorder="1" applyAlignment="1">
      <alignment vertical="justify"/>
    </xf>
    <xf numFmtId="0" fontId="0" fillId="0" borderId="67" xfId="0" applyBorder="1"/>
    <xf numFmtId="0" fontId="0" fillId="0" borderId="38" xfId="0" applyBorder="1"/>
    <xf numFmtId="0" fontId="3" fillId="0" borderId="36" xfId="0" applyFont="1" applyBorder="1" applyAlignment="1">
      <alignment horizontal="center"/>
    </xf>
    <xf numFmtId="0" fontId="0" fillId="0" borderId="4" xfId="0" applyBorder="1"/>
    <xf numFmtId="0" fontId="0" fillId="0" borderId="15" xfId="0" applyBorder="1"/>
    <xf numFmtId="0" fontId="0" fillId="0" borderId="2" xfId="0" applyBorder="1" applyAlignment="1"/>
    <xf numFmtId="0" fontId="26" fillId="0" borderId="0" xfId="1" applyBorder="1" applyAlignment="1" applyProtection="1">
      <alignment horizontal="left" vertical="center"/>
    </xf>
    <xf numFmtId="0" fontId="11" fillId="0" borderId="25" xfId="0" applyFont="1" applyFill="1" applyBorder="1" applyAlignment="1">
      <alignment horizontal="left" wrapText="1"/>
    </xf>
    <xf numFmtId="0" fontId="3" fillId="0" borderId="0" xfId="0" applyFont="1" applyFill="1" applyBorder="1" applyAlignment="1"/>
    <xf numFmtId="0" fontId="3" fillId="0" borderId="0" xfId="0" applyFont="1" applyBorder="1" applyAlignment="1">
      <alignment horizontal="center"/>
    </xf>
    <xf numFmtId="0" fontId="0" fillId="0" borderId="0" xfId="0" applyAlignment="1"/>
    <xf numFmtId="0" fontId="3" fillId="0" borderId="43" xfId="0" applyFont="1" applyBorder="1" applyAlignment="1">
      <alignment wrapText="1"/>
    </xf>
    <xf numFmtId="14" fontId="0" fillId="0" borderId="43" xfId="0" applyNumberFormat="1" applyBorder="1" applyAlignment="1">
      <alignment wrapText="1"/>
    </xf>
    <xf numFmtId="0" fontId="0" fillId="0" borderId="44" xfId="0" applyBorder="1" applyAlignment="1">
      <alignment wrapText="1"/>
    </xf>
    <xf numFmtId="14" fontId="0" fillId="0" borderId="44" xfId="0" applyNumberFormat="1" applyBorder="1" applyAlignment="1">
      <alignment wrapText="1"/>
    </xf>
    <xf numFmtId="0" fontId="0" fillId="0" borderId="18" xfId="0" applyBorder="1" applyAlignment="1">
      <alignment wrapText="1"/>
    </xf>
    <xf numFmtId="0" fontId="0" fillId="0" borderId="21" xfId="0" applyBorder="1" applyAlignment="1">
      <alignment wrapText="1"/>
    </xf>
    <xf numFmtId="0" fontId="0" fillId="0" borderId="45" xfId="0" applyBorder="1" applyAlignment="1">
      <alignment wrapText="1"/>
    </xf>
    <xf numFmtId="14" fontId="0" fillId="0" borderId="45" xfId="0" applyNumberFormat="1" applyBorder="1" applyAlignment="1">
      <alignment wrapText="1"/>
    </xf>
    <xf numFmtId="0" fontId="3" fillId="0" borderId="43" xfId="0" applyFont="1" applyFill="1" applyBorder="1" applyAlignment="1">
      <alignment horizontal="left" vertical="center" wrapText="1"/>
    </xf>
    <xf numFmtId="0" fontId="5" fillId="0" borderId="44" xfId="0" applyFont="1" applyFill="1" applyBorder="1" applyAlignment="1">
      <alignment vertical="center"/>
    </xf>
    <xf numFmtId="0" fontId="5" fillId="0" borderId="37" xfId="0" applyFont="1" applyBorder="1" applyAlignment="1"/>
    <xf numFmtId="0" fontId="3" fillId="0" borderId="4" xfId="0" applyFont="1" applyBorder="1" applyAlignment="1"/>
    <xf numFmtId="0" fontId="0" fillId="0" borderId="4" xfId="0" applyBorder="1" applyAlignment="1">
      <alignment horizontal="left" indent="2"/>
    </xf>
    <xf numFmtId="0" fontId="3" fillId="0" borderId="0" xfId="0" applyFont="1" applyBorder="1" applyAlignment="1">
      <alignment horizontal="left"/>
    </xf>
    <xf numFmtId="0" fontId="3" fillId="0" borderId="0" xfId="0" applyFont="1" applyBorder="1" applyAlignment="1">
      <alignment horizontal="left" indent="2"/>
    </xf>
    <xf numFmtId="0" fontId="0" fillId="0" borderId="30" xfId="0" applyBorder="1" applyAlignment="1">
      <alignment horizontal="center" vertical="center" wrapText="1"/>
    </xf>
    <xf numFmtId="0" fontId="0" fillId="0" borderId="31" xfId="0" applyBorder="1" applyAlignment="1">
      <alignment horizontal="center" vertical="center" wrapText="1"/>
    </xf>
    <xf numFmtId="0" fontId="5" fillId="0" borderId="44" xfId="0" applyFont="1" applyBorder="1" applyAlignment="1">
      <alignment vertical="center"/>
    </xf>
    <xf numFmtId="0" fontId="5" fillId="0" borderId="45" xfId="0" applyFont="1" applyBorder="1" applyAlignment="1">
      <alignment vertical="center"/>
    </xf>
    <xf numFmtId="0" fontId="5" fillId="0" borderId="43" xfId="0" applyFont="1" applyBorder="1" applyAlignment="1">
      <alignment vertical="center"/>
    </xf>
    <xf numFmtId="0" fontId="3" fillId="0" borderId="13" xfId="0" applyFont="1" applyBorder="1"/>
    <xf numFmtId="0" fontId="3" fillId="2" borderId="18" xfId="0" applyFont="1" applyFill="1" applyBorder="1" applyAlignment="1">
      <alignment horizontal="center" vertical="center" wrapText="1"/>
    </xf>
    <xf numFmtId="0" fontId="5" fillId="0" borderId="44" xfId="0" applyFont="1" applyFill="1" applyBorder="1" applyAlignment="1">
      <alignment horizontal="left" vertical="center"/>
    </xf>
    <xf numFmtId="0" fontId="5" fillId="0" borderId="44" xfId="0" applyFont="1" applyFill="1" applyBorder="1" applyAlignment="1">
      <alignment horizontal="left" vertical="top"/>
    </xf>
    <xf numFmtId="0" fontId="5" fillId="0" borderId="74" xfId="0" applyFont="1" applyBorder="1"/>
    <xf numFmtId="0" fontId="30" fillId="0" borderId="54" xfId="0" applyFont="1" applyBorder="1" applyAlignment="1">
      <alignment horizontal="right" vertical="center"/>
    </xf>
    <xf numFmtId="0" fontId="30" fillId="0" borderId="74" xfId="0" applyFont="1" applyBorder="1" applyAlignment="1">
      <alignment vertical="center"/>
    </xf>
    <xf numFmtId="0" fontId="11" fillId="0" borderId="2" xfId="0" applyFont="1" applyFill="1" applyBorder="1" applyAlignment="1">
      <alignment horizontal="left"/>
    </xf>
    <xf numFmtId="0" fontId="11" fillId="0" borderId="0" xfId="0" applyFont="1" applyFill="1" applyBorder="1" applyAlignment="1">
      <alignment horizontal="left"/>
    </xf>
    <xf numFmtId="0" fontId="6" fillId="0" borderId="65" xfId="0" applyFont="1" applyFill="1" applyBorder="1" applyAlignment="1">
      <alignment wrapText="1"/>
    </xf>
    <xf numFmtId="0" fontId="3" fillId="0" borderId="66" xfId="0" applyFont="1" applyFill="1" applyBorder="1" applyAlignment="1">
      <alignment horizontal="center" wrapText="1"/>
    </xf>
    <xf numFmtId="0" fontId="5" fillId="0" borderId="0" xfId="0" applyFont="1" applyFill="1" applyBorder="1" applyAlignment="1">
      <alignment horizontal="right" vertical="center"/>
    </xf>
    <xf numFmtId="0" fontId="5" fillId="7" borderId="34" xfId="0" applyFont="1" applyFill="1" applyBorder="1" applyAlignment="1">
      <alignment horizontal="right" vertical="center"/>
    </xf>
    <xf numFmtId="0" fontId="5" fillId="7" borderId="35" xfId="0" applyFont="1" applyFill="1" applyBorder="1" applyAlignment="1">
      <alignment horizontal="right" vertical="center"/>
    </xf>
    <xf numFmtId="0" fontId="5" fillId="7" borderId="25" xfId="0" applyFont="1" applyFill="1" applyBorder="1" applyAlignment="1">
      <alignment horizontal="right" vertical="center"/>
    </xf>
    <xf numFmtId="0" fontId="12" fillId="0" borderId="4" xfId="0" applyFont="1" applyFill="1" applyBorder="1" applyAlignment="1">
      <alignment vertical="center"/>
    </xf>
    <xf numFmtId="0" fontId="11" fillId="0" borderId="4" xfId="0" applyFont="1" applyFill="1" applyBorder="1" applyAlignment="1">
      <alignment horizontal="center" vertical="center"/>
    </xf>
    <xf numFmtId="0" fontId="5" fillId="0" borderId="0" xfId="0" applyFont="1" applyFill="1" applyAlignment="1">
      <alignment vertical="center"/>
    </xf>
    <xf numFmtId="0" fontId="15" fillId="0" borderId="75" xfId="0" applyFont="1" applyBorder="1"/>
    <xf numFmtId="0" fontId="0" fillId="0" borderId="70" xfId="0" applyBorder="1"/>
    <xf numFmtId="0" fontId="15" fillId="0" borderId="3" xfId="0" applyFont="1" applyBorder="1"/>
    <xf numFmtId="0" fontId="0" fillId="0" borderId="77" xfId="0" applyBorder="1"/>
    <xf numFmtId="0" fontId="31" fillId="0" borderId="71" xfId="0" applyFont="1" applyBorder="1"/>
    <xf numFmtId="0" fontId="15" fillId="0" borderId="42" xfId="0" applyFont="1" applyBorder="1"/>
    <xf numFmtId="0" fontId="12" fillId="0" borderId="15" xfId="0" applyFont="1" applyFill="1" applyBorder="1"/>
    <xf numFmtId="0" fontId="5" fillId="0" borderId="6" xfId="0" applyFont="1" applyFill="1" applyBorder="1" applyAlignment="1">
      <alignment horizontal="center"/>
    </xf>
    <xf numFmtId="0" fontId="11" fillId="0" borderId="5" xfId="0" applyFont="1" applyFill="1" applyBorder="1" applyAlignment="1">
      <alignment horizontal="center"/>
    </xf>
    <xf numFmtId="0" fontId="8" fillId="0" borderId="2" xfId="0" applyFont="1" applyFill="1" applyBorder="1" applyAlignment="1">
      <alignment horizontal="center"/>
    </xf>
    <xf numFmtId="0" fontId="5" fillId="0" borderId="2" xfId="0" applyFont="1" applyFill="1" applyBorder="1" applyAlignment="1">
      <alignment horizontal="center"/>
    </xf>
    <xf numFmtId="0" fontId="6" fillId="0" borderId="33" xfId="0" applyFont="1" applyFill="1" applyBorder="1" applyAlignment="1">
      <alignment horizontal="center"/>
    </xf>
    <xf numFmtId="0" fontId="5" fillId="0" borderId="13" xfId="0" applyFont="1" applyFill="1" applyBorder="1" applyAlignment="1">
      <alignment horizontal="center"/>
    </xf>
    <xf numFmtId="0" fontId="5" fillId="0" borderId="16" xfId="0" applyFont="1" applyFill="1" applyBorder="1" applyAlignment="1">
      <alignment horizontal="center"/>
    </xf>
    <xf numFmtId="0" fontId="3" fillId="5" borderId="41" xfId="0" applyFont="1" applyFill="1" applyBorder="1" applyAlignment="1">
      <alignment horizontal="center" vertical="center"/>
    </xf>
    <xf numFmtId="0" fontId="23" fillId="0" borderId="68" xfId="0" applyFont="1" applyFill="1" applyBorder="1" applyAlignment="1"/>
    <xf numFmtId="0" fontId="23" fillId="0" borderId="13" xfId="0" applyFont="1" applyBorder="1" applyAlignment="1"/>
    <xf numFmtId="0" fontId="33" fillId="0" borderId="0" xfId="0" applyFont="1" applyFill="1" applyBorder="1"/>
    <xf numFmtId="0" fontId="33" fillId="0" borderId="0" xfId="0" applyFont="1" applyBorder="1"/>
    <xf numFmtId="0" fontId="3" fillId="0" borderId="43" xfId="0" applyFont="1" applyFill="1" applyBorder="1" applyAlignment="1">
      <alignment vertical="center" wrapText="1"/>
    </xf>
    <xf numFmtId="0" fontId="3" fillId="0" borderId="42" xfId="0" applyFont="1" applyBorder="1" applyAlignment="1">
      <alignment horizontal="center" vertical="center" wrapText="1"/>
    </xf>
    <xf numFmtId="0" fontId="3" fillId="0" borderId="19" xfId="0" applyFont="1" applyBorder="1" applyAlignment="1">
      <alignment wrapText="1"/>
    </xf>
    <xf numFmtId="0" fontId="3" fillId="0" borderId="6" xfId="0" applyFont="1" applyFill="1" applyBorder="1" applyAlignment="1">
      <alignment horizontal="left" vertical="top" wrapText="1"/>
    </xf>
    <xf numFmtId="0" fontId="22" fillId="0" borderId="78" xfId="0" applyFont="1" applyFill="1" applyBorder="1" applyAlignment="1">
      <alignment horizontal="center"/>
    </xf>
    <xf numFmtId="0" fontId="22" fillId="0" borderId="62" xfId="0" applyFont="1" applyFill="1" applyBorder="1"/>
    <xf numFmtId="0" fontId="23" fillId="0" borderId="62" xfId="0" applyFont="1" applyFill="1" applyBorder="1"/>
    <xf numFmtId="0" fontId="23" fillId="0" borderId="62" xfId="0" applyFont="1" applyFill="1" applyBorder="1" applyAlignment="1">
      <alignment horizontal="right"/>
    </xf>
    <xf numFmtId="0" fontId="22" fillId="0" borderId="62" xfId="0" applyFont="1" applyFill="1" applyBorder="1" applyAlignment="1">
      <alignment horizontal="center"/>
    </xf>
    <xf numFmtId="0" fontId="22" fillId="0" borderId="80" xfId="0" applyFont="1" applyFill="1" applyBorder="1" applyAlignment="1">
      <alignment horizontal="center"/>
    </xf>
    <xf numFmtId="0" fontId="22" fillId="0" borderId="81" xfId="0" applyFont="1" applyFill="1" applyBorder="1" applyAlignment="1">
      <alignment horizontal="center"/>
    </xf>
    <xf numFmtId="0" fontId="22" fillId="0" borderId="8" xfId="0" applyFont="1" applyFill="1" applyBorder="1" applyAlignment="1">
      <alignment horizontal="center"/>
    </xf>
    <xf numFmtId="0" fontId="22" fillId="0" borderId="82" xfId="0" applyFont="1" applyFill="1" applyBorder="1" applyAlignment="1">
      <alignment horizontal="center"/>
    </xf>
    <xf numFmtId="0" fontId="22" fillId="0" borderId="83" xfId="0" applyFont="1" applyFill="1" applyBorder="1" applyAlignment="1">
      <alignment horizontal="center"/>
    </xf>
    <xf numFmtId="0" fontId="5" fillId="0" borderId="79" xfId="0" applyFont="1" applyFill="1" applyBorder="1" applyAlignment="1">
      <alignment horizontal="center"/>
    </xf>
    <xf numFmtId="0" fontId="22" fillId="0" borderId="8" xfId="0" applyFont="1" applyFill="1" applyBorder="1" applyAlignment="1">
      <alignment horizontal="left"/>
    </xf>
    <xf numFmtId="0" fontId="22" fillId="0" borderId="82" xfId="0" applyFont="1" applyFill="1" applyBorder="1" applyAlignment="1">
      <alignment horizontal="left"/>
    </xf>
    <xf numFmtId="0" fontId="22" fillId="0" borderId="9" xfId="0" applyFont="1" applyFill="1" applyBorder="1" applyAlignment="1">
      <alignment horizontal="left"/>
    </xf>
    <xf numFmtId="0" fontId="23" fillId="0" borderId="43" xfId="0" applyFont="1" applyFill="1" applyBorder="1" applyAlignment="1">
      <alignment horizontal="left"/>
    </xf>
    <xf numFmtId="0" fontId="22" fillId="0" borderId="9" xfId="0" applyFont="1" applyFill="1" applyBorder="1" applyAlignment="1">
      <alignment horizontal="left" wrapText="1"/>
    </xf>
    <xf numFmtId="0" fontId="22" fillId="0" borderId="8" xfId="0" applyFont="1" applyFill="1" applyBorder="1" applyAlignment="1">
      <alignment horizontal="left" wrapText="1"/>
    </xf>
    <xf numFmtId="0" fontId="23" fillId="0" borderId="39" xfId="0" applyFont="1" applyFill="1" applyBorder="1"/>
    <xf numFmtId="0" fontId="23" fillId="0" borderId="76" xfId="0" applyFont="1" applyFill="1" applyBorder="1"/>
    <xf numFmtId="0" fontId="22" fillId="0" borderId="40" xfId="0" applyFont="1" applyFill="1" applyBorder="1" applyAlignment="1">
      <alignment horizontal="center"/>
    </xf>
    <xf numFmtId="0" fontId="23" fillId="0" borderId="74" xfId="0" applyFont="1" applyFill="1" applyBorder="1" applyAlignment="1">
      <alignment horizontal="left"/>
    </xf>
    <xf numFmtId="0" fontId="23" fillId="0" borderId="76" xfId="0" applyFont="1" applyFill="1" applyBorder="1" applyAlignment="1">
      <alignment horizontal="right" vertical="center" wrapText="1"/>
    </xf>
    <xf numFmtId="0" fontId="23" fillId="0" borderId="83" xfId="0" applyFont="1" applyFill="1" applyBorder="1" applyAlignment="1">
      <alignment horizontal="left"/>
    </xf>
    <xf numFmtId="0" fontId="16" fillId="0" borderId="0" xfId="0" applyFont="1" applyFill="1" applyBorder="1"/>
    <xf numFmtId="0" fontId="5" fillId="0" borderId="82" xfId="0" applyFont="1" applyFill="1" applyBorder="1" applyAlignment="1">
      <alignment horizontal="left"/>
    </xf>
    <xf numFmtId="0" fontId="5" fillId="0" borderId="59" xfId="0" applyFont="1" applyFill="1" applyBorder="1" applyAlignment="1">
      <alignment horizontal="left"/>
    </xf>
    <xf numFmtId="0" fontId="5" fillId="0" borderId="8" xfId="0" applyFont="1" applyFill="1" applyBorder="1" applyAlignment="1">
      <alignment horizontal="left"/>
    </xf>
    <xf numFmtId="0" fontId="5" fillId="0" borderId="59" xfId="0" applyFont="1" applyFill="1" applyBorder="1" applyAlignment="1">
      <alignment horizontal="center"/>
    </xf>
    <xf numFmtId="0" fontId="5" fillId="0" borderId="8" xfId="0" applyFont="1" applyFill="1" applyBorder="1" applyAlignment="1">
      <alignment horizontal="center"/>
    </xf>
    <xf numFmtId="0" fontId="5" fillId="0" borderId="82" xfId="0" applyFont="1" applyFill="1" applyBorder="1" applyAlignment="1">
      <alignment horizontal="center"/>
    </xf>
    <xf numFmtId="0" fontId="3" fillId="0" borderId="18" xfId="0" applyFont="1" applyFill="1" applyBorder="1" applyAlignment="1">
      <alignment horizontal="center" vertical="center" wrapText="1"/>
    </xf>
    <xf numFmtId="0" fontId="3" fillId="2" borderId="44" xfId="0" applyFont="1" applyFill="1" applyBorder="1" applyAlignment="1">
      <alignment horizontal="center" vertical="center" wrapText="1"/>
    </xf>
    <xf numFmtId="0" fontId="3" fillId="0" borderId="44" xfId="0" applyFont="1" applyFill="1" applyBorder="1" applyAlignment="1">
      <alignment horizontal="center" vertical="center" wrapText="1"/>
    </xf>
    <xf numFmtId="0" fontId="5" fillId="5" borderId="39" xfId="0" applyFont="1" applyFill="1" applyBorder="1" applyAlignment="1"/>
    <xf numFmtId="0" fontId="23" fillId="0" borderId="2" xfId="0" applyFont="1" applyFill="1" applyBorder="1"/>
    <xf numFmtId="0" fontId="22" fillId="0" borderId="0" xfId="0" applyFont="1" applyFill="1" applyBorder="1" applyAlignment="1">
      <alignment horizontal="center"/>
    </xf>
    <xf numFmtId="0" fontId="20" fillId="0" borderId="54" xfId="0" applyFont="1" applyFill="1" applyBorder="1" applyAlignment="1">
      <alignment horizontal="left" wrapText="1"/>
    </xf>
    <xf numFmtId="0" fontId="5" fillId="7" borderId="36" xfId="0" applyFont="1" applyFill="1" applyBorder="1" applyAlignment="1">
      <alignment horizontal="right" vertical="center"/>
    </xf>
    <xf numFmtId="0" fontId="3" fillId="0" borderId="0" xfId="2"/>
    <xf numFmtId="0" fontId="5" fillId="0" borderId="0" xfId="2" applyFont="1"/>
    <xf numFmtId="0" fontId="5" fillId="0" borderId="0" xfId="2" applyFont="1" applyBorder="1"/>
    <xf numFmtId="0" fontId="3" fillId="0" borderId="0" xfId="2" applyBorder="1" applyAlignment="1">
      <alignment horizontal="center" vertical="center" wrapText="1"/>
    </xf>
    <xf numFmtId="0" fontId="3" fillId="0" borderId="0" xfId="2" applyBorder="1" applyAlignment="1">
      <alignment wrapText="1"/>
    </xf>
    <xf numFmtId="0" fontId="3" fillId="0" borderId="0" xfId="2" applyFont="1" applyBorder="1" applyAlignment="1">
      <alignment wrapText="1"/>
    </xf>
    <xf numFmtId="14" fontId="3" fillId="0" borderId="0" xfId="2" applyNumberFormat="1" applyBorder="1"/>
    <xf numFmtId="0" fontId="3" fillId="0" borderId="0" xfId="2" applyBorder="1" applyAlignment="1">
      <alignment horizontal="center" vertical="center"/>
    </xf>
    <xf numFmtId="0" fontId="3" fillId="0" borderId="0" xfId="2" applyBorder="1"/>
    <xf numFmtId="0" fontId="3" fillId="0" borderId="0" xfId="2" applyFont="1" applyBorder="1"/>
    <xf numFmtId="0" fontId="36" fillId="0" borderId="0" xfId="2" applyFont="1"/>
    <xf numFmtId="0" fontId="3" fillId="0" borderId="0" xfId="2" applyFont="1" applyAlignment="1"/>
    <xf numFmtId="0" fontId="3" fillId="0" borderId="2" xfId="2" applyBorder="1"/>
    <xf numFmtId="0" fontId="3" fillId="0" borderId="6" xfId="2" applyBorder="1"/>
    <xf numFmtId="0" fontId="30" fillId="0" borderId="54" xfId="2" applyFont="1" applyBorder="1" applyAlignment="1">
      <alignment horizontal="right" vertical="center"/>
    </xf>
    <xf numFmtId="0" fontId="30" fillId="0" borderId="74" xfId="2" applyFont="1" applyBorder="1" applyAlignment="1">
      <alignment vertical="center"/>
    </xf>
    <xf numFmtId="0" fontId="17" fillId="3" borderId="5" xfId="2" applyFont="1" applyFill="1" applyBorder="1" applyAlignment="1">
      <alignment vertical="center"/>
    </xf>
    <xf numFmtId="0" fontId="17" fillId="3" borderId="37" xfId="2" applyFont="1" applyFill="1" applyBorder="1" applyAlignment="1">
      <alignment vertical="center"/>
    </xf>
    <xf numFmtId="0" fontId="17" fillId="0" borderId="5" xfId="2" applyFont="1" applyBorder="1" applyAlignment="1">
      <alignment vertical="center"/>
    </xf>
    <xf numFmtId="0" fontId="17" fillId="0" borderId="67" xfId="2" applyFont="1" applyBorder="1" applyAlignment="1">
      <alignment vertical="center"/>
    </xf>
    <xf numFmtId="0" fontId="17" fillId="0" borderId="2" xfId="2" applyFont="1" applyBorder="1" applyAlignment="1">
      <alignment vertical="center"/>
    </xf>
    <xf numFmtId="0" fontId="17" fillId="0" borderId="33" xfId="2" applyFont="1" applyBorder="1" applyAlignment="1">
      <alignment vertical="center"/>
    </xf>
    <xf numFmtId="0" fontId="17" fillId="0" borderId="37" xfId="2" applyFont="1" applyBorder="1" applyAlignment="1">
      <alignment vertical="center"/>
    </xf>
    <xf numFmtId="0" fontId="17" fillId="0" borderId="67" xfId="2" applyFont="1" applyFill="1" applyBorder="1" applyAlignment="1">
      <alignment vertical="center"/>
    </xf>
    <xf numFmtId="0" fontId="17" fillId="0" borderId="38" xfId="2" applyFont="1" applyBorder="1" applyAlignment="1">
      <alignment vertical="center"/>
    </xf>
    <xf numFmtId="0" fontId="17" fillId="3" borderId="67" xfId="2" applyFont="1" applyFill="1" applyBorder="1" applyAlignment="1">
      <alignment vertical="center"/>
    </xf>
    <xf numFmtId="0" fontId="3" fillId="0" borderId="0" xfId="2" applyFont="1" applyFill="1" applyBorder="1"/>
    <xf numFmtId="0" fontId="17" fillId="0" borderId="67" xfId="2" applyFont="1" applyFill="1" applyBorder="1" applyAlignment="1">
      <alignment horizontal="left" vertical="center"/>
    </xf>
    <xf numFmtId="0" fontId="3" fillId="0" borderId="0" xfId="2" applyFont="1" applyBorder="1" applyAlignment="1">
      <alignment horizontal="center"/>
    </xf>
    <xf numFmtId="0" fontId="3" fillId="0" borderId="0" xfId="2" applyBorder="1" applyAlignment="1"/>
    <xf numFmtId="0" fontId="3" fillId="0" borderId="6" xfId="2" applyBorder="1" applyAlignment="1"/>
    <xf numFmtId="0" fontId="17" fillId="0" borderId="67" xfId="2" applyFont="1" applyFill="1" applyBorder="1" applyAlignment="1">
      <alignment horizontal="left" vertical="top"/>
    </xf>
    <xf numFmtId="0" fontId="3" fillId="0" borderId="0" xfId="2" applyFont="1" applyFill="1" applyBorder="1" applyAlignment="1"/>
    <xf numFmtId="0" fontId="3" fillId="0" borderId="2" xfId="2" applyFill="1" applyBorder="1"/>
    <xf numFmtId="0" fontId="3" fillId="0" borderId="0" xfId="2" applyFill="1" applyBorder="1"/>
    <xf numFmtId="0" fontId="3" fillId="0" borderId="6" xfId="2" applyFill="1" applyBorder="1"/>
    <xf numFmtId="0" fontId="20" fillId="0" borderId="74" xfId="2" applyFont="1" applyFill="1" applyBorder="1" applyAlignment="1"/>
    <xf numFmtId="0" fontId="20" fillId="0" borderId="4" xfId="2" applyFont="1" applyFill="1" applyBorder="1" applyAlignment="1"/>
    <xf numFmtId="0" fontId="21" fillId="0" borderId="4" xfId="2" applyFont="1" applyFill="1" applyBorder="1"/>
    <xf numFmtId="0" fontId="3" fillId="0" borderId="4" xfId="2" applyFill="1" applyBorder="1"/>
    <xf numFmtId="0" fontId="3" fillId="0" borderId="15" xfId="2" applyFill="1" applyBorder="1"/>
    <xf numFmtId="0" fontId="21" fillId="0" borderId="6" xfId="2" applyFont="1" applyFill="1" applyBorder="1" applyAlignment="1"/>
    <xf numFmtId="0" fontId="21" fillId="0" borderId="0" xfId="2" applyFont="1" applyFill="1" applyBorder="1" applyAlignment="1">
      <alignment horizontal="left" indent="2"/>
    </xf>
    <xf numFmtId="0" fontId="21" fillId="0" borderId="0" xfId="2" applyFont="1" applyFill="1" applyBorder="1"/>
    <xf numFmtId="0" fontId="21" fillId="0" borderId="6" xfId="2" applyFont="1" applyFill="1" applyBorder="1"/>
    <xf numFmtId="0" fontId="21" fillId="0" borderId="0" xfId="2" applyFont="1" applyFill="1" applyBorder="1" applyAlignment="1">
      <alignment horizontal="left"/>
    </xf>
    <xf numFmtId="0" fontId="38" fillId="0" borderId="0" xfId="1" applyFont="1" applyFill="1" applyBorder="1" applyAlignment="1" applyProtection="1"/>
    <xf numFmtId="0" fontId="20" fillId="0" borderId="74" xfId="2" applyFont="1" applyFill="1" applyBorder="1"/>
    <xf numFmtId="0" fontId="21" fillId="0" borderId="16" xfId="2" applyFont="1" applyFill="1" applyBorder="1"/>
    <xf numFmtId="0" fontId="21" fillId="0" borderId="13" xfId="2" applyFont="1" applyFill="1" applyBorder="1"/>
    <xf numFmtId="0" fontId="3" fillId="0" borderId="13" xfId="2" applyFill="1" applyBorder="1"/>
    <xf numFmtId="0" fontId="3" fillId="0" borderId="16" xfId="2" applyFill="1" applyBorder="1"/>
    <xf numFmtId="0" fontId="3" fillId="0" borderId="2" xfId="2" applyBorder="1" applyAlignment="1"/>
    <xf numFmtId="0" fontId="3" fillId="0" borderId="33" xfId="2" applyBorder="1" applyAlignment="1"/>
    <xf numFmtId="0" fontId="3" fillId="0" borderId="13" xfId="2" applyBorder="1"/>
    <xf numFmtId="0" fontId="3" fillId="0" borderId="16" xfId="2" applyBorder="1"/>
    <xf numFmtId="0" fontId="3" fillId="0" borderId="0" xfId="2" applyFont="1"/>
    <xf numFmtId="0" fontId="3" fillId="0" borderId="0" xfId="2" applyAlignment="1"/>
    <xf numFmtId="0" fontId="5" fillId="0" borderId="0" xfId="2" applyFont="1" applyBorder="1" applyAlignment="1"/>
    <xf numFmtId="0" fontId="3" fillId="0" borderId="4" xfId="2" applyBorder="1"/>
    <xf numFmtId="0" fontId="3" fillId="0" borderId="15" xfId="2" applyBorder="1"/>
    <xf numFmtId="0" fontId="3" fillId="0" borderId="5" xfId="2" applyBorder="1" applyAlignment="1"/>
    <xf numFmtId="0" fontId="3" fillId="0" borderId="4" xfId="2" applyBorder="1" applyAlignment="1">
      <alignment horizontal="center"/>
    </xf>
    <xf numFmtId="0" fontId="3" fillId="0" borderId="4" xfId="2" applyBorder="1" applyAlignment="1">
      <alignment horizontal="left"/>
    </xf>
    <xf numFmtId="0" fontId="13" fillId="0" borderId="4" xfId="2" applyFont="1" applyBorder="1" applyAlignment="1"/>
    <xf numFmtId="0" fontId="3" fillId="0" borderId="0" xfId="2" applyBorder="1" applyAlignment="1">
      <alignment horizontal="center"/>
    </xf>
    <xf numFmtId="0" fontId="3" fillId="0" borderId="0" xfId="2" applyBorder="1" applyAlignment="1">
      <alignment horizontal="left"/>
    </xf>
    <xf numFmtId="0" fontId="5" fillId="0" borderId="0" xfId="2" applyFont="1" applyBorder="1" applyAlignment="1">
      <alignment horizontal="left" vertical="center"/>
    </xf>
    <xf numFmtId="0" fontId="3" fillId="0" borderId="36" xfId="2" applyBorder="1" applyAlignment="1">
      <alignment horizontal="left" vertical="center"/>
    </xf>
    <xf numFmtId="0" fontId="3" fillId="0" borderId="0" xfId="2" applyBorder="1" applyAlignment="1">
      <alignment horizontal="left" vertical="center"/>
    </xf>
    <xf numFmtId="49" fontId="3" fillId="0" borderId="0" xfId="2" applyNumberFormat="1" applyBorder="1" applyAlignment="1">
      <alignment horizontal="left" vertical="center"/>
    </xf>
    <xf numFmtId="0" fontId="3" fillId="0" borderId="36" xfId="2" applyFont="1" applyBorder="1" applyAlignment="1">
      <alignment horizontal="center" vertical="center"/>
    </xf>
    <xf numFmtId="164" fontId="3" fillId="0" borderId="0" xfId="2" applyNumberFormat="1" applyBorder="1" applyAlignment="1">
      <alignment horizontal="center" vertical="center"/>
    </xf>
    <xf numFmtId="0" fontId="5" fillId="0" borderId="0" xfId="2" applyFont="1" applyBorder="1" applyAlignment="1">
      <alignment horizontal="center" vertical="center"/>
    </xf>
    <xf numFmtId="0" fontId="3" fillId="0" borderId="0" xfId="2" applyFont="1" applyBorder="1" applyAlignment="1">
      <alignment horizontal="center" vertical="center"/>
    </xf>
    <xf numFmtId="49" fontId="3" fillId="0" borderId="0" xfId="2" applyNumberFormat="1" applyBorder="1" applyAlignment="1">
      <alignment horizontal="center" vertical="center"/>
    </xf>
    <xf numFmtId="0" fontId="3" fillId="0" borderId="36" xfId="2" applyFont="1" applyBorder="1" applyAlignment="1">
      <alignment horizontal="left" vertical="center"/>
    </xf>
    <xf numFmtId="49" fontId="3" fillId="0" borderId="0" xfId="2" applyNumberFormat="1" applyFont="1" applyBorder="1" applyAlignment="1">
      <alignment horizontal="left" vertical="center"/>
    </xf>
    <xf numFmtId="49" fontId="3" fillId="0" borderId="36" xfId="2" applyNumberFormat="1" applyFont="1" applyBorder="1" applyAlignment="1">
      <alignment horizontal="left" vertical="center"/>
    </xf>
    <xf numFmtId="0" fontId="16" fillId="0" borderId="0" xfId="2" applyFont="1" applyBorder="1" applyAlignment="1">
      <alignment horizontal="left" vertical="center"/>
    </xf>
    <xf numFmtId="0" fontId="3" fillId="0" borderId="0" xfId="2" applyBorder="1" applyAlignment="1">
      <alignment horizontal="left" vertical="center" wrapText="1"/>
    </xf>
    <xf numFmtId="0" fontId="5" fillId="0" borderId="0" xfId="2" applyFont="1" applyBorder="1" applyAlignment="1">
      <alignment horizontal="left" vertical="center" wrapText="1"/>
    </xf>
    <xf numFmtId="0" fontId="3" fillId="0" borderId="0" xfId="2" applyFont="1" applyBorder="1" applyAlignment="1"/>
    <xf numFmtId="0" fontId="15" fillId="0" borderId="0" xfId="2" applyFont="1" applyBorder="1" applyAlignment="1"/>
    <xf numFmtId="0" fontId="3" fillId="0" borderId="13" xfId="2" applyBorder="1" applyAlignment="1">
      <alignment horizontal="center"/>
    </xf>
    <xf numFmtId="0" fontId="3" fillId="0" borderId="13" xfId="2" applyBorder="1" applyAlignment="1">
      <alignment horizontal="left"/>
    </xf>
    <xf numFmtId="0" fontId="3" fillId="0" borderId="0" xfId="2" applyAlignment="1">
      <alignment horizontal="center"/>
    </xf>
    <xf numFmtId="0" fontId="3" fillId="0" borderId="0" xfId="2" applyAlignment="1">
      <alignment horizontal="left"/>
    </xf>
    <xf numFmtId="0" fontId="23" fillId="0" borderId="0" xfId="2" applyFont="1" applyBorder="1" applyAlignment="1">
      <alignment horizontal="right" vertical="top" wrapText="1"/>
    </xf>
    <xf numFmtId="0" fontId="16" fillId="0" borderId="0" xfId="2" applyFont="1"/>
    <xf numFmtId="0" fontId="3" fillId="6" borderId="30" xfId="0" applyFont="1" applyFill="1" applyBorder="1"/>
    <xf numFmtId="0" fontId="5" fillId="7" borderId="0" xfId="0" applyFont="1" applyFill="1"/>
    <xf numFmtId="0" fontId="0" fillId="7" borderId="0" xfId="0" applyFill="1"/>
    <xf numFmtId="0" fontId="23" fillId="0" borderId="84" xfId="0" applyFont="1" applyFill="1" applyBorder="1"/>
    <xf numFmtId="0" fontId="23" fillId="0" borderId="51" xfId="0" applyFont="1" applyFill="1" applyBorder="1"/>
    <xf numFmtId="0" fontId="23" fillId="0" borderId="53" xfId="0" applyFont="1" applyFill="1" applyBorder="1"/>
    <xf numFmtId="0" fontId="23" fillId="0" borderId="32" xfId="0" applyFont="1" applyFill="1" applyBorder="1"/>
    <xf numFmtId="0" fontId="23" fillId="0" borderId="48" xfId="0" applyFont="1" applyFill="1" applyBorder="1"/>
    <xf numFmtId="0" fontId="23" fillId="0" borderId="85" xfId="0" applyFont="1" applyFill="1" applyBorder="1"/>
    <xf numFmtId="0" fontId="11" fillId="0" borderId="0" xfId="2" applyFont="1" applyAlignment="1">
      <alignment horizontal="left" vertical="top"/>
    </xf>
    <xf numFmtId="0" fontId="22" fillId="0" borderId="0" xfId="2" applyFont="1" applyAlignment="1">
      <alignment horizontal="center" vertical="center" wrapText="1"/>
    </xf>
    <xf numFmtId="0" fontId="23" fillId="0" borderId="0" xfId="2" applyFont="1" applyAlignment="1">
      <alignment horizontal="left" vertical="center"/>
    </xf>
    <xf numFmtId="0" fontId="23" fillId="0" borderId="0" xfId="2" applyFont="1" applyAlignment="1">
      <alignment horizontal="center" vertical="center" wrapText="1"/>
    </xf>
    <xf numFmtId="0" fontId="23" fillId="0" borderId="0" xfId="2" applyFont="1" applyAlignment="1">
      <alignment vertical="center" wrapText="1"/>
    </xf>
    <xf numFmtId="0" fontId="16" fillId="12" borderId="39" xfId="2" applyFont="1" applyFill="1" applyBorder="1" applyAlignment="1">
      <alignment horizontal="justify" vertical="center" wrapText="1"/>
    </xf>
    <xf numFmtId="0" fontId="7" fillId="12" borderId="40" xfId="2" applyFont="1" applyFill="1" applyBorder="1" applyAlignment="1">
      <alignment horizontal="center" vertical="center" wrapText="1"/>
    </xf>
    <xf numFmtId="0" fontId="16" fillId="12" borderId="40" xfId="2" applyFont="1" applyFill="1" applyBorder="1" applyAlignment="1">
      <alignment horizontal="justify" vertical="center" wrapText="1"/>
    </xf>
    <xf numFmtId="0" fontId="7" fillId="12" borderId="41" xfId="2" applyFont="1" applyFill="1" applyBorder="1" applyAlignment="1">
      <alignment horizontal="center" vertical="center" wrapText="1"/>
    </xf>
    <xf numFmtId="0" fontId="16" fillId="0" borderId="29" xfId="2" applyFont="1" applyBorder="1" applyAlignment="1">
      <alignment horizontal="justify" vertical="center" wrapText="1"/>
    </xf>
    <xf numFmtId="0" fontId="16" fillId="0" borderId="20" xfId="2" applyFont="1" applyBorder="1" applyAlignment="1">
      <alignment horizontal="center" vertical="center" wrapText="1"/>
    </xf>
    <xf numFmtId="0" fontId="16" fillId="0" borderId="20" xfId="2" applyFont="1" applyBorder="1" applyAlignment="1">
      <alignment horizontal="justify" vertical="center" wrapText="1"/>
    </xf>
    <xf numFmtId="0" fontId="16" fillId="0" borderId="70" xfId="2" applyFont="1" applyBorder="1" applyAlignment="1">
      <alignment horizontal="center" vertical="center" wrapText="1"/>
    </xf>
    <xf numFmtId="0" fontId="7" fillId="6" borderId="30" xfId="2" applyFont="1" applyFill="1" applyBorder="1" applyAlignment="1">
      <alignment horizontal="center" vertical="center" wrapText="1"/>
    </xf>
    <xf numFmtId="0" fontId="16" fillId="6" borderId="18" xfId="2" applyFont="1" applyFill="1" applyBorder="1" applyAlignment="1">
      <alignment horizontal="center" vertical="center" wrapText="1"/>
    </xf>
    <xf numFmtId="0" fontId="7" fillId="6" borderId="18" xfId="2" applyFont="1" applyFill="1" applyBorder="1" applyAlignment="1">
      <alignment horizontal="center" vertical="center" wrapText="1"/>
    </xf>
    <xf numFmtId="0" fontId="16" fillId="6" borderId="44" xfId="2" applyFont="1" applyFill="1" applyBorder="1" applyAlignment="1">
      <alignment horizontal="center" vertical="center" wrapText="1"/>
    </xf>
    <xf numFmtId="0" fontId="7" fillId="0" borderId="30" xfId="2" applyFont="1" applyFill="1" applyBorder="1" applyAlignment="1">
      <alignment horizontal="center" vertical="center" wrapText="1"/>
    </xf>
    <xf numFmtId="0" fontId="16" fillId="0" borderId="18" xfId="2" applyFont="1" applyBorder="1" applyAlignment="1">
      <alignment horizontal="center" vertical="center" wrapText="1"/>
    </xf>
    <xf numFmtId="0" fontId="7" fillId="0" borderId="18" xfId="2" applyFont="1" applyFill="1" applyBorder="1" applyAlignment="1">
      <alignment horizontal="center" vertical="center" wrapText="1"/>
    </xf>
    <xf numFmtId="0" fontId="16" fillId="0" borderId="44" xfId="2" applyFont="1" applyBorder="1" applyAlignment="1">
      <alignment horizontal="center" vertical="center" wrapText="1"/>
    </xf>
    <xf numFmtId="49" fontId="7" fillId="0" borderId="30" xfId="2" applyNumberFormat="1" applyFont="1" applyBorder="1" applyAlignment="1">
      <alignment horizontal="center" vertical="center" wrapText="1"/>
    </xf>
    <xf numFmtId="0" fontId="16" fillId="0" borderId="44" xfId="2" applyFont="1" applyFill="1" applyBorder="1" applyAlignment="1">
      <alignment horizontal="center" vertical="center" wrapText="1"/>
    </xf>
    <xf numFmtId="0" fontId="16" fillId="0" borderId="42" xfId="2" applyFont="1" applyBorder="1" applyAlignment="1">
      <alignment horizontal="center" vertical="center" wrapText="1"/>
    </xf>
    <xf numFmtId="0" fontId="16" fillId="0" borderId="19" xfId="2" applyFont="1" applyBorder="1" applyAlignment="1">
      <alignment horizontal="center" vertical="center" wrapText="1"/>
    </xf>
    <xf numFmtId="0" fontId="16" fillId="0" borderId="19" xfId="2" applyFont="1" applyBorder="1" applyAlignment="1">
      <alignment horizontal="justify" vertical="center" wrapText="1"/>
    </xf>
    <xf numFmtId="0" fontId="16" fillId="0" borderId="69" xfId="2" applyFont="1" applyBorder="1" applyAlignment="1">
      <alignment horizontal="center" vertical="center" wrapText="1"/>
    </xf>
    <xf numFmtId="0" fontId="16" fillId="6" borderId="73" xfId="2" applyFont="1" applyFill="1" applyBorder="1" applyAlignment="1">
      <alignment horizontal="center" vertical="center" wrapText="1"/>
    </xf>
    <xf numFmtId="49" fontId="7" fillId="0" borderId="18" xfId="2" applyNumberFormat="1" applyFont="1" applyFill="1" applyBorder="1" applyAlignment="1">
      <alignment horizontal="center" vertical="center" wrapText="1"/>
    </xf>
    <xf numFmtId="0" fontId="16" fillId="0" borderId="73" xfId="2" applyFont="1" applyBorder="1" applyAlignment="1">
      <alignment horizontal="center" vertical="center" wrapText="1"/>
    </xf>
    <xf numFmtId="0" fontId="16" fillId="12" borderId="39" xfId="2" applyFont="1" applyFill="1" applyBorder="1" applyAlignment="1">
      <alignment horizontal="justify" vertical="top" wrapText="1"/>
    </xf>
    <xf numFmtId="0" fontId="16" fillId="12" borderId="40" xfId="2" applyFont="1" applyFill="1" applyBorder="1" applyAlignment="1">
      <alignment horizontal="justify" vertical="top" wrapText="1"/>
    </xf>
    <xf numFmtId="0" fontId="16" fillId="0" borderId="30" xfId="2" applyFont="1" applyBorder="1" applyAlignment="1">
      <alignment horizontal="center" vertical="center" wrapText="1"/>
    </xf>
    <xf numFmtId="0" fontId="7" fillId="0" borderId="30" xfId="2" applyFont="1" applyBorder="1" applyAlignment="1">
      <alignment horizontal="center" vertical="center" wrapText="1"/>
    </xf>
    <xf numFmtId="0" fontId="7" fillId="0" borderId="18" xfId="2" applyFont="1" applyBorder="1" applyAlignment="1">
      <alignment horizontal="center" vertical="center" wrapText="1"/>
    </xf>
    <xf numFmtId="0" fontId="16" fillId="0" borderId="73" xfId="2" applyFont="1" applyFill="1" applyBorder="1" applyAlignment="1">
      <alignment horizontal="center" vertical="center" wrapText="1"/>
    </xf>
    <xf numFmtId="0" fontId="16" fillId="0" borderId="2" xfId="2" applyFont="1" applyBorder="1" applyAlignment="1">
      <alignment horizontal="left" vertical="center"/>
    </xf>
    <xf numFmtId="0" fontId="16" fillId="12" borderId="39" xfId="2" applyFont="1" applyFill="1" applyBorder="1" applyAlignment="1">
      <alignment horizontal="center" vertical="center" wrapText="1"/>
    </xf>
    <xf numFmtId="0" fontId="16" fillId="12" borderId="40" xfId="2" applyFont="1" applyFill="1" applyBorder="1" applyAlignment="1">
      <alignment horizontal="center" vertical="center" wrapText="1"/>
    </xf>
    <xf numFmtId="0" fontId="7" fillId="0" borderId="0" xfId="2" applyFont="1" applyBorder="1" applyAlignment="1">
      <alignment horizontal="center" vertical="center" wrapText="1"/>
    </xf>
    <xf numFmtId="0" fontId="16" fillId="0" borderId="0" xfId="2" applyFont="1" applyBorder="1" applyAlignment="1">
      <alignment horizontal="center" vertical="center" wrapText="1"/>
    </xf>
    <xf numFmtId="9" fontId="16" fillId="0" borderId="0" xfId="2" applyNumberFormat="1" applyFont="1" applyBorder="1" applyAlignment="1">
      <alignment horizontal="center" vertical="center" wrapText="1"/>
    </xf>
    <xf numFmtId="0" fontId="16" fillId="0" borderId="12" xfId="2" applyFont="1" applyBorder="1" applyAlignment="1">
      <alignment horizontal="justify" vertical="center" wrapText="1"/>
    </xf>
    <xf numFmtId="0" fontId="7" fillId="0" borderId="14" xfId="2" applyFont="1" applyBorder="1" applyAlignment="1">
      <alignment horizontal="center" vertical="center" wrapText="1"/>
    </xf>
    <xf numFmtId="0" fontId="16" fillId="0" borderId="14" xfId="2" applyFont="1" applyBorder="1" applyAlignment="1">
      <alignment horizontal="center" vertical="center" wrapText="1"/>
    </xf>
    <xf numFmtId="0" fontId="16" fillId="0" borderId="86" xfId="2" applyFont="1" applyBorder="1" applyAlignment="1">
      <alignment horizontal="center" vertical="center"/>
    </xf>
    <xf numFmtId="0" fontId="16" fillId="0" borderId="86" xfId="2" applyFont="1" applyBorder="1" applyAlignment="1">
      <alignment horizontal="center" vertical="center" wrapText="1"/>
    </xf>
    <xf numFmtId="0" fontId="5" fillId="12" borderId="39" xfId="2" applyFont="1" applyFill="1" applyBorder="1" applyAlignment="1">
      <alignment horizontal="center" vertical="center" wrapText="1"/>
    </xf>
    <xf numFmtId="0" fontId="5" fillId="12" borderId="40" xfId="2" applyFont="1" applyFill="1" applyBorder="1" applyAlignment="1">
      <alignment horizontal="center" vertical="center" wrapText="1"/>
    </xf>
    <xf numFmtId="0" fontId="5" fillId="12" borderId="41" xfId="2" applyFont="1" applyFill="1" applyBorder="1" applyAlignment="1">
      <alignment horizontal="center" vertical="center" wrapText="1"/>
    </xf>
    <xf numFmtId="0" fontId="7" fillId="0" borderId="4" xfId="2" applyFont="1" applyFill="1" applyBorder="1" applyAlignment="1">
      <alignment horizontal="center" vertical="center" wrapText="1"/>
    </xf>
    <xf numFmtId="9" fontId="16" fillId="0" borderId="0" xfId="2" applyNumberFormat="1" applyFont="1" applyFill="1" applyBorder="1" applyAlignment="1">
      <alignment horizontal="center" vertical="center" wrapText="1"/>
    </xf>
    <xf numFmtId="0" fontId="7" fillId="0" borderId="0" xfId="2" applyFont="1" applyFill="1" applyBorder="1" applyAlignment="1">
      <alignment horizontal="center" vertical="center" wrapText="1"/>
    </xf>
    <xf numFmtId="0" fontId="3" fillId="3" borderId="44" xfId="0" applyFont="1" applyFill="1" applyBorder="1" applyAlignment="1">
      <alignment horizontal="center" vertical="center"/>
    </xf>
    <xf numFmtId="0" fontId="3" fillId="3" borderId="73" xfId="0" applyFont="1" applyFill="1" applyBorder="1" applyAlignment="1">
      <alignment horizontal="center" vertical="center"/>
    </xf>
    <xf numFmtId="0" fontId="3" fillId="0" borderId="0" xfId="2" applyAlignment="1">
      <alignment horizontal="center" vertical="center"/>
    </xf>
    <xf numFmtId="0" fontId="3" fillId="0" borderId="0" xfId="2" applyFont="1" applyAlignment="1">
      <alignment horizontal="left" vertical="center"/>
    </xf>
    <xf numFmtId="0" fontId="3" fillId="7" borderId="34" xfId="2" applyFont="1" applyFill="1" applyBorder="1" applyAlignment="1">
      <alignment horizontal="left" vertical="center"/>
    </xf>
    <xf numFmtId="0" fontId="3" fillId="0" borderId="0" xfId="2" applyFont="1" applyAlignment="1">
      <alignment horizontal="left" vertical="center" wrapText="1"/>
    </xf>
    <xf numFmtId="0" fontId="41" fillId="0" borderId="0" xfId="2" applyFont="1" applyAlignment="1">
      <alignment horizontal="left" vertical="center"/>
    </xf>
    <xf numFmtId="0" fontId="22" fillId="0" borderId="0" xfId="2" applyFont="1" applyBorder="1"/>
    <xf numFmtId="0" fontId="40" fillId="0" borderId="0" xfId="2" applyFont="1" applyBorder="1" applyAlignment="1">
      <alignment vertical="top" wrapText="1"/>
    </xf>
    <xf numFmtId="0" fontId="39" fillId="0" borderId="0" xfId="2" applyFont="1" applyBorder="1"/>
    <xf numFmtId="0" fontId="22" fillId="0" borderId="0" xfId="2" applyFont="1" applyBorder="1" applyAlignment="1">
      <alignment vertical="top" wrapText="1"/>
    </xf>
    <xf numFmtId="0" fontId="24" fillId="0" borderId="0" xfId="2" applyFont="1" applyBorder="1" applyAlignment="1">
      <alignment vertical="top" wrapText="1"/>
    </xf>
    <xf numFmtId="0" fontId="23" fillId="0" borderId="0" xfId="2" applyFont="1" applyBorder="1"/>
    <xf numFmtId="0" fontId="23" fillId="0" borderId="0" xfId="2" applyFont="1" applyBorder="1" applyAlignment="1">
      <alignment horizontal="left" vertical="top" wrapText="1"/>
    </xf>
    <xf numFmtId="0" fontId="16" fillId="0" borderId="18" xfId="2" applyFont="1" applyFill="1" applyBorder="1" applyAlignment="1">
      <alignment horizontal="center" vertical="center" wrapText="1"/>
    </xf>
    <xf numFmtId="9" fontId="16" fillId="0" borderId="44" xfId="2" applyNumberFormat="1" applyFont="1" applyFill="1" applyBorder="1" applyAlignment="1">
      <alignment horizontal="center" vertical="center" wrapText="1"/>
    </xf>
    <xf numFmtId="0" fontId="7" fillId="6" borderId="31" xfId="2" applyFont="1" applyFill="1" applyBorder="1" applyAlignment="1">
      <alignment horizontal="center" vertical="center" wrapText="1"/>
    </xf>
    <xf numFmtId="0" fontId="16" fillId="6" borderId="21" xfId="2" applyFont="1" applyFill="1" applyBorder="1" applyAlignment="1">
      <alignment horizontal="center" vertical="center" wrapText="1"/>
    </xf>
    <xf numFmtId="0" fontId="7" fillId="6" borderId="21" xfId="2" applyFont="1" applyFill="1" applyBorder="1" applyAlignment="1">
      <alignment horizontal="center" vertical="center" wrapText="1"/>
    </xf>
    <xf numFmtId="9" fontId="16" fillId="6" borderId="45" xfId="2" applyNumberFormat="1" applyFont="1" applyFill="1" applyBorder="1" applyAlignment="1">
      <alignment horizontal="center" vertical="center" wrapText="1"/>
    </xf>
    <xf numFmtId="0" fontId="13" fillId="0" borderId="0" xfId="2" applyFont="1" applyAlignment="1">
      <alignment vertical="center"/>
    </xf>
    <xf numFmtId="0" fontId="3" fillId="0" borderId="0" xfId="6" applyFont="1"/>
    <xf numFmtId="0" fontId="3" fillId="0" borderId="18" xfId="2" applyFont="1" applyBorder="1" applyAlignment="1">
      <alignment horizontal="center" vertical="center" wrapText="1"/>
    </xf>
    <xf numFmtId="0" fontId="3" fillId="0" borderId="44" xfId="2" applyFont="1" applyBorder="1" applyAlignment="1">
      <alignment horizontal="center" vertical="center" wrapText="1"/>
    </xf>
    <xf numFmtId="0" fontId="3" fillId="0" borderId="21" xfId="2" applyFont="1" applyBorder="1" applyAlignment="1">
      <alignment horizontal="center" vertical="center" wrapText="1"/>
    </xf>
    <xf numFmtId="0" fontId="3" fillId="0" borderId="45" xfId="2" applyFont="1" applyBorder="1" applyAlignment="1">
      <alignment horizontal="center" vertical="center" wrapText="1"/>
    </xf>
    <xf numFmtId="0" fontId="7" fillId="0" borderId="4" xfId="6" applyFont="1" applyFill="1" applyBorder="1" applyAlignment="1">
      <alignment horizontal="center" vertical="center" wrapText="1"/>
    </xf>
    <xf numFmtId="0" fontId="3" fillId="0" borderId="0" xfId="2" applyFont="1" applyAlignment="1">
      <alignment horizontal="center" vertical="center" wrapText="1"/>
    </xf>
    <xf numFmtId="0" fontId="5" fillId="12" borderId="74" xfId="2" applyFont="1" applyFill="1" applyBorder="1" applyAlignment="1">
      <alignment horizontal="center" vertical="center" wrapText="1"/>
    </xf>
    <xf numFmtId="0" fontId="3" fillId="0" borderId="41" xfId="2" applyFont="1" applyBorder="1" applyAlignment="1">
      <alignment horizontal="center" vertical="center" wrapText="1"/>
    </xf>
    <xf numFmtId="14" fontId="0" fillId="0" borderId="44" xfId="0" applyNumberFormat="1" applyBorder="1" applyAlignment="1">
      <alignment vertical="center" wrapText="1"/>
    </xf>
    <xf numFmtId="0" fontId="3" fillId="0" borderId="18" xfId="0" applyFont="1" applyBorder="1" applyAlignment="1">
      <alignment vertical="center" wrapText="1"/>
    </xf>
    <xf numFmtId="0" fontId="3" fillId="0" borderId="43" xfId="0" applyFont="1" applyBorder="1" applyAlignment="1">
      <alignment vertical="center" wrapText="1"/>
    </xf>
    <xf numFmtId="0" fontId="0" fillId="0" borderId="44" xfId="0" applyBorder="1" applyAlignment="1">
      <alignment vertical="center" wrapText="1"/>
    </xf>
    <xf numFmtId="0" fontId="0" fillId="0" borderId="0" xfId="0" applyAlignment="1">
      <alignment vertical="center"/>
    </xf>
    <xf numFmtId="0" fontId="0" fillId="0" borderId="18" xfId="0" applyBorder="1" applyAlignment="1">
      <alignment vertical="center"/>
    </xf>
    <xf numFmtId="0" fontId="3" fillId="0" borderId="18" xfId="0" applyFont="1" applyBorder="1" applyAlignment="1">
      <alignment vertical="center"/>
    </xf>
    <xf numFmtId="0" fontId="0" fillId="0" borderId="18" xfId="0" applyBorder="1" applyAlignment="1">
      <alignment vertical="center" wrapText="1"/>
    </xf>
    <xf numFmtId="0" fontId="3" fillId="3" borderId="19" xfId="0" applyFont="1" applyFill="1" applyBorder="1" applyAlignment="1">
      <alignment horizontal="center" vertical="center"/>
    </xf>
    <xf numFmtId="0" fontId="3" fillId="3" borderId="18" xfId="0" applyFont="1" applyFill="1" applyBorder="1" applyAlignment="1">
      <alignment horizontal="center" vertical="center"/>
    </xf>
    <xf numFmtId="0" fontId="3" fillId="0" borderId="0" xfId="2" applyBorder="1" applyAlignment="1"/>
    <xf numFmtId="0" fontId="3" fillId="0" borderId="0" xfId="2" applyBorder="1" applyAlignment="1">
      <alignment wrapText="1"/>
    </xf>
    <xf numFmtId="0" fontId="23" fillId="0" borderId="0" xfId="2" applyFont="1" applyBorder="1" applyAlignment="1">
      <alignment vertical="top" wrapText="1"/>
    </xf>
    <xf numFmtId="0" fontId="22" fillId="0" borderId="0" xfId="2" applyFont="1" applyBorder="1" applyAlignment="1">
      <alignment horizontal="center" vertical="center" wrapText="1"/>
    </xf>
    <xf numFmtId="0" fontId="3" fillId="0" borderId="0" xfId="2" applyBorder="1" applyAlignment="1">
      <alignment vertical="center" wrapText="1"/>
    </xf>
    <xf numFmtId="0" fontId="22" fillId="0" borderId="0" xfId="2" applyFont="1" applyBorder="1" applyAlignment="1">
      <alignment horizontal="center" vertical="top" wrapText="1"/>
    </xf>
    <xf numFmtId="0" fontId="49" fillId="0" borderId="0" xfId="1" applyFont="1" applyFill="1" applyBorder="1" applyAlignment="1" applyProtection="1"/>
    <xf numFmtId="0" fontId="3" fillId="0" borderId="0" xfId="2" applyFill="1" applyBorder="1" applyAlignment="1">
      <alignment wrapText="1"/>
    </xf>
    <xf numFmtId="0" fontId="3" fillId="0" borderId="6" xfId="2" applyFill="1" applyBorder="1" applyAlignment="1">
      <alignment wrapText="1"/>
    </xf>
    <xf numFmtId="0" fontId="3" fillId="0" borderId="2" xfId="2" applyFill="1" applyBorder="1" applyAlignment="1">
      <alignment wrapText="1"/>
    </xf>
    <xf numFmtId="0" fontId="0" fillId="0" borderId="6" xfId="0" applyBorder="1" applyAlignment="1">
      <alignment wrapText="1"/>
    </xf>
    <xf numFmtId="0" fontId="3" fillId="0" borderId="5" xfId="0" applyFont="1" applyFill="1" applyBorder="1" applyAlignment="1">
      <alignment wrapText="1"/>
    </xf>
    <xf numFmtId="0" fontId="0" fillId="0" borderId="4" xfId="0" applyBorder="1" applyAlignment="1">
      <alignment wrapText="1"/>
    </xf>
    <xf numFmtId="0" fontId="0" fillId="0" borderId="15" xfId="0" applyBorder="1" applyAlignment="1">
      <alignment wrapText="1"/>
    </xf>
    <xf numFmtId="0" fontId="0" fillId="0" borderId="2" xfId="0" applyBorder="1" applyAlignment="1">
      <alignment wrapText="1"/>
    </xf>
    <xf numFmtId="0" fontId="0" fillId="0" borderId="0" xfId="0" applyBorder="1" applyAlignment="1">
      <alignment wrapText="1"/>
    </xf>
    <xf numFmtId="0" fontId="3" fillId="0" borderId="0" xfId="2"/>
    <xf numFmtId="0" fontId="0" fillId="0" borderId="49" xfId="0" applyBorder="1" applyAlignment="1">
      <alignment vertical="center"/>
    </xf>
    <xf numFmtId="0" fontId="17" fillId="11" borderId="37" xfId="0" applyFont="1" applyFill="1" applyBorder="1" applyAlignment="1"/>
    <xf numFmtId="0" fontId="17" fillId="11" borderId="67" xfId="0" applyFont="1" applyFill="1" applyBorder="1" applyAlignment="1"/>
    <xf numFmtId="0" fontId="17" fillId="11" borderId="38" xfId="0" applyFont="1" applyFill="1" applyBorder="1" applyAlignment="1"/>
    <xf numFmtId="0" fontId="23" fillId="0" borderId="68" xfId="0" applyFont="1" applyFill="1" applyBorder="1"/>
    <xf numFmtId="0" fontId="23" fillId="0" borderId="87" xfId="0" applyFont="1" applyFill="1" applyBorder="1"/>
    <xf numFmtId="0" fontId="3" fillId="0" borderId="0" xfId="2" applyAlignment="1"/>
    <xf numFmtId="0" fontId="23" fillId="6" borderId="2" xfId="0" applyFont="1" applyFill="1" applyBorder="1"/>
    <xf numFmtId="0" fontId="23" fillId="6" borderId="0" xfId="0" applyFont="1" applyFill="1" applyBorder="1"/>
    <xf numFmtId="0" fontId="23" fillId="6" borderId="6" xfId="0" applyFont="1" applyFill="1" applyBorder="1"/>
    <xf numFmtId="0" fontId="3" fillId="0" borderId="18" xfId="0" applyFont="1" applyFill="1" applyBorder="1" applyAlignment="1">
      <alignment horizontal="center" vertical="center"/>
    </xf>
    <xf numFmtId="0" fontId="3" fillId="7" borderId="34" xfId="2" applyFont="1" applyFill="1" applyBorder="1" applyAlignment="1">
      <alignment horizontal="left" vertical="center" wrapText="1"/>
    </xf>
    <xf numFmtId="0" fontId="3" fillId="0" borderId="2" xfId="0" applyFont="1" applyBorder="1"/>
    <xf numFmtId="0" fontId="3" fillId="0" borderId="0" xfId="2" applyAlignment="1"/>
    <xf numFmtId="0" fontId="3" fillId="0" borderId="0" xfId="2" applyAlignment="1">
      <alignment wrapText="1"/>
    </xf>
    <xf numFmtId="0" fontId="5" fillId="0" borderId="0" xfId="2" applyFont="1" applyBorder="1" applyAlignment="1">
      <alignment wrapText="1"/>
    </xf>
    <xf numFmtId="0" fontId="3" fillId="0" borderId="0" xfId="2" applyBorder="1" applyAlignment="1">
      <alignment wrapText="1"/>
    </xf>
    <xf numFmtId="0" fontId="3" fillId="0" borderId="0" xfId="2"/>
    <xf numFmtId="0" fontId="11" fillId="0" borderId="2" xfId="0" applyFont="1" applyFill="1" applyBorder="1" applyAlignment="1">
      <alignment horizontal="left"/>
    </xf>
    <xf numFmtId="0" fontId="11" fillId="0" borderId="0" xfId="0" applyFont="1" applyFill="1" applyBorder="1" applyAlignment="1">
      <alignment horizontal="left"/>
    </xf>
    <xf numFmtId="0" fontId="5" fillId="0" borderId="0" xfId="2" applyFont="1" applyFill="1"/>
    <xf numFmtId="0" fontId="3" fillId="0" borderId="0" xfId="2" applyFill="1" applyAlignment="1">
      <alignment wrapText="1"/>
    </xf>
    <xf numFmtId="0" fontId="3" fillId="0" borderId="13" xfId="2" applyFill="1" applyBorder="1" applyAlignment="1">
      <alignment wrapText="1"/>
    </xf>
    <xf numFmtId="0" fontId="5" fillId="0" borderId="0" xfId="2" applyFont="1" applyFill="1" applyAlignment="1">
      <alignment wrapText="1"/>
    </xf>
    <xf numFmtId="0" fontId="5" fillId="0" borderId="0" xfId="2" applyFont="1" applyAlignment="1">
      <alignment wrapText="1"/>
    </xf>
    <xf numFmtId="0" fontId="3" fillId="0" borderId="0" xfId="2" applyFont="1" applyAlignment="1">
      <alignment wrapText="1"/>
    </xf>
    <xf numFmtId="0" fontId="3" fillId="0" borderId="0" xfId="2" applyFill="1"/>
    <xf numFmtId="0" fontId="52" fillId="0" borderId="0" xfId="2" applyFont="1" applyAlignment="1">
      <alignment wrapText="1"/>
    </xf>
    <xf numFmtId="0" fontId="53" fillId="0" borderId="0" xfId="2" applyFont="1" applyAlignment="1">
      <alignment wrapText="1"/>
    </xf>
    <xf numFmtId="0" fontId="53" fillId="0" borderId="0" xfId="2" applyFont="1" applyAlignment="1"/>
    <xf numFmtId="0" fontId="5" fillId="0" borderId="0" xfId="2" applyFont="1" applyAlignment="1">
      <alignment vertical="center" wrapText="1"/>
    </xf>
    <xf numFmtId="0" fontId="3" fillId="0" borderId="0" xfId="2" applyFont="1" applyAlignment="1">
      <alignment vertical="center" wrapText="1"/>
    </xf>
    <xf numFmtId="0" fontId="54" fillId="0" borderId="0" xfId="2" applyFont="1"/>
    <xf numFmtId="0" fontId="3" fillId="0" borderId="13" xfId="2" applyBorder="1" applyAlignment="1">
      <alignment wrapText="1"/>
    </xf>
    <xf numFmtId="0" fontId="52" fillId="0" borderId="0" xfId="2" applyFont="1" applyAlignment="1">
      <alignment vertical="center" wrapText="1"/>
    </xf>
    <xf numFmtId="0" fontId="53" fillId="0" borderId="0" xfId="2" applyFont="1" applyAlignment="1">
      <alignment vertical="center" wrapText="1"/>
    </xf>
    <xf numFmtId="0" fontId="56" fillId="0" borderId="0" xfId="2" applyFont="1" applyAlignment="1">
      <alignment vertical="center"/>
    </xf>
    <xf numFmtId="0" fontId="53" fillId="0" borderId="13" xfId="2" applyFont="1" applyBorder="1" applyAlignment="1">
      <alignment vertical="center" wrapText="1"/>
    </xf>
    <xf numFmtId="0" fontId="3" fillId="0" borderId="0" xfId="2" applyFont="1" applyFill="1" applyBorder="1" applyAlignment="1">
      <alignment wrapText="1"/>
    </xf>
    <xf numFmtId="0" fontId="3" fillId="0" borderId="13" xfId="2" applyFont="1" applyFill="1" applyBorder="1" applyAlignment="1">
      <alignment wrapText="1"/>
    </xf>
    <xf numFmtId="0" fontId="52" fillId="0" borderId="13" xfId="2" applyFont="1" applyBorder="1" applyAlignment="1">
      <alignment wrapText="1"/>
    </xf>
    <xf numFmtId="0" fontId="26" fillId="0" borderId="0" xfId="7" applyAlignment="1">
      <alignment wrapText="1"/>
    </xf>
    <xf numFmtId="0" fontId="0" fillId="0" borderId="0" xfId="0" applyAlignment="1"/>
    <xf numFmtId="0" fontId="29" fillId="0" borderId="0" xfId="0" applyFont="1"/>
    <xf numFmtId="0" fontId="29" fillId="0" borderId="0" xfId="2" applyFont="1" applyBorder="1"/>
    <xf numFmtId="0" fontId="11" fillId="7" borderId="4" xfId="0" applyFont="1" applyFill="1" applyBorder="1" applyAlignment="1">
      <alignment horizontal="right"/>
    </xf>
    <xf numFmtId="0" fontId="11" fillId="7" borderId="2" xfId="0" applyFont="1" applyFill="1" applyBorder="1"/>
    <xf numFmtId="0" fontId="12" fillId="7" borderId="0" xfId="0" applyFont="1" applyFill="1" applyBorder="1"/>
    <xf numFmtId="0" fontId="11" fillId="7" borderId="0" xfId="0" applyFont="1" applyFill="1" applyBorder="1" applyAlignment="1">
      <alignment horizontal="right"/>
    </xf>
    <xf numFmtId="0" fontId="11" fillId="0" borderId="0" xfId="0" applyFont="1" applyFill="1" applyBorder="1" applyAlignment="1">
      <alignment horizontal="center"/>
    </xf>
    <xf numFmtId="0" fontId="25" fillId="7" borderId="6" xfId="0" applyFont="1" applyFill="1" applyBorder="1" applyAlignment="1">
      <alignment horizontal="left" vertical="center" wrapText="1"/>
    </xf>
    <xf numFmtId="0" fontId="25" fillId="0" borderId="6" xfId="0" applyFont="1" applyFill="1" applyBorder="1" applyAlignment="1">
      <alignment horizontal="left" wrapText="1"/>
    </xf>
    <xf numFmtId="0" fontId="12" fillId="0" borderId="67" xfId="0" applyFont="1" applyFill="1" applyBorder="1" applyAlignment="1">
      <alignment horizontal="center" wrapText="1"/>
    </xf>
    <xf numFmtId="0" fontId="12" fillId="0" borderId="6" xfId="0" applyFont="1" applyFill="1" applyBorder="1"/>
    <xf numFmtId="0" fontId="11" fillId="0" borderId="2" xfId="0" applyFont="1" applyFill="1" applyBorder="1" applyAlignment="1">
      <alignment horizontal="left" vertical="center"/>
    </xf>
    <xf numFmtId="0" fontId="11" fillId="0" borderId="0" xfId="0" applyFont="1" applyFill="1" applyBorder="1" applyAlignment="1">
      <alignment horizontal="left" vertical="center"/>
    </xf>
    <xf numFmtId="0" fontId="12" fillId="0" borderId="0" xfId="0" applyFont="1" applyFill="1" applyBorder="1" applyAlignment="1">
      <alignment vertical="center"/>
    </xf>
    <xf numFmtId="0" fontId="11" fillId="0" borderId="0" xfId="0" applyFont="1" applyFill="1" applyBorder="1" applyAlignment="1">
      <alignment horizontal="center" vertical="center"/>
    </xf>
    <xf numFmtId="0" fontId="12" fillId="0" borderId="2" xfId="0" applyFont="1" applyFill="1" applyBorder="1" applyAlignment="1">
      <alignment wrapText="1"/>
    </xf>
    <xf numFmtId="0" fontId="12" fillId="0" borderId="0" xfId="0" applyFont="1" applyFill="1" applyBorder="1" applyAlignment="1">
      <alignment wrapText="1"/>
    </xf>
    <xf numFmtId="0" fontId="12" fillId="0" borderId="6" xfId="0" applyFont="1" applyFill="1" applyBorder="1" applyAlignment="1">
      <alignment wrapText="1"/>
    </xf>
    <xf numFmtId="0" fontId="12" fillId="0" borderId="0" xfId="0" applyFont="1" applyFill="1" applyBorder="1" applyAlignment="1">
      <alignment horizontal="left" vertical="center"/>
    </xf>
    <xf numFmtId="0" fontId="3" fillId="0" borderId="0" xfId="0" applyFont="1" applyBorder="1" applyAlignment="1"/>
    <xf numFmtId="0" fontId="3" fillId="0" borderId="0" xfId="2" applyFont="1" applyBorder="1" applyAlignment="1">
      <alignment horizontal="center" vertical="center" wrapText="1"/>
    </xf>
    <xf numFmtId="0" fontId="23" fillId="0" borderId="0" xfId="0" applyFont="1" applyBorder="1" applyAlignment="1"/>
    <xf numFmtId="0" fontId="11" fillId="0" borderId="2" xfId="0" applyFont="1" applyFill="1" applyBorder="1" applyAlignment="1">
      <alignment horizontal="left"/>
    </xf>
    <xf numFmtId="0" fontId="11" fillId="0" borderId="0" xfId="0" applyFont="1" applyFill="1" applyBorder="1" applyAlignment="1">
      <alignment horizontal="left"/>
    </xf>
    <xf numFmtId="0" fontId="5" fillId="7" borderId="46" xfId="0" applyFont="1" applyFill="1" applyBorder="1" applyAlignment="1">
      <alignment horizontal="right" vertical="center"/>
    </xf>
    <xf numFmtId="0" fontId="5" fillId="7" borderId="52" xfId="0" applyFont="1" applyFill="1" applyBorder="1" applyAlignment="1">
      <alignment horizontal="right" vertical="center"/>
    </xf>
    <xf numFmtId="0" fontId="5" fillId="7" borderId="23" xfId="0" applyFont="1" applyFill="1" applyBorder="1" applyAlignment="1">
      <alignment horizontal="right" vertical="center"/>
    </xf>
    <xf numFmtId="0" fontId="20" fillId="0" borderId="46" xfId="0" applyFont="1" applyFill="1" applyBorder="1" applyAlignment="1">
      <alignment horizontal="left"/>
    </xf>
    <xf numFmtId="0" fontId="20" fillId="0" borderId="23" xfId="0" applyFont="1" applyFill="1" applyBorder="1" applyAlignment="1">
      <alignment horizontal="left"/>
    </xf>
    <xf numFmtId="0" fontId="23" fillId="0" borderId="1" xfId="0" applyFont="1" applyFill="1" applyBorder="1" applyAlignment="1">
      <alignment horizontal="left"/>
    </xf>
    <xf numFmtId="0" fontId="23" fillId="0" borderId="0" xfId="0" applyFont="1" applyFill="1" applyBorder="1" applyAlignment="1">
      <alignment horizontal="left"/>
    </xf>
    <xf numFmtId="0" fontId="11" fillId="0" borderId="0" xfId="2" applyFont="1" applyAlignment="1">
      <alignment horizontal="center" vertical="center" wrapText="1"/>
    </xf>
    <xf numFmtId="0" fontId="11" fillId="0" borderId="0" xfId="2" applyFont="1" applyAlignment="1">
      <alignment horizontal="left" vertical="center" wrapText="1"/>
    </xf>
    <xf numFmtId="9" fontId="16" fillId="0" borderId="0" xfId="2" applyNumberFormat="1" applyFont="1" applyFill="1" applyBorder="1" applyAlignment="1">
      <alignment horizontal="left" vertical="center" wrapText="1"/>
    </xf>
    <xf numFmtId="0" fontId="60" fillId="0" borderId="0" xfId="2" applyFont="1" applyAlignment="1">
      <alignment horizontal="center"/>
    </xf>
    <xf numFmtId="0" fontId="3" fillId="0" borderId="2" xfId="0" applyFont="1" applyFill="1" applyBorder="1" applyAlignment="1">
      <alignment horizontal="center"/>
    </xf>
    <xf numFmtId="0" fontId="3" fillId="0" borderId="6" xfId="0" applyFont="1" applyFill="1" applyBorder="1" applyAlignment="1">
      <alignment horizontal="left"/>
    </xf>
    <xf numFmtId="0" fontId="3" fillId="0" borderId="1" xfId="0" applyFont="1" applyFill="1" applyBorder="1" applyAlignment="1">
      <alignment horizontal="center"/>
    </xf>
    <xf numFmtId="0" fontId="3" fillId="0" borderId="0" xfId="0" applyFont="1" applyFill="1"/>
    <xf numFmtId="0" fontId="3" fillId="0" borderId="0" xfId="0" applyFont="1" applyFill="1" applyAlignment="1">
      <alignment horizontal="right"/>
    </xf>
    <xf numFmtId="0" fontId="3" fillId="0" borderId="0" xfId="0" applyFont="1" applyFill="1" applyBorder="1" applyAlignment="1">
      <alignment horizontal="left"/>
    </xf>
    <xf numFmtId="0" fontId="3" fillId="0" borderId="6" xfId="0" applyFont="1" applyBorder="1" applyAlignment="1"/>
    <xf numFmtId="0" fontId="3" fillId="0" borderId="34" xfId="0" applyFont="1" applyFill="1" applyBorder="1" applyAlignment="1"/>
    <xf numFmtId="0" fontId="3" fillId="7" borderId="34" xfId="0" applyFont="1" applyFill="1" applyBorder="1"/>
    <xf numFmtId="0" fontId="3" fillId="0" borderId="38" xfId="0" applyFont="1" applyFill="1" applyBorder="1" applyAlignment="1"/>
    <xf numFmtId="0" fontId="3" fillId="0" borderId="65" xfId="0" applyFont="1" applyFill="1" applyBorder="1" applyAlignment="1"/>
    <xf numFmtId="0" fontId="3" fillId="0" borderId="66" xfId="0" applyFont="1" applyBorder="1" applyAlignment="1"/>
    <xf numFmtId="0" fontId="3" fillId="0" borderId="2" xfId="0" applyFont="1" applyFill="1" applyBorder="1" applyAlignment="1"/>
    <xf numFmtId="0" fontId="3" fillId="0" borderId="67" xfId="0" applyFont="1" applyFill="1" applyBorder="1" applyAlignment="1"/>
    <xf numFmtId="0" fontId="3" fillId="0" borderId="0" xfId="0" applyFont="1" applyFill="1" applyAlignment="1">
      <alignment vertical="center"/>
    </xf>
    <xf numFmtId="0" fontId="3" fillId="0" borderId="0" xfId="0" applyFont="1" applyAlignment="1"/>
    <xf numFmtId="0" fontId="3" fillId="6" borderId="18" xfId="0" applyFont="1" applyFill="1" applyBorder="1" applyAlignment="1">
      <alignment horizontal="left" vertical="center" wrapText="1"/>
    </xf>
    <xf numFmtId="0" fontId="3" fillId="6" borderId="44" xfId="0" applyFont="1" applyFill="1" applyBorder="1" applyAlignment="1">
      <alignment horizontal="left" vertical="center" wrapText="1"/>
    </xf>
    <xf numFmtId="0" fontId="3" fillId="0" borderId="6" xfId="0" applyFont="1" applyBorder="1"/>
    <xf numFmtId="0" fontId="3" fillId="0" borderId="17" xfId="0" applyFont="1" applyFill="1" applyBorder="1" applyAlignment="1">
      <alignment horizontal="center"/>
    </xf>
    <xf numFmtId="0" fontId="3" fillId="0" borderId="61" xfId="0" applyFont="1" applyFill="1" applyBorder="1"/>
    <xf numFmtId="0" fontId="3" fillId="0" borderId="62" xfId="0" applyFont="1" applyFill="1" applyBorder="1"/>
    <xf numFmtId="0" fontId="3" fillId="0" borderId="62" xfId="0" applyFont="1" applyFill="1" applyBorder="1" applyAlignment="1">
      <alignment horizontal="right"/>
    </xf>
    <xf numFmtId="0" fontId="3" fillId="0" borderId="63" xfId="0" applyFont="1" applyFill="1" applyBorder="1"/>
    <xf numFmtId="0" fontId="3" fillId="0" borderId="81" xfId="0" applyFont="1" applyFill="1" applyBorder="1"/>
    <xf numFmtId="0" fontId="17" fillId="0" borderId="0" xfId="0" applyFont="1" applyFill="1" applyBorder="1" applyAlignment="1">
      <alignment vertical="center" wrapText="1"/>
    </xf>
    <xf numFmtId="0" fontId="3" fillId="0" borderId="8" xfId="0" applyFont="1" applyFill="1" applyBorder="1"/>
    <xf numFmtId="0" fontId="3" fillId="0" borderId="8" xfId="0" applyFont="1" applyFill="1" applyBorder="1" applyAlignment="1">
      <alignment horizontal="right"/>
    </xf>
    <xf numFmtId="0" fontId="3" fillId="0" borderId="1" xfId="0" applyFont="1" applyFill="1" applyBorder="1" applyAlignment="1">
      <alignment horizontal="left"/>
    </xf>
    <xf numFmtId="0" fontId="3" fillId="6" borderId="18" xfId="0" applyFont="1" applyFill="1" applyBorder="1"/>
    <xf numFmtId="0" fontId="3" fillId="6" borderId="44" xfId="0" applyFont="1" applyFill="1" applyBorder="1"/>
    <xf numFmtId="0" fontId="3" fillId="0" borderId="0" xfId="0" applyFont="1" applyFill="1" applyBorder="1" applyAlignment="1">
      <alignment horizontal="center"/>
    </xf>
    <xf numFmtId="0" fontId="3" fillId="0" borderId="0" xfId="0" applyFont="1" applyFill="1" applyBorder="1" applyAlignment="1">
      <alignment horizontal="right" vertical="center" wrapText="1"/>
    </xf>
    <xf numFmtId="0" fontId="3" fillId="0" borderId="3" xfId="0" applyFont="1" applyFill="1" applyBorder="1" applyAlignment="1">
      <alignment horizontal="left"/>
    </xf>
    <xf numFmtId="0" fontId="3" fillId="0" borderId="3" xfId="0" applyFont="1" applyFill="1" applyBorder="1"/>
    <xf numFmtId="49" fontId="3" fillId="0" borderId="8" xfId="0" applyNumberFormat="1" applyFont="1" applyFill="1" applyBorder="1"/>
    <xf numFmtId="49" fontId="3" fillId="0" borderId="0" xfId="0" applyNumberFormat="1" applyFont="1" applyFill="1" applyBorder="1"/>
    <xf numFmtId="0" fontId="3" fillId="0" borderId="50" xfId="0" applyFont="1" applyFill="1" applyBorder="1"/>
    <xf numFmtId="0" fontId="3" fillId="0" borderId="84" xfId="0" applyFont="1" applyFill="1" applyBorder="1"/>
    <xf numFmtId="0" fontId="3" fillId="0" borderId="17" xfId="0" applyFont="1" applyFill="1" applyBorder="1" applyAlignment="1">
      <alignment horizontal="left"/>
    </xf>
    <xf numFmtId="0" fontId="3" fillId="0" borderId="61" xfId="0" applyFont="1" applyFill="1" applyBorder="1" applyAlignment="1">
      <alignment horizontal="left"/>
    </xf>
    <xf numFmtId="49" fontId="3" fillId="0" borderId="3" xfId="0" applyNumberFormat="1" applyFont="1" applyFill="1" applyBorder="1"/>
    <xf numFmtId="0" fontId="3" fillId="0" borderId="42" xfId="0" applyFont="1" applyFill="1" applyBorder="1"/>
    <xf numFmtId="0" fontId="3" fillId="0" borderId="51" xfId="0" applyFont="1" applyFill="1" applyBorder="1"/>
    <xf numFmtId="0" fontId="3" fillId="0" borderId="51" xfId="0" applyFont="1" applyFill="1" applyBorder="1" applyAlignment="1">
      <alignment horizontal="right" vertical="center" wrapText="1"/>
    </xf>
    <xf numFmtId="0" fontId="3" fillId="0" borderId="33" xfId="0" applyFont="1" applyBorder="1"/>
    <xf numFmtId="0" fontId="3" fillId="0" borderId="16" xfId="0" applyFont="1" applyBorder="1"/>
    <xf numFmtId="0" fontId="3" fillId="11" borderId="4" xfId="0" applyFont="1" applyFill="1" applyBorder="1" applyAlignment="1"/>
    <xf numFmtId="0" fontId="3" fillId="11" borderId="15" xfId="0" applyFont="1" applyFill="1" applyBorder="1" applyAlignment="1"/>
    <xf numFmtId="0" fontId="3" fillId="11" borderId="0" xfId="0" applyFont="1" applyFill="1" applyBorder="1" applyAlignment="1"/>
    <xf numFmtId="0" fontId="3" fillId="11" borderId="6" xfId="0" applyFont="1" applyFill="1" applyBorder="1" applyAlignment="1"/>
    <xf numFmtId="0" fontId="3" fillId="11" borderId="13" xfId="0" applyFont="1" applyFill="1" applyBorder="1" applyAlignment="1"/>
    <xf numFmtId="0" fontId="3" fillId="11" borderId="16" xfId="0" applyFont="1" applyFill="1" applyBorder="1" applyAlignment="1"/>
    <xf numFmtId="0" fontId="3" fillId="0" borderId="40" xfId="0" applyFont="1" applyFill="1" applyBorder="1" applyAlignment="1">
      <alignment horizontal="center" vertical="center"/>
    </xf>
    <xf numFmtId="0" fontId="3" fillId="0" borderId="40" xfId="0" applyFont="1" applyFill="1" applyBorder="1" applyAlignment="1">
      <alignment horizontal="center" vertical="center" wrapText="1"/>
    </xf>
    <xf numFmtId="0" fontId="3" fillId="2" borderId="42" xfId="0" applyFont="1" applyFill="1" applyBorder="1"/>
    <xf numFmtId="0" fontId="3" fillId="2" borderId="19" xfId="0" applyFont="1" applyFill="1" applyBorder="1" applyAlignment="1">
      <alignment horizontal="center" vertical="center"/>
    </xf>
    <xf numFmtId="0" fontId="3" fillId="2" borderId="19" xfId="0" applyFont="1" applyFill="1" applyBorder="1" applyAlignment="1">
      <alignment horizontal="center" vertical="center" wrapText="1"/>
    </xf>
    <xf numFmtId="0" fontId="3" fillId="2" borderId="43" xfId="0" applyFont="1" applyFill="1" applyBorder="1" applyAlignment="1">
      <alignment horizontal="center" vertical="center"/>
    </xf>
    <xf numFmtId="0" fontId="3" fillId="2" borderId="30" xfId="0" applyFont="1" applyFill="1" applyBorder="1"/>
    <xf numFmtId="0" fontId="3" fillId="2" borderId="18" xfId="0" applyFont="1" applyFill="1" applyBorder="1" applyAlignment="1">
      <alignment horizontal="center" vertical="center"/>
    </xf>
    <xf numFmtId="0" fontId="3" fillId="3" borderId="30" xfId="0" applyFont="1" applyFill="1" applyBorder="1"/>
    <xf numFmtId="0" fontId="3" fillId="3" borderId="18" xfId="0" applyFont="1" applyFill="1" applyBorder="1" applyAlignment="1">
      <alignment horizontal="center" vertical="center" wrapText="1"/>
    </xf>
    <xf numFmtId="0" fontId="3" fillId="0" borderId="30" xfId="0" applyFont="1" applyFill="1" applyBorder="1"/>
    <xf numFmtId="0" fontId="3" fillId="0" borderId="44" xfId="0" applyFont="1" applyFill="1" applyBorder="1" applyAlignment="1">
      <alignment horizontal="center" vertical="center"/>
    </xf>
    <xf numFmtId="0" fontId="3" fillId="0" borderId="30" xfId="0" applyFont="1" applyFill="1" applyBorder="1" applyAlignment="1">
      <alignment horizontal="left"/>
    </xf>
    <xf numFmtId="0" fontId="3" fillId="0" borderId="71" xfId="0" applyFont="1" applyFill="1" applyBorder="1" applyAlignment="1">
      <alignment horizontal="left"/>
    </xf>
    <xf numFmtId="0" fontId="3" fillId="0" borderId="72" xfId="0" applyFont="1" applyFill="1" applyBorder="1" applyAlignment="1">
      <alignment horizontal="center" vertical="center"/>
    </xf>
    <xf numFmtId="0" fontId="3" fillId="0" borderId="72" xfId="0" applyFont="1" applyFill="1" applyBorder="1" applyAlignment="1">
      <alignment horizontal="center" vertical="center" wrapText="1"/>
    </xf>
    <xf numFmtId="0" fontId="3" fillId="0" borderId="74" xfId="0" applyFont="1" applyBorder="1" applyAlignment="1">
      <alignment horizontal="center" vertical="center"/>
    </xf>
    <xf numFmtId="0" fontId="3" fillId="3" borderId="30" xfId="0" applyFont="1" applyFill="1" applyBorder="1" applyAlignment="1">
      <alignment horizontal="center"/>
    </xf>
    <xf numFmtId="0" fontId="3" fillId="3" borderId="19" xfId="0" applyFont="1" applyFill="1" applyBorder="1" applyAlignment="1">
      <alignment horizontal="center" vertical="center" wrapText="1"/>
    </xf>
    <xf numFmtId="0" fontId="3" fillId="3" borderId="43" xfId="0" applyFont="1" applyFill="1" applyBorder="1" applyAlignment="1">
      <alignment horizontal="center" vertical="center"/>
    </xf>
    <xf numFmtId="0" fontId="3" fillId="0" borderId="30" xfId="0" applyFont="1" applyFill="1" applyBorder="1" applyAlignment="1">
      <alignment horizontal="center"/>
    </xf>
    <xf numFmtId="0" fontId="3" fillId="0" borderId="71" xfId="0" applyFont="1" applyFill="1" applyBorder="1" applyAlignment="1">
      <alignment horizontal="center"/>
    </xf>
    <xf numFmtId="0" fontId="3" fillId="0" borderId="73" xfId="0" applyFont="1" applyFill="1" applyBorder="1" applyAlignment="1">
      <alignment horizontal="center" vertical="center"/>
    </xf>
    <xf numFmtId="0" fontId="3" fillId="3" borderId="42" xfId="0" applyFont="1" applyFill="1" applyBorder="1"/>
    <xf numFmtId="0" fontId="3" fillId="3" borderId="30" xfId="0" applyFont="1" applyFill="1" applyBorder="1" applyAlignment="1"/>
    <xf numFmtId="0" fontId="3" fillId="5" borderId="39" xfId="0" applyFont="1" applyFill="1" applyBorder="1" applyAlignment="1"/>
    <xf numFmtId="0" fontId="3" fillId="2" borderId="30" xfId="0" applyFont="1" applyFill="1" applyBorder="1" applyAlignment="1">
      <alignment horizontal="left"/>
    </xf>
    <xf numFmtId="0" fontId="3" fillId="5" borderId="0" xfId="0" applyFont="1" applyFill="1"/>
    <xf numFmtId="0" fontId="3" fillId="5" borderId="40" xfId="0" applyFont="1" applyFill="1" applyBorder="1" applyAlignment="1">
      <alignment horizontal="center" vertical="center"/>
    </xf>
    <xf numFmtId="0" fontId="3" fillId="5" borderId="40" xfId="0" applyFont="1" applyFill="1" applyBorder="1" applyAlignment="1">
      <alignment horizontal="center" vertical="center" wrapText="1"/>
    </xf>
    <xf numFmtId="0" fontId="3" fillId="5" borderId="30" xfId="0" applyFont="1" applyFill="1" applyBorder="1" applyAlignment="1"/>
    <xf numFmtId="0" fontId="3" fillId="5" borderId="18" xfId="0" applyFont="1" applyFill="1" applyBorder="1" applyAlignment="1">
      <alignment horizontal="center" vertical="center"/>
    </xf>
    <xf numFmtId="0" fontId="3" fillId="5" borderId="18" xfId="0" applyFont="1" applyFill="1" applyBorder="1" applyAlignment="1">
      <alignment horizontal="center" vertical="center" wrapText="1"/>
    </xf>
    <xf numFmtId="0" fontId="3" fillId="5" borderId="44" xfId="0" applyFont="1" applyFill="1" applyBorder="1" applyAlignment="1">
      <alignment horizontal="center" vertical="center"/>
    </xf>
    <xf numFmtId="0" fontId="3" fillId="5" borderId="71" xfId="0" applyFont="1" applyFill="1" applyBorder="1" applyAlignment="1"/>
    <xf numFmtId="0" fontId="3" fillId="5" borderId="72" xfId="0" applyFont="1" applyFill="1" applyBorder="1" applyAlignment="1">
      <alignment horizontal="center" vertical="center"/>
    </xf>
    <xf numFmtId="0" fontId="3" fillId="5" borderId="72" xfId="0" applyFont="1" applyFill="1" applyBorder="1" applyAlignment="1">
      <alignment horizontal="center" vertical="center" wrapText="1"/>
    </xf>
    <xf numFmtId="0" fontId="3" fillId="5" borderId="73" xfId="0" applyFont="1" applyFill="1" applyBorder="1" applyAlignment="1">
      <alignment horizontal="center" vertical="center"/>
    </xf>
    <xf numFmtId="0" fontId="3" fillId="2" borderId="44" xfId="0" applyFont="1" applyFill="1" applyBorder="1" applyAlignment="1">
      <alignment horizontal="center" vertical="center"/>
    </xf>
    <xf numFmtId="0" fontId="3" fillId="0" borderId="30" xfId="0" applyFont="1" applyBorder="1"/>
    <xf numFmtId="0" fontId="3" fillId="0" borderId="18" xfId="0" applyFont="1" applyBorder="1" applyAlignment="1">
      <alignment horizontal="center" vertical="center"/>
    </xf>
    <xf numFmtId="0" fontId="3" fillId="4" borderId="18" xfId="0" applyFont="1" applyFill="1" applyBorder="1" applyAlignment="1">
      <alignment horizontal="center" vertical="center" wrapText="1"/>
    </xf>
    <xf numFmtId="0" fontId="3" fillId="3" borderId="30" xfId="0" applyFont="1" applyFill="1" applyBorder="1" applyAlignment="1">
      <alignment horizontal="left"/>
    </xf>
    <xf numFmtId="0" fontId="3" fillId="0" borderId="18" xfId="0" applyFont="1" applyBorder="1" applyAlignment="1">
      <alignment horizontal="center" vertical="center" wrapText="1"/>
    </xf>
    <xf numFmtId="0" fontId="3" fillId="0" borderId="72" xfId="0" applyFont="1" applyBorder="1" applyAlignment="1">
      <alignment horizontal="center" vertical="center"/>
    </xf>
    <xf numFmtId="0" fontId="3" fillId="0" borderId="75" xfId="0" applyFont="1" applyFill="1" applyBorder="1" applyAlignment="1">
      <alignment vertical="center" wrapText="1"/>
    </xf>
    <xf numFmtId="0" fontId="3" fillId="0" borderId="19" xfId="0" applyFont="1" applyFill="1" applyBorder="1" applyAlignment="1">
      <alignment horizontal="center" vertical="center" wrapText="1"/>
    </xf>
    <xf numFmtId="0" fontId="3" fillId="0" borderId="43" xfId="0" applyFont="1" applyFill="1" applyBorder="1" applyAlignment="1">
      <alignment horizontal="center" vertical="center"/>
    </xf>
    <xf numFmtId="0" fontId="3" fillId="0" borderId="30" xfId="0" applyFont="1" applyFill="1" applyBorder="1" applyAlignment="1"/>
    <xf numFmtId="0" fontId="3" fillId="0" borderId="0" xfId="0" applyFont="1" applyAlignment="1">
      <alignment horizontal="center"/>
    </xf>
    <xf numFmtId="0" fontId="23" fillId="0" borderId="0" xfId="6" applyFont="1"/>
    <xf numFmtId="0" fontId="62" fillId="0" borderId="0" xfId="2" applyFont="1"/>
    <xf numFmtId="0" fontId="3" fillId="0" borderId="0" xfId="2" applyFont="1" applyAlignment="1">
      <alignment horizontal="center"/>
    </xf>
    <xf numFmtId="0" fontId="3" fillId="0" borderId="42" xfId="2" applyFont="1" applyBorder="1" applyAlignment="1">
      <alignment horizontal="center" vertical="center" wrapText="1"/>
    </xf>
    <xf numFmtId="0" fontId="3" fillId="0" borderId="19" xfId="2" applyFont="1" applyBorder="1" applyAlignment="1">
      <alignment horizontal="center" vertical="center" wrapText="1"/>
    </xf>
    <xf numFmtId="0" fontId="3" fillId="0" borderId="43" xfId="2" applyFont="1" applyBorder="1" applyAlignment="1">
      <alignment horizontal="center" vertical="center" wrapText="1"/>
    </xf>
    <xf numFmtId="0" fontId="3" fillId="0" borderId="30" xfId="2" applyFont="1" applyBorder="1" applyAlignment="1">
      <alignment horizontal="center" vertical="center" wrapText="1"/>
    </xf>
    <xf numFmtId="0" fontId="3" fillId="0" borderId="31" xfId="2" applyFont="1" applyBorder="1" applyAlignment="1">
      <alignment horizontal="center" vertical="center" wrapText="1"/>
    </xf>
    <xf numFmtId="0" fontId="3" fillId="0" borderId="0" xfId="6" applyFont="1" applyFill="1" applyBorder="1"/>
    <xf numFmtId="0" fontId="3" fillId="0" borderId="4" xfId="6" applyFont="1" applyFill="1" applyBorder="1" applyAlignment="1">
      <alignment horizontal="center" vertical="center" wrapText="1"/>
    </xf>
    <xf numFmtId="9" fontId="3" fillId="0" borderId="12" xfId="2" applyNumberFormat="1" applyFont="1" applyBorder="1" applyAlignment="1">
      <alignment horizontal="center" vertical="center" wrapText="1"/>
    </xf>
    <xf numFmtId="0" fontId="7" fillId="0" borderId="0" xfId="6" applyFont="1" applyFill="1" applyBorder="1" applyAlignment="1">
      <alignment horizontal="center" vertical="center" wrapText="1"/>
    </xf>
    <xf numFmtId="0" fontId="3" fillId="0" borderId="0" xfId="6" applyFont="1" applyFill="1" applyBorder="1" applyAlignment="1">
      <alignment horizontal="center" vertical="center" wrapText="1"/>
    </xf>
    <xf numFmtId="0" fontId="3" fillId="3" borderId="0" xfId="6" applyFont="1" applyFill="1"/>
    <xf numFmtId="0" fontId="3" fillId="0" borderId="0" xfId="2" applyFont="1" applyAlignment="1">
      <alignment horizontal="center" vertical="center"/>
    </xf>
    <xf numFmtId="0" fontId="65" fillId="0" borderId="54" xfId="2" applyFont="1" applyFill="1" applyBorder="1" applyAlignment="1"/>
    <xf numFmtId="0" fontId="65" fillId="0" borderId="36" xfId="2" applyFont="1" applyFill="1" applyBorder="1" applyAlignment="1">
      <alignment horizontal="center"/>
    </xf>
    <xf numFmtId="0" fontId="65" fillId="0" borderId="74" xfId="2" applyFont="1" applyFill="1" applyBorder="1" applyAlignment="1">
      <alignment horizontal="center" vertical="center"/>
    </xf>
    <xf numFmtId="0" fontId="3" fillId="0" borderId="36" xfId="2" applyFont="1" applyBorder="1" applyAlignment="1">
      <alignment wrapText="1"/>
    </xf>
    <xf numFmtId="0" fontId="65" fillId="0" borderId="16" xfId="2" applyFont="1" applyFill="1" applyBorder="1" applyAlignment="1">
      <alignment horizontal="center" vertical="center"/>
    </xf>
    <xf numFmtId="0" fontId="3" fillId="0" borderId="36" xfId="2" applyFont="1" applyBorder="1"/>
    <xf numFmtId="0" fontId="65" fillId="9" borderId="33" xfId="2" applyFont="1" applyFill="1" applyBorder="1"/>
    <xf numFmtId="0" fontId="65" fillId="9" borderId="36" xfId="2" applyFont="1" applyFill="1" applyBorder="1" applyAlignment="1">
      <alignment horizontal="center"/>
    </xf>
    <xf numFmtId="0" fontId="65" fillId="9" borderId="16" xfId="2" applyFont="1" applyFill="1" applyBorder="1" applyAlignment="1">
      <alignment horizontal="center" vertical="center"/>
    </xf>
    <xf numFmtId="0" fontId="3" fillId="9" borderId="36" xfId="2" applyFont="1" applyFill="1" applyBorder="1"/>
    <xf numFmtId="0" fontId="65" fillId="9" borderId="38" xfId="2" applyFont="1" applyFill="1" applyBorder="1"/>
    <xf numFmtId="0" fontId="65" fillId="9" borderId="16" xfId="2" applyFont="1" applyFill="1" applyBorder="1" applyAlignment="1">
      <alignment horizontal="center"/>
    </xf>
    <xf numFmtId="0" fontId="65" fillId="0" borderId="38" xfId="2" applyFont="1" applyFill="1" applyBorder="1"/>
    <xf numFmtId="0" fontId="65" fillId="0" borderId="16" xfId="2" applyFont="1" applyFill="1" applyBorder="1" applyAlignment="1">
      <alignment horizontal="center"/>
    </xf>
    <xf numFmtId="0" fontId="65" fillId="0" borderId="36" xfId="2" applyFont="1" applyFill="1" applyBorder="1"/>
    <xf numFmtId="0" fontId="65" fillId="0" borderId="74" xfId="2" applyFont="1" applyFill="1" applyBorder="1" applyAlignment="1">
      <alignment horizontal="center"/>
    </xf>
    <xf numFmtId="0" fontId="55" fillId="0" borderId="74" xfId="2" applyFont="1" applyBorder="1" applyAlignment="1">
      <alignment horizontal="center" vertical="center" wrapText="1"/>
    </xf>
    <xf numFmtId="0" fontId="55" fillId="0" borderId="74" xfId="2" applyFont="1" applyBorder="1" applyAlignment="1">
      <alignment horizontal="center" vertical="center"/>
    </xf>
    <xf numFmtId="0" fontId="65" fillId="0" borderId="38" xfId="2" applyFont="1" applyFill="1" applyBorder="1" applyAlignment="1">
      <alignment wrapText="1"/>
    </xf>
    <xf numFmtId="0" fontId="55" fillId="0" borderId="16" xfId="2" applyFont="1" applyBorder="1" applyAlignment="1">
      <alignment horizontal="center" vertical="center" wrapText="1"/>
    </xf>
    <xf numFmtId="0" fontId="55" fillId="0" borderId="16" xfId="2" applyFont="1" applyBorder="1" applyAlignment="1">
      <alignment horizontal="center" vertical="center"/>
    </xf>
    <xf numFmtId="0" fontId="34" fillId="0" borderId="5" xfId="2" applyFont="1" applyBorder="1" applyAlignment="1">
      <alignment horizontal="center" vertical="center" wrapText="1"/>
    </xf>
    <xf numFmtId="0" fontId="35" fillId="0" borderId="4" xfId="2" applyFont="1" applyBorder="1" applyAlignment="1">
      <alignment horizontal="center" vertical="center" wrapText="1"/>
    </xf>
    <xf numFmtId="0" fontId="35" fillId="0" borderId="15" xfId="2" applyFont="1" applyBorder="1" applyAlignment="1">
      <alignment horizontal="center" vertical="center" wrapText="1"/>
    </xf>
    <xf numFmtId="0" fontId="35" fillId="0" borderId="2" xfId="2" applyFont="1" applyBorder="1" applyAlignment="1">
      <alignment horizontal="center" vertical="center" wrapText="1"/>
    </xf>
    <xf numFmtId="0" fontId="35" fillId="0" borderId="0" xfId="2" applyFont="1" applyAlignment="1">
      <alignment horizontal="center" vertical="center" wrapText="1"/>
    </xf>
    <xf numFmtId="0" fontId="35" fillId="0" borderId="6" xfId="2" applyFont="1" applyBorder="1" applyAlignment="1">
      <alignment horizontal="center" vertical="center" wrapText="1"/>
    </xf>
    <xf numFmtId="0" fontId="35" fillId="0" borderId="33" xfId="2" applyFont="1" applyBorder="1" applyAlignment="1">
      <alignment horizontal="center" vertical="center" wrapText="1"/>
    </xf>
    <xf numFmtId="0" fontId="35" fillId="0" borderId="13" xfId="2" applyFont="1" applyBorder="1" applyAlignment="1">
      <alignment horizontal="center" vertical="center" wrapText="1"/>
    </xf>
    <xf numFmtId="0" fontId="35" fillId="0" borderId="16" xfId="2" applyFont="1" applyBorder="1" applyAlignment="1">
      <alignment horizontal="center" vertical="center" wrapText="1"/>
    </xf>
    <xf numFmtId="0" fontId="37" fillId="0" borderId="0" xfId="2" applyFont="1" applyAlignment="1">
      <alignment wrapText="1"/>
    </xf>
    <xf numFmtId="0" fontId="3" fillId="0" borderId="0" xfId="2" applyAlignment="1">
      <alignment wrapText="1"/>
    </xf>
    <xf numFmtId="0" fontId="11" fillId="0" borderId="0" xfId="0" applyFont="1" applyAlignment="1">
      <alignment horizontal="center" vertical="center" wrapText="1"/>
    </xf>
    <xf numFmtId="0" fontId="0" fillId="0" borderId="0" xfId="0" applyAlignment="1">
      <alignment horizontal="center" vertical="center" wrapText="1"/>
    </xf>
    <xf numFmtId="0" fontId="60" fillId="0" borderId="2" xfId="0" applyFont="1" applyBorder="1" applyAlignment="1">
      <alignment horizontal="center" wrapText="1"/>
    </xf>
    <xf numFmtId="0" fontId="60" fillId="0" borderId="0" xfId="0" applyFont="1" applyAlignment="1"/>
    <xf numFmtId="0" fontId="28" fillId="0" borderId="0" xfId="0" applyFont="1" applyAlignment="1">
      <alignment horizontal="center" vertical="center" wrapText="1"/>
    </xf>
    <xf numFmtId="0" fontId="17" fillId="0" borderId="76" xfId="0" applyFont="1" applyBorder="1" applyAlignment="1">
      <alignment vertical="center" wrapText="1"/>
    </xf>
    <xf numFmtId="0" fontId="17" fillId="0" borderId="74" xfId="0" applyFont="1" applyBorder="1" applyAlignment="1">
      <alignment wrapText="1"/>
    </xf>
    <xf numFmtId="0" fontId="5" fillId="0" borderId="5" xfId="0" applyFont="1" applyBorder="1" applyAlignment="1"/>
    <xf numFmtId="0" fontId="5" fillId="0" borderId="15" xfId="0" applyFont="1" applyBorder="1" applyAlignment="1"/>
    <xf numFmtId="0" fontId="5" fillId="0" borderId="32" xfId="0" applyFont="1" applyBorder="1" applyAlignment="1">
      <alignment vertical="center"/>
    </xf>
    <xf numFmtId="0" fontId="0" fillId="0" borderId="2" xfId="0" applyBorder="1" applyAlignment="1">
      <alignment vertical="center"/>
    </xf>
    <xf numFmtId="0" fontId="0" fillId="0" borderId="33" xfId="0" applyBorder="1" applyAlignment="1">
      <alignment vertical="center"/>
    </xf>
    <xf numFmtId="0" fontId="5" fillId="0" borderId="25" xfId="0" applyFont="1" applyBorder="1" applyAlignment="1">
      <alignment vertical="center"/>
    </xf>
    <xf numFmtId="0" fontId="0" fillId="0" borderId="34" xfId="0" applyBorder="1" applyAlignment="1">
      <alignment vertical="center"/>
    </xf>
    <xf numFmtId="0" fontId="0" fillId="0" borderId="35" xfId="0" applyBorder="1" applyAlignment="1">
      <alignment vertical="center"/>
    </xf>
    <xf numFmtId="0" fontId="0" fillId="0" borderId="65" xfId="0" applyBorder="1" applyAlignment="1">
      <alignment vertical="center"/>
    </xf>
    <xf numFmtId="0" fontId="0" fillId="0" borderId="0" xfId="0" applyAlignment="1">
      <alignment wrapText="1"/>
    </xf>
    <xf numFmtId="0" fontId="5" fillId="0" borderId="2" xfId="0" applyFont="1" applyBorder="1" applyAlignment="1">
      <alignment horizontal="center" wrapText="1"/>
    </xf>
    <xf numFmtId="0" fontId="5" fillId="0" borderId="0" xfId="0" applyFont="1" applyAlignment="1"/>
    <xf numFmtId="0" fontId="17" fillId="0" borderId="0" xfId="0" applyFont="1" applyBorder="1" applyAlignment="1">
      <alignment horizontal="left" wrapText="1"/>
    </xf>
    <xf numFmtId="0" fontId="17" fillId="0" borderId="6" xfId="0" applyFont="1" applyBorder="1" applyAlignment="1">
      <alignment horizontal="left" wrapText="1"/>
    </xf>
    <xf numFmtId="0" fontId="3" fillId="0" borderId="0" xfId="0" applyFont="1" applyBorder="1" applyAlignment="1"/>
    <xf numFmtId="0" fontId="0" fillId="0" borderId="0" xfId="0" applyAlignment="1"/>
    <xf numFmtId="0" fontId="0" fillId="0" borderId="6" xfId="0" applyBorder="1" applyAlignment="1"/>
    <xf numFmtId="0" fontId="3" fillId="0" borderId="0" xfId="0" applyFont="1" applyFill="1" applyBorder="1" applyAlignment="1">
      <alignment wrapText="1"/>
    </xf>
    <xf numFmtId="0" fontId="0" fillId="0" borderId="6" xfId="0" applyBorder="1" applyAlignment="1">
      <alignment wrapText="1"/>
    </xf>
    <xf numFmtId="0" fontId="50" fillId="0" borderId="2" xfId="1" applyFont="1" applyBorder="1" applyAlignment="1" applyProtection="1">
      <alignment horizontal="left" wrapText="1"/>
    </xf>
    <xf numFmtId="0" fontId="21" fillId="0" borderId="0" xfId="2" applyFont="1" applyFill="1" applyBorder="1" applyAlignment="1"/>
    <xf numFmtId="0" fontId="3" fillId="0" borderId="0" xfId="2" applyFill="1" applyBorder="1" applyAlignment="1"/>
    <xf numFmtId="0" fontId="21" fillId="0" borderId="0" xfId="2" applyFont="1" applyFill="1" applyBorder="1" applyAlignment="1">
      <alignment wrapText="1"/>
    </xf>
    <xf numFmtId="0" fontId="21" fillId="0" borderId="2" xfId="2" applyFont="1" applyFill="1" applyBorder="1" applyAlignment="1">
      <alignment horizontal="left" wrapText="1"/>
    </xf>
    <xf numFmtId="0" fontId="21" fillId="0" borderId="0" xfId="2" applyFont="1" applyFill="1" applyBorder="1" applyAlignment="1">
      <alignment horizontal="left" wrapText="1"/>
    </xf>
    <xf numFmtId="0" fontId="38" fillId="0" borderId="2" xfId="1" applyFont="1" applyFill="1" applyBorder="1" applyAlignment="1" applyProtection="1">
      <alignment horizontal="left" wrapText="1"/>
    </xf>
    <xf numFmtId="0" fontId="28" fillId="0" borderId="5" xfId="2" applyFont="1" applyFill="1" applyBorder="1" applyAlignment="1">
      <alignment horizontal="center" vertical="center" wrapText="1"/>
    </xf>
    <xf numFmtId="0" fontId="28" fillId="0" borderId="4" xfId="2" applyFont="1" applyFill="1" applyBorder="1" applyAlignment="1">
      <alignment horizontal="center" vertical="center" wrapText="1"/>
    </xf>
    <xf numFmtId="0" fontId="3" fillId="0" borderId="4" xfId="2" applyBorder="1" applyAlignment="1"/>
    <xf numFmtId="0" fontId="3" fillId="0" borderId="15" xfId="2" applyBorder="1" applyAlignment="1"/>
    <xf numFmtId="0" fontId="28" fillId="0" borderId="54" xfId="2" applyFont="1" applyBorder="1" applyAlignment="1">
      <alignment horizontal="center" vertical="center" wrapText="1"/>
    </xf>
    <xf numFmtId="0" fontId="28" fillId="0" borderId="76" xfId="0" applyFont="1" applyBorder="1" applyAlignment="1">
      <alignment horizontal="fill" textRotation="9" justifyLastLine="1"/>
    </xf>
    <xf numFmtId="0" fontId="3" fillId="0" borderId="76" xfId="2" applyBorder="1" applyAlignment="1"/>
    <xf numFmtId="0" fontId="3" fillId="0" borderId="74" xfId="2" applyBorder="1" applyAlignment="1"/>
    <xf numFmtId="0" fontId="17" fillId="0" borderId="76" xfId="2" applyFont="1" applyBorder="1" applyAlignment="1">
      <alignment vertical="center" wrapText="1"/>
    </xf>
    <xf numFmtId="0" fontId="17" fillId="0" borderId="74" xfId="2" applyFont="1" applyBorder="1" applyAlignment="1">
      <alignment wrapText="1"/>
    </xf>
    <xf numFmtId="0" fontId="3" fillId="0" borderId="0" xfId="2" applyFont="1" applyBorder="1" applyAlignment="1">
      <alignment horizontal="center" wrapText="1"/>
    </xf>
    <xf numFmtId="0" fontId="3" fillId="0" borderId="0" xfId="2" applyBorder="1" applyAlignment="1"/>
    <xf numFmtId="0" fontId="3" fillId="0" borderId="6" xfId="2" applyBorder="1" applyAlignment="1"/>
    <xf numFmtId="0" fontId="60" fillId="0" borderId="54" xfId="2" applyFont="1" applyBorder="1" applyAlignment="1">
      <alignment horizontal="center" wrapText="1"/>
    </xf>
    <xf numFmtId="0" fontId="60" fillId="0" borderId="76" xfId="2" applyFont="1" applyBorder="1" applyAlignment="1"/>
    <xf numFmtId="0" fontId="60" fillId="0" borderId="74" xfId="2" applyFont="1" applyBorder="1" applyAlignment="1"/>
    <xf numFmtId="0" fontId="3" fillId="0" borderId="4" xfId="2" applyFill="1" applyBorder="1" applyAlignment="1">
      <alignment wrapText="1"/>
    </xf>
    <xf numFmtId="0" fontId="3" fillId="0" borderId="15" xfId="2" applyFill="1" applyBorder="1" applyAlignment="1">
      <alignment wrapText="1"/>
    </xf>
    <xf numFmtId="0" fontId="28" fillId="0" borderId="76" xfId="2" applyFont="1" applyBorder="1" applyAlignment="1">
      <alignment horizontal="fill" textRotation="9" justifyLastLine="1"/>
    </xf>
    <xf numFmtId="0" fontId="3" fillId="0" borderId="2" xfId="2" applyFont="1" applyBorder="1" applyAlignment="1">
      <alignment horizontal="center" wrapText="1"/>
    </xf>
    <xf numFmtId="0" fontId="3" fillId="0" borderId="6" xfId="2" applyFont="1" applyBorder="1" applyAlignment="1">
      <alignment horizontal="center" wrapText="1"/>
    </xf>
    <xf numFmtId="0" fontId="11" fillId="0" borderId="0" xfId="2" applyFont="1" applyAlignment="1">
      <alignment horizontal="center"/>
    </xf>
    <xf numFmtId="0" fontId="3" fillId="0" borderId="0" xfId="2" applyAlignment="1"/>
    <xf numFmtId="0" fontId="26" fillId="0" borderId="0" xfId="1" applyAlignment="1" applyProtection="1">
      <alignment horizontal="left"/>
    </xf>
    <xf numFmtId="0" fontId="3" fillId="0" borderId="2" xfId="0" applyFont="1" applyFill="1" applyBorder="1" applyAlignment="1">
      <alignment wrapText="1"/>
    </xf>
    <xf numFmtId="0" fontId="3" fillId="0" borderId="2" xfId="0" applyFont="1" applyBorder="1" applyAlignment="1">
      <alignment wrapText="1"/>
    </xf>
    <xf numFmtId="0" fontId="3" fillId="0" borderId="0" xfId="0" applyFont="1" applyAlignment="1">
      <alignment wrapText="1"/>
    </xf>
    <xf numFmtId="0" fontId="23" fillId="0" borderId="1" xfId="0" applyFont="1" applyBorder="1" applyAlignment="1"/>
    <xf numFmtId="0" fontId="3" fillId="0" borderId="55" xfId="0" applyFont="1" applyBorder="1" applyAlignment="1"/>
    <xf numFmtId="0" fontId="3" fillId="0" borderId="37" xfId="2" applyFont="1" applyBorder="1" applyAlignment="1">
      <alignment horizontal="center" vertical="center"/>
    </xf>
    <xf numFmtId="0" fontId="3" fillId="0" borderId="67" xfId="2" applyBorder="1" applyAlignment="1">
      <alignment horizontal="center" vertical="center"/>
    </xf>
    <xf numFmtId="0" fontId="3" fillId="0" borderId="38" xfId="2" applyBorder="1" applyAlignment="1">
      <alignment horizontal="center" vertical="center"/>
    </xf>
    <xf numFmtId="0" fontId="5" fillId="0" borderId="0" xfId="2" applyFont="1" applyBorder="1" applyAlignment="1">
      <alignment horizontal="left" vertical="center"/>
    </xf>
    <xf numFmtId="0" fontId="5" fillId="0" borderId="0" xfId="2" applyFont="1" applyBorder="1" applyAlignment="1">
      <alignment horizontal="center" vertical="center"/>
    </xf>
    <xf numFmtId="49" fontId="3" fillId="0" borderId="54" xfId="2" applyNumberFormat="1" applyFont="1" applyBorder="1" applyAlignment="1">
      <alignment horizontal="left" vertical="center"/>
    </xf>
    <xf numFmtId="49" fontId="3" fillId="0" borderId="76" xfId="2" applyNumberFormat="1" applyBorder="1" applyAlignment="1">
      <alignment horizontal="left" vertical="center"/>
    </xf>
    <xf numFmtId="49" fontId="3" fillId="0" borderId="74" xfId="2" applyNumberFormat="1" applyBorder="1" applyAlignment="1">
      <alignment horizontal="left" vertical="center"/>
    </xf>
    <xf numFmtId="0" fontId="14" fillId="0" borderId="2" xfId="2" applyFont="1" applyBorder="1" applyAlignment="1">
      <alignment horizontal="center" vertical="center" wrapText="1"/>
    </xf>
    <xf numFmtId="0" fontId="14" fillId="0" borderId="0" xfId="2" applyFont="1" applyBorder="1" applyAlignment="1">
      <alignment horizontal="center" vertical="center" wrapText="1"/>
    </xf>
    <xf numFmtId="0" fontId="3" fillId="0" borderId="6" xfId="2" applyBorder="1" applyAlignment="1">
      <alignment wrapText="1"/>
    </xf>
    <xf numFmtId="0" fontId="3" fillId="0" borderId="2" xfId="2" applyBorder="1" applyAlignment="1">
      <alignment vertical="center" wrapText="1"/>
    </xf>
    <xf numFmtId="0" fontId="3" fillId="0" borderId="0" xfId="2" applyAlignment="1">
      <alignment vertical="center" wrapText="1"/>
    </xf>
    <xf numFmtId="0" fontId="32" fillId="0" borderId="2" xfId="2" applyFont="1" applyBorder="1" applyAlignment="1">
      <alignment horizontal="center" vertical="center" wrapText="1"/>
    </xf>
    <xf numFmtId="0" fontId="32" fillId="0" borderId="0" xfId="2" applyFont="1" applyAlignment="1">
      <alignment horizontal="center" wrapText="1"/>
    </xf>
    <xf numFmtId="0" fontId="32" fillId="0" borderId="6" xfId="2" applyFont="1" applyBorder="1" applyAlignment="1">
      <alignment horizontal="center" wrapText="1"/>
    </xf>
    <xf numFmtId="0" fontId="3" fillId="0" borderId="0" xfId="2" applyBorder="1" applyAlignment="1">
      <alignment horizontal="left" vertical="center"/>
    </xf>
    <xf numFmtId="49" fontId="3" fillId="0" borderId="76" xfId="2" applyNumberFormat="1" applyFont="1" applyBorder="1" applyAlignment="1">
      <alignment horizontal="left" vertical="center"/>
    </xf>
    <xf numFmtId="49" fontId="3" fillId="0" borderId="74" xfId="2" applyNumberFormat="1" applyFont="1" applyBorder="1" applyAlignment="1">
      <alignment horizontal="left" vertical="center"/>
    </xf>
    <xf numFmtId="0" fontId="3" fillId="0" borderId="0" xfId="2" applyFont="1" applyBorder="1" applyAlignment="1">
      <alignment horizontal="center" vertical="center" wrapText="1"/>
    </xf>
    <xf numFmtId="0" fontId="3" fillId="0" borderId="0" xfId="2" applyBorder="1" applyAlignment="1">
      <alignment horizontal="center" wrapText="1"/>
    </xf>
    <xf numFmtId="0" fontId="3" fillId="0" borderId="0" xfId="2" applyBorder="1" applyAlignment="1">
      <alignment horizontal="center" vertical="center" wrapText="1"/>
    </xf>
    <xf numFmtId="0" fontId="3" fillId="0" borderId="13" xfId="2" applyBorder="1" applyAlignment="1">
      <alignment horizontal="center" vertical="center" wrapText="1"/>
    </xf>
    <xf numFmtId="0" fontId="3" fillId="0" borderId="13" xfId="2" applyBorder="1" applyAlignment="1">
      <alignment horizontal="center" wrapText="1"/>
    </xf>
    <xf numFmtId="0" fontId="3" fillId="10" borderId="5" xfId="2" applyFont="1" applyFill="1" applyBorder="1" applyAlignment="1">
      <alignment horizontal="left" vertical="center" wrapText="1"/>
    </xf>
    <xf numFmtId="0" fontId="3" fillId="10" borderId="4" xfId="2" applyFill="1" applyBorder="1" applyAlignment="1">
      <alignment horizontal="left" vertical="center" wrapText="1"/>
    </xf>
    <xf numFmtId="0" fontId="3" fillId="10" borderId="15" xfId="2" applyFill="1" applyBorder="1" applyAlignment="1">
      <alignment horizontal="left" vertical="center" wrapText="1"/>
    </xf>
    <xf numFmtId="0" fontId="3" fillId="10" borderId="2" xfId="2" applyFill="1" applyBorder="1" applyAlignment="1">
      <alignment horizontal="left" vertical="center" wrapText="1"/>
    </xf>
    <xf numFmtId="0" fontId="3" fillId="10" borderId="0" xfId="2" applyFill="1" applyBorder="1" applyAlignment="1">
      <alignment horizontal="left" vertical="center" wrapText="1"/>
    </xf>
    <xf numFmtId="0" fontId="3" fillId="10" borderId="6" xfId="2" applyFill="1" applyBorder="1" applyAlignment="1">
      <alignment horizontal="left" vertical="center" wrapText="1"/>
    </xf>
    <xf numFmtId="0" fontId="3" fillId="10" borderId="33" xfId="2" applyFill="1" applyBorder="1" applyAlignment="1">
      <alignment horizontal="left" vertical="center" wrapText="1"/>
    </xf>
    <xf numFmtId="0" fontId="3" fillId="10" borderId="13" xfId="2" applyFill="1" applyBorder="1" applyAlignment="1">
      <alignment horizontal="left" vertical="center" wrapText="1"/>
    </xf>
    <xf numFmtId="0" fontId="3" fillId="10" borderId="16" xfId="2" applyFill="1" applyBorder="1" applyAlignment="1">
      <alignment horizontal="left" vertical="center" wrapText="1"/>
    </xf>
    <xf numFmtId="0" fontId="5" fillId="0" borderId="0" xfId="2" applyFont="1" applyBorder="1" applyAlignment="1">
      <alignment wrapText="1"/>
    </xf>
    <xf numFmtId="0" fontId="3" fillId="0" borderId="0" xfId="2" applyBorder="1" applyAlignment="1">
      <alignment wrapText="1"/>
    </xf>
    <xf numFmtId="0" fontId="3" fillId="10" borderId="33" xfId="2" applyFill="1" applyBorder="1" applyAlignment="1">
      <alignment wrapText="1"/>
    </xf>
    <xf numFmtId="0" fontId="3" fillId="10" borderId="13" xfId="2" applyFill="1" applyBorder="1" applyAlignment="1">
      <alignment wrapText="1"/>
    </xf>
    <xf numFmtId="0" fontId="3" fillId="10" borderId="16" xfId="2" applyFill="1" applyBorder="1" applyAlignment="1">
      <alignment wrapText="1"/>
    </xf>
    <xf numFmtId="0" fontId="3" fillId="0" borderId="54" xfId="2" applyFont="1" applyBorder="1" applyAlignment="1">
      <alignment horizontal="center" vertical="center" wrapText="1"/>
    </xf>
    <xf numFmtId="0" fontId="3" fillId="0" borderId="76" xfId="2" applyBorder="1" applyAlignment="1">
      <alignment horizontal="center" vertical="center" wrapText="1"/>
    </xf>
    <xf numFmtId="0" fontId="3" fillId="0" borderId="74" xfId="2" applyBorder="1" applyAlignment="1">
      <alignment horizontal="center" vertical="center" wrapText="1"/>
    </xf>
    <xf numFmtId="0" fontId="5" fillId="0" borderId="0" xfId="2" applyFont="1" applyBorder="1" applyAlignment="1">
      <alignment horizontal="left" vertical="center" wrapText="1"/>
    </xf>
    <xf numFmtId="0" fontId="3" fillId="0" borderId="0" xfId="2" applyBorder="1" applyAlignment="1">
      <alignment horizontal="left" vertical="center" wrapText="1"/>
    </xf>
    <xf numFmtId="0" fontId="3" fillId="0" borderId="5" xfId="2" applyFont="1" applyBorder="1" applyAlignment="1">
      <alignment horizontal="center" vertical="center" wrapText="1"/>
    </xf>
    <xf numFmtId="0" fontId="3" fillId="0" borderId="4" xfId="2" applyBorder="1" applyAlignment="1">
      <alignment horizontal="center" vertical="center" wrapText="1"/>
    </xf>
    <xf numFmtId="0" fontId="3" fillId="0" borderId="15" xfId="2" applyBorder="1" applyAlignment="1">
      <alignment horizontal="center" vertical="center" wrapText="1"/>
    </xf>
    <xf numFmtId="0" fontId="3" fillId="0" borderId="2" xfId="2" applyBorder="1" applyAlignment="1">
      <alignment horizontal="center" vertical="center" wrapText="1"/>
    </xf>
    <xf numFmtId="0" fontId="3" fillId="0" borderId="6" xfId="2" applyBorder="1" applyAlignment="1">
      <alignment horizontal="center" vertical="center" wrapText="1"/>
    </xf>
    <xf numFmtId="0" fontId="3" fillId="0" borderId="33" xfId="2" applyBorder="1" applyAlignment="1">
      <alignment horizontal="center" vertical="center" wrapText="1"/>
    </xf>
    <xf numFmtId="0" fontId="3" fillId="0" borderId="16" xfId="2" applyBorder="1" applyAlignment="1">
      <alignment horizontal="center" vertical="center" wrapText="1"/>
    </xf>
    <xf numFmtId="0" fontId="3" fillId="0" borderId="54" xfId="0" applyFont="1" applyFill="1" applyBorder="1" applyAlignment="1">
      <alignment horizontal="left" wrapText="1"/>
    </xf>
    <xf numFmtId="0" fontId="3" fillId="0" borderId="76" xfId="0" applyFont="1" applyBorder="1" applyAlignment="1">
      <alignment wrapText="1"/>
    </xf>
    <xf numFmtId="0" fontId="3" fillId="0" borderId="74" xfId="0" applyFont="1" applyBorder="1" applyAlignment="1">
      <alignment wrapText="1"/>
    </xf>
    <xf numFmtId="0" fontId="17" fillId="0" borderId="5" xfId="0" applyFont="1" applyBorder="1" applyAlignment="1">
      <alignment horizontal="left" vertical="center" wrapText="1"/>
    </xf>
    <xf numFmtId="0" fontId="17" fillId="0" borderId="4" xfId="0" applyFont="1" applyBorder="1" applyAlignment="1">
      <alignment horizontal="left" vertical="center" wrapText="1"/>
    </xf>
    <xf numFmtId="0" fontId="17" fillId="0" borderId="15" xfId="0" applyFont="1" applyBorder="1" applyAlignment="1">
      <alignment horizontal="left" vertical="center" wrapText="1"/>
    </xf>
    <xf numFmtId="0" fontId="17" fillId="0" borderId="2" xfId="0" applyFont="1" applyBorder="1" applyAlignment="1">
      <alignment horizontal="left" vertical="center" wrapText="1"/>
    </xf>
    <xf numFmtId="0" fontId="17" fillId="0" borderId="0" xfId="0" applyFont="1" applyAlignment="1">
      <alignment horizontal="left" vertical="center" wrapText="1"/>
    </xf>
    <xf numFmtId="0" fontId="17" fillId="0" borderId="6" xfId="0" applyFont="1" applyBorder="1" applyAlignment="1">
      <alignment horizontal="left" vertical="center" wrapText="1"/>
    </xf>
    <xf numFmtId="0" fontId="17" fillId="0" borderId="33" xfId="0" applyFont="1" applyBorder="1" applyAlignment="1">
      <alignment horizontal="left" vertical="center" wrapText="1"/>
    </xf>
    <xf numFmtId="0" fontId="17" fillId="0" borderId="13" xfId="0" applyFont="1" applyBorder="1" applyAlignment="1">
      <alignment horizontal="left" vertical="center" wrapText="1"/>
    </xf>
    <xf numFmtId="0" fontId="17" fillId="0" borderId="16" xfId="0" applyFont="1" applyBorder="1" applyAlignment="1">
      <alignment horizontal="left" vertical="center" wrapText="1"/>
    </xf>
    <xf numFmtId="0" fontId="17" fillId="0" borderId="5" xfId="0" applyFont="1" applyBorder="1" applyAlignment="1">
      <alignment horizontal="center" vertical="center" wrapText="1"/>
    </xf>
    <xf numFmtId="0" fontId="17" fillId="0" borderId="15" xfId="0" applyFont="1" applyBorder="1" applyAlignment="1">
      <alignment horizontal="center" vertical="center" wrapText="1"/>
    </xf>
    <xf numFmtId="0" fontId="17" fillId="0" borderId="2" xfId="0" applyFont="1" applyBorder="1" applyAlignment="1">
      <alignment horizontal="center" vertical="center" wrapText="1"/>
    </xf>
    <xf numFmtId="0" fontId="17" fillId="0" borderId="6" xfId="0" applyFont="1" applyBorder="1" applyAlignment="1">
      <alignment horizontal="center" vertical="center" wrapText="1"/>
    </xf>
    <xf numFmtId="0" fontId="17" fillId="0" borderId="33" xfId="0" applyFont="1" applyBorder="1" applyAlignment="1">
      <alignment horizontal="center" vertical="center" wrapText="1"/>
    </xf>
    <xf numFmtId="0" fontId="17" fillId="0" borderId="16" xfId="0" applyFont="1" applyBorder="1" applyAlignment="1">
      <alignment horizontal="center" vertical="center" wrapText="1"/>
    </xf>
    <xf numFmtId="0" fontId="17" fillId="11" borderId="5" xfId="0" applyFont="1" applyFill="1" applyBorder="1" applyAlignment="1">
      <alignment horizontal="left" vertical="top" wrapText="1"/>
    </xf>
    <xf numFmtId="0" fontId="17" fillId="11" borderId="15" xfId="0" applyFont="1" applyFill="1" applyBorder="1" applyAlignment="1">
      <alignment horizontal="left" vertical="top"/>
    </xf>
    <xf numFmtId="0" fontId="17" fillId="11" borderId="2" xfId="0" applyFont="1" applyFill="1" applyBorder="1" applyAlignment="1">
      <alignment horizontal="left" vertical="top"/>
    </xf>
    <xf numFmtId="0" fontId="17" fillId="11" borderId="6" xfId="0" applyFont="1" applyFill="1" applyBorder="1" applyAlignment="1">
      <alignment horizontal="left" vertical="top"/>
    </xf>
    <xf numFmtId="0" fontId="17" fillId="11" borderId="33" xfId="0" applyFont="1" applyFill="1" applyBorder="1" applyAlignment="1">
      <alignment horizontal="left" vertical="top"/>
    </xf>
    <xf numFmtId="0" fontId="17" fillId="11" borderId="16" xfId="0" applyFont="1" applyFill="1" applyBorder="1" applyAlignment="1">
      <alignment horizontal="left" vertical="top"/>
    </xf>
    <xf numFmtId="0" fontId="20" fillId="7" borderId="51" xfId="0" applyFont="1" applyFill="1" applyBorder="1" applyAlignment="1">
      <alignment horizontal="right" vertical="center"/>
    </xf>
    <xf numFmtId="0" fontId="5" fillId="7" borderId="53" xfId="0" applyFont="1" applyFill="1" applyBorder="1" applyAlignment="1">
      <alignment horizontal="right" vertical="center"/>
    </xf>
    <xf numFmtId="0" fontId="20" fillId="7" borderId="13" xfId="0" applyFont="1" applyFill="1" applyBorder="1" applyAlignment="1">
      <alignment horizontal="right" vertical="center"/>
    </xf>
    <xf numFmtId="0" fontId="5" fillId="7" borderId="16" xfId="0" applyFont="1" applyFill="1" applyBorder="1" applyAlignment="1">
      <alignment horizontal="right" vertical="center"/>
    </xf>
    <xf numFmtId="0" fontId="13" fillId="7" borderId="5" xfId="0" applyFont="1" applyFill="1" applyBorder="1" applyAlignment="1">
      <alignment horizontal="left" vertical="center" wrapText="1" indent="4"/>
    </xf>
    <xf numFmtId="0" fontId="5" fillId="0" borderId="4" xfId="0" applyFont="1" applyBorder="1" applyAlignment="1">
      <alignment horizontal="left" vertical="center" wrapText="1" indent="4"/>
    </xf>
    <xf numFmtId="0" fontId="5" fillId="0" borderId="15" xfId="0" applyFont="1" applyBorder="1" applyAlignment="1">
      <alignment horizontal="left" vertical="center" wrapText="1" indent="4"/>
    </xf>
    <xf numFmtId="0" fontId="5" fillId="0" borderId="2" xfId="0" applyFont="1" applyBorder="1" applyAlignment="1">
      <alignment horizontal="left" vertical="center" wrapText="1" indent="4"/>
    </xf>
    <xf numFmtId="0" fontId="5" fillId="0" borderId="0" xfId="0" applyFont="1" applyAlignment="1">
      <alignment horizontal="left" vertical="center" wrapText="1" indent="4"/>
    </xf>
    <xf numFmtId="0" fontId="5" fillId="0" borderId="6" xfId="0" applyFont="1" applyBorder="1" applyAlignment="1">
      <alignment horizontal="left" vertical="center" wrapText="1" indent="4"/>
    </xf>
    <xf numFmtId="0" fontId="5" fillId="0" borderId="33" xfId="0" applyFont="1" applyBorder="1" applyAlignment="1">
      <alignment horizontal="left" vertical="center" wrapText="1" indent="4"/>
    </xf>
    <xf numFmtId="0" fontId="5" fillId="0" borderId="13" xfId="0" applyFont="1" applyBorder="1" applyAlignment="1">
      <alignment horizontal="left" vertical="center" wrapText="1" indent="4"/>
    </xf>
    <xf numFmtId="0" fontId="5" fillId="0" borderId="16" xfId="0" applyFont="1" applyBorder="1" applyAlignment="1">
      <alignment horizontal="left" vertical="center" wrapText="1" indent="4"/>
    </xf>
    <xf numFmtId="0" fontId="20" fillId="7" borderId="57" xfId="0" applyFont="1" applyFill="1" applyBorder="1" applyAlignment="1">
      <alignment horizontal="right" vertical="center"/>
    </xf>
    <xf numFmtId="0" fontId="5" fillId="7" borderId="58" xfId="0" applyFont="1" applyFill="1" applyBorder="1" applyAlignment="1">
      <alignment horizontal="right" vertical="center"/>
    </xf>
    <xf numFmtId="0" fontId="11" fillId="0" borderId="5" xfId="0" applyFont="1" applyFill="1" applyBorder="1" applyAlignment="1">
      <alignment horizontal="left"/>
    </xf>
    <xf numFmtId="0" fontId="11" fillId="0" borderId="4" xfId="0" applyFont="1" applyFill="1" applyBorder="1" applyAlignment="1">
      <alignment horizontal="left"/>
    </xf>
    <xf numFmtId="0" fontId="23" fillId="0" borderId="0" xfId="0" applyFont="1" applyFill="1" applyBorder="1" applyAlignment="1"/>
    <xf numFmtId="0" fontId="23" fillId="0" borderId="0" xfId="0" applyFont="1" applyBorder="1" applyAlignment="1"/>
    <xf numFmtId="0" fontId="23" fillId="0" borderId="55" xfId="0" applyFont="1" applyBorder="1" applyAlignment="1"/>
    <xf numFmtId="0" fontId="23" fillId="0" borderId="1" xfId="0" applyFont="1" applyFill="1" applyBorder="1" applyAlignment="1"/>
    <xf numFmtId="0" fontId="33" fillId="0" borderId="1" xfId="0" applyFont="1" applyFill="1" applyBorder="1" applyAlignment="1">
      <alignment horizontal="left"/>
    </xf>
    <xf numFmtId="0" fontId="33" fillId="0" borderId="0" xfId="0" applyFont="1" applyFill="1" applyBorder="1" applyAlignment="1">
      <alignment horizontal="left"/>
    </xf>
    <xf numFmtId="0" fontId="5" fillId="8" borderId="0" xfId="0" applyFont="1" applyFill="1" applyAlignment="1">
      <alignment vertical="center" wrapText="1"/>
    </xf>
    <xf numFmtId="0" fontId="3" fillId="8" borderId="0" xfId="0" applyFont="1" applyFill="1" applyAlignment="1">
      <alignment vertical="center" wrapText="1"/>
    </xf>
    <xf numFmtId="0" fontId="3" fillId="0" borderId="0" xfId="0" applyFont="1" applyFill="1" applyBorder="1" applyAlignment="1">
      <alignment horizontal="left" wrapText="1"/>
    </xf>
    <xf numFmtId="0" fontId="3" fillId="0" borderId="0" xfId="0" applyFont="1" applyBorder="1" applyAlignment="1">
      <alignment wrapText="1"/>
    </xf>
    <xf numFmtId="0" fontId="11" fillId="0" borderId="2" xfId="0" applyFont="1" applyFill="1" applyBorder="1" applyAlignment="1">
      <alignment horizontal="left"/>
    </xf>
    <xf numFmtId="0" fontId="11" fillId="0" borderId="0" xfId="0" applyFont="1" applyFill="1" applyBorder="1" applyAlignment="1">
      <alignment horizontal="left"/>
    </xf>
    <xf numFmtId="0" fontId="23" fillId="0" borderId="55" xfId="0" applyFont="1" applyFill="1" applyBorder="1" applyAlignment="1"/>
    <xf numFmtId="0" fontId="0" fillId="0" borderId="0" xfId="0" applyBorder="1" applyAlignment="1"/>
    <xf numFmtId="0" fontId="3" fillId="0" borderId="0" xfId="0" applyFont="1" applyFill="1" applyAlignment="1">
      <alignment horizontal="left" wrapText="1"/>
    </xf>
    <xf numFmtId="0" fontId="20" fillId="0" borderId="47" xfId="0" applyFont="1" applyFill="1" applyBorder="1" applyAlignment="1">
      <alignment horizontal="left" wrapText="1"/>
    </xf>
    <xf numFmtId="0" fontId="20" fillId="0" borderId="49" xfId="0" applyFont="1" applyFill="1" applyBorder="1" applyAlignment="1">
      <alignment horizontal="left" wrapText="1"/>
    </xf>
    <xf numFmtId="0" fontId="20" fillId="0" borderId="50" xfId="0" applyFont="1" applyFill="1" applyBorder="1" applyAlignment="1">
      <alignment horizontal="left"/>
    </xf>
    <xf numFmtId="0" fontId="20" fillId="0" borderId="28" xfId="0" applyFont="1" applyFill="1" applyBorder="1" applyAlignment="1">
      <alignment horizontal="left"/>
    </xf>
    <xf numFmtId="0" fontId="20" fillId="0" borderId="52" xfId="0" applyFont="1" applyFill="1" applyBorder="1" applyAlignment="1">
      <alignment horizontal="center"/>
    </xf>
    <xf numFmtId="0" fontId="5" fillId="8" borderId="0" xfId="0" applyFont="1" applyFill="1" applyAlignment="1">
      <alignment horizontal="left" vertical="center" wrapText="1"/>
    </xf>
    <xf numFmtId="0" fontId="5" fillId="7" borderId="46" xfId="0" applyFont="1" applyFill="1" applyBorder="1" applyAlignment="1">
      <alignment horizontal="right" vertical="center"/>
    </xf>
    <xf numFmtId="0" fontId="5" fillId="7" borderId="52" xfId="0" applyFont="1" applyFill="1" applyBorder="1" applyAlignment="1">
      <alignment horizontal="right" vertical="center"/>
    </xf>
    <xf numFmtId="0" fontId="5" fillId="7" borderId="23" xfId="0" applyFont="1" applyFill="1" applyBorder="1" applyAlignment="1">
      <alignment horizontal="right" vertical="center"/>
    </xf>
    <xf numFmtId="0" fontId="20" fillId="0" borderId="46" xfId="0" applyFont="1" applyFill="1" applyBorder="1" applyAlignment="1">
      <alignment horizontal="left"/>
    </xf>
    <xf numFmtId="0" fontId="20" fillId="0" borderId="23" xfId="0" applyFont="1" applyFill="1" applyBorder="1" applyAlignment="1">
      <alignment horizontal="left"/>
    </xf>
    <xf numFmtId="0" fontId="5" fillId="7" borderId="50" xfId="0" applyFont="1" applyFill="1" applyBorder="1" applyAlignment="1">
      <alignment horizontal="right" vertical="center"/>
    </xf>
    <xf numFmtId="0" fontId="5" fillId="7" borderId="51" xfId="0" applyFont="1" applyFill="1" applyBorder="1" applyAlignment="1">
      <alignment horizontal="right" vertical="center"/>
    </xf>
    <xf numFmtId="0" fontId="5" fillId="7" borderId="28" xfId="0" applyFont="1" applyFill="1" applyBorder="1" applyAlignment="1">
      <alignment horizontal="right" vertical="center"/>
    </xf>
    <xf numFmtId="0" fontId="5" fillId="7" borderId="47" xfId="0" applyFont="1" applyFill="1" applyBorder="1" applyAlignment="1">
      <alignment horizontal="right" vertical="center"/>
    </xf>
    <xf numFmtId="0" fontId="5" fillId="7" borderId="48" xfId="0" applyFont="1" applyFill="1" applyBorder="1" applyAlignment="1">
      <alignment horizontal="right" vertical="center"/>
    </xf>
    <xf numFmtId="0" fontId="5" fillId="7" borderId="49" xfId="0" applyFont="1" applyFill="1" applyBorder="1" applyAlignment="1">
      <alignment horizontal="right" vertical="center"/>
    </xf>
    <xf numFmtId="0" fontId="20" fillId="0" borderId="47" xfId="0" applyFont="1" applyFill="1" applyBorder="1" applyAlignment="1">
      <alignment horizontal="left"/>
    </xf>
    <xf numFmtId="0" fontId="20" fillId="0" borderId="49" xfId="0" applyFont="1" applyFill="1" applyBorder="1" applyAlignment="1">
      <alignment horizontal="left"/>
    </xf>
    <xf numFmtId="0" fontId="12" fillId="0" borderId="5" xfId="0" applyFont="1" applyFill="1" applyBorder="1" applyAlignment="1">
      <alignment wrapText="1"/>
    </xf>
    <xf numFmtId="0" fontId="12" fillId="0" borderId="4" xfId="0" applyFont="1" applyFill="1" applyBorder="1" applyAlignment="1">
      <alignment wrapText="1"/>
    </xf>
    <xf numFmtId="0" fontId="12" fillId="0" borderId="15" xfId="0" applyFont="1" applyFill="1" applyBorder="1" applyAlignment="1">
      <alignment wrapText="1"/>
    </xf>
    <xf numFmtId="0" fontId="11" fillId="0" borderId="5" xfId="0" applyFont="1" applyFill="1" applyBorder="1" applyAlignment="1">
      <alignment horizontal="left" vertical="center"/>
    </xf>
    <xf numFmtId="0" fontId="11" fillId="0" borderId="4" xfId="0" applyFont="1" applyFill="1" applyBorder="1" applyAlignment="1">
      <alignment horizontal="left" vertical="center"/>
    </xf>
    <xf numFmtId="49" fontId="23" fillId="0" borderId="0" xfId="0" applyNumberFormat="1" applyFont="1" applyFill="1" applyBorder="1" applyAlignment="1"/>
    <xf numFmtId="0" fontId="3" fillId="0" borderId="0" xfId="0" applyFont="1" applyAlignment="1"/>
    <xf numFmtId="0" fontId="23" fillId="0" borderId="1" xfId="0" applyFont="1" applyFill="1" applyBorder="1" applyAlignment="1">
      <alignment horizontal="left"/>
    </xf>
    <xf numFmtId="0" fontId="23" fillId="0" borderId="0" xfId="0" applyFont="1" applyFill="1" applyBorder="1" applyAlignment="1">
      <alignment horizontal="left"/>
    </xf>
    <xf numFmtId="0" fontId="23" fillId="0" borderId="55" xfId="0" applyFont="1" applyFill="1" applyBorder="1" applyAlignment="1">
      <alignment horizontal="left"/>
    </xf>
    <xf numFmtId="0" fontId="5" fillId="8" borderId="0" xfId="0" applyFont="1" applyFill="1" applyAlignment="1">
      <alignment horizontal="center" vertical="center" wrapText="1"/>
    </xf>
    <xf numFmtId="0" fontId="15" fillId="0" borderId="51" xfId="0" applyFont="1" applyFill="1" applyBorder="1" applyAlignment="1">
      <alignment horizontal="center"/>
    </xf>
    <xf numFmtId="0" fontId="3" fillId="0" borderId="0" xfId="0" applyFont="1" applyFill="1" applyBorder="1" applyAlignment="1"/>
    <xf numFmtId="0" fontId="3" fillId="0" borderId="1" xfId="0" applyFont="1" applyFill="1" applyBorder="1" applyAlignment="1"/>
    <xf numFmtId="0" fontId="3" fillId="0" borderId="6" xfId="0" applyFont="1" applyBorder="1" applyAlignment="1"/>
    <xf numFmtId="0" fontId="3" fillId="0" borderId="1" xfId="0" applyFont="1" applyBorder="1" applyAlignment="1"/>
    <xf numFmtId="0" fontId="17" fillId="0" borderId="4" xfId="0" applyFont="1" applyBorder="1" applyAlignment="1">
      <alignment horizontal="center" vertical="center" wrapText="1"/>
    </xf>
    <xf numFmtId="0" fontId="17" fillId="0" borderId="13" xfId="0" applyFont="1" applyBorder="1" applyAlignment="1">
      <alignment horizontal="center" vertical="center" wrapText="1"/>
    </xf>
    <xf numFmtId="0" fontId="11" fillId="0" borderId="0" xfId="0" applyFont="1" applyAlignment="1">
      <alignment horizontal="center" wrapText="1"/>
    </xf>
    <xf numFmtId="0" fontId="12" fillId="0" borderId="0" xfId="0" applyFont="1" applyAlignment="1">
      <alignment horizontal="center" wrapText="1"/>
    </xf>
    <xf numFmtId="0" fontId="3" fillId="0" borderId="0" xfId="0" applyFont="1" applyAlignment="1">
      <alignment horizontal="center" wrapText="1"/>
    </xf>
    <xf numFmtId="0" fontId="0" fillId="0" borderId="0" xfId="0" applyAlignment="1">
      <alignment horizontal="center" wrapText="1"/>
    </xf>
    <xf numFmtId="0" fontId="5" fillId="5" borderId="0" xfId="0" applyFont="1" applyFill="1" applyAlignment="1">
      <alignment vertical="center" wrapText="1"/>
    </xf>
    <xf numFmtId="0" fontId="0" fillId="5" borderId="0" xfId="0" applyFill="1" applyAlignment="1">
      <alignment vertical="center" wrapText="1"/>
    </xf>
    <xf numFmtId="0" fontId="3" fillId="8" borderId="0" xfId="0" applyFont="1" applyFill="1" applyAlignment="1">
      <alignment wrapText="1"/>
    </xf>
    <xf numFmtId="0" fontId="0" fillId="8" borderId="0" xfId="0" applyFill="1" applyAlignment="1">
      <alignment wrapText="1"/>
    </xf>
    <xf numFmtId="0" fontId="3" fillId="3" borderId="71" xfId="0" applyFont="1" applyFill="1" applyBorder="1" applyAlignment="1">
      <alignment horizontal="left" vertical="center"/>
    </xf>
    <xf numFmtId="0" fontId="3" fillId="3" borderId="42" xfId="0" applyFont="1" applyFill="1" applyBorder="1" applyAlignment="1">
      <alignment horizontal="left" vertical="center"/>
    </xf>
    <xf numFmtId="0" fontId="11" fillId="0" borderId="0" xfId="2" applyFont="1" applyAlignment="1">
      <alignment horizontal="center" vertical="center" wrapText="1"/>
    </xf>
    <xf numFmtId="0" fontId="3" fillId="0" borderId="0" xfId="2" applyFont="1" applyAlignment="1">
      <alignment horizontal="center" vertical="center" wrapText="1"/>
    </xf>
    <xf numFmtId="0" fontId="3" fillId="0" borderId="0" xfId="2" applyFont="1" applyAlignment="1">
      <alignment vertical="center" wrapText="1"/>
    </xf>
    <xf numFmtId="0" fontId="11" fillId="0" borderId="0" xfId="2" applyFont="1" applyAlignment="1">
      <alignment horizontal="left" vertical="center" wrapText="1"/>
    </xf>
    <xf numFmtId="0" fontId="3" fillId="0" borderId="0" xfId="2" applyFont="1" applyAlignment="1">
      <alignment horizontal="left" vertical="center" wrapText="1"/>
    </xf>
    <xf numFmtId="9" fontId="16" fillId="0" borderId="0" xfId="2" applyNumberFormat="1" applyFont="1" applyFill="1" applyBorder="1" applyAlignment="1">
      <alignment horizontal="left" vertical="center" wrapText="1"/>
    </xf>
    <xf numFmtId="0" fontId="64" fillId="0" borderId="0" xfId="1" applyFont="1" applyFill="1" applyBorder="1" applyAlignment="1" applyProtection="1">
      <alignment horizontal="center" vertical="center" wrapText="1"/>
    </xf>
    <xf numFmtId="0" fontId="11" fillId="0" borderId="0" xfId="2" applyFont="1" applyAlignment="1">
      <alignment horizontal="center" wrapText="1"/>
    </xf>
    <xf numFmtId="0" fontId="3" fillId="0" borderId="0" xfId="2" applyFont="1" applyAlignment="1">
      <alignment wrapText="1"/>
    </xf>
    <xf numFmtId="0" fontId="3" fillId="0" borderId="37" xfId="2" applyFont="1" applyBorder="1" applyAlignment="1">
      <alignment wrapText="1"/>
    </xf>
    <xf numFmtId="0" fontId="3" fillId="0" borderId="38" xfId="2" applyFont="1" applyBorder="1" applyAlignment="1">
      <alignment wrapText="1"/>
    </xf>
    <xf numFmtId="0" fontId="3" fillId="0" borderId="37" xfId="2" applyFont="1" applyBorder="1" applyAlignment="1">
      <alignment horizontal="left" vertical="top"/>
    </xf>
    <xf numFmtId="0" fontId="3" fillId="0" borderId="38" xfId="2" applyFont="1" applyBorder="1" applyAlignment="1">
      <alignment horizontal="left" vertical="top"/>
    </xf>
    <xf numFmtId="0" fontId="22" fillId="0" borderId="0" xfId="2" applyFont="1" applyBorder="1" applyAlignment="1">
      <alignment horizontal="center" vertical="top" wrapText="1"/>
    </xf>
    <xf numFmtId="0" fontId="22" fillId="0" borderId="0" xfId="2" applyFont="1" applyBorder="1" applyAlignment="1">
      <alignment horizontal="center" vertical="center" wrapText="1"/>
    </xf>
    <xf numFmtId="0" fontId="3" fillId="0" borderId="0" xfId="2" applyBorder="1" applyAlignment="1">
      <alignment vertical="center" wrapText="1"/>
    </xf>
    <xf numFmtId="0" fontId="23" fillId="0" borderId="0" xfId="2" applyFont="1" applyBorder="1" applyAlignment="1">
      <alignment vertical="top" wrapText="1"/>
    </xf>
    <xf numFmtId="0" fontId="48" fillId="0" borderId="0" xfId="1" applyFont="1" applyBorder="1" applyAlignment="1" applyProtection="1">
      <alignment horizontal="left" vertical="top" wrapText="1"/>
    </xf>
    <xf numFmtId="0" fontId="43" fillId="0" borderId="0" xfId="2" applyFont="1" applyAlignment="1">
      <alignment horizontal="center" wrapText="1"/>
    </xf>
    <xf numFmtId="0" fontId="44" fillId="0" borderId="0" xfId="2" applyFont="1" applyAlignment="1">
      <alignment wrapText="1"/>
    </xf>
    <xf numFmtId="0" fontId="3" fillId="0" borderId="0" xfId="2" applyAlignment="1">
      <alignment horizontal="left" vertical="center" wrapText="1"/>
    </xf>
    <xf numFmtId="0" fontId="48" fillId="0" borderId="0" xfId="1" applyFont="1" applyAlignment="1" applyProtection="1">
      <alignment horizontal="left"/>
    </xf>
    <xf numFmtId="0" fontId="3" fillId="0" borderId="0" xfId="2"/>
    <xf numFmtId="0" fontId="30" fillId="0" borderId="0" xfId="2" applyFont="1" applyAlignment="1">
      <alignment horizontal="left" vertical="center" wrapText="1"/>
    </xf>
    <xf numFmtId="0" fontId="47" fillId="0" borderId="0" xfId="2" applyFont="1" applyAlignment="1">
      <alignment horizontal="left" vertical="center" wrapText="1"/>
    </xf>
    <xf numFmtId="0" fontId="58" fillId="0" borderId="0" xfId="2" applyFont="1" applyAlignment="1">
      <alignment horizontal="left" vertical="center" wrapText="1"/>
    </xf>
    <xf numFmtId="0" fontId="59" fillId="0" borderId="0" xfId="2" applyFont="1" applyAlignment="1">
      <alignment horizontal="left" vertical="center" wrapText="1"/>
    </xf>
  </cellXfs>
  <cellStyles count="8">
    <cellStyle name="Hyperlink" xfId="1" builtinId="8"/>
    <cellStyle name="Hyperlink 2" xfId="7"/>
    <cellStyle name="Normal" xfId="0" builtinId="0"/>
    <cellStyle name="Normal 2" xfId="2"/>
    <cellStyle name="Normal 3" xfId="4"/>
    <cellStyle name="Normal 3 2" xfId="5"/>
    <cellStyle name="Normal 3 2 2" xfId="3"/>
    <cellStyle name="Normal 3 2 2 2" xfId="6"/>
  </cellStyles>
  <dxfs count="0"/>
  <tableStyles count="0" defaultTableStyle="TableStyleMedium9" defaultPivotStyle="PivotStyleLight16"/>
  <colors>
    <mruColors>
      <color rgb="FFC0C0C0"/>
      <color rgb="FF0000FF"/>
      <color rgb="FF96969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5.png"/></Relationships>
</file>

<file path=xl/drawings/_rels/drawing2.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8.xml.rels><?xml version="1.0" encoding="UTF-8" standalone="yes"?>
<Relationships xmlns="http://schemas.openxmlformats.org/package/2006/relationships"><Relationship Id="rId2" Type="http://schemas.openxmlformats.org/officeDocument/2006/relationships/image" Target="../media/image13.jpeg"/><Relationship Id="rId1" Type="http://schemas.openxmlformats.org/officeDocument/2006/relationships/image" Target="../media/image12.emf"/></Relationships>
</file>

<file path=xl/drawings/_rels/drawing9.xml.rels><?xml version="1.0" encoding="UTF-8" standalone="yes"?>
<Relationships xmlns="http://schemas.openxmlformats.org/package/2006/relationships"><Relationship Id="rId1" Type="http://schemas.openxmlformats.org/officeDocument/2006/relationships/image" Target="../media/image16.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7.vml.rels><?xml version="1.0" encoding="UTF-8" standalone="yes"?>
<Relationships xmlns="http://schemas.openxmlformats.org/package/2006/relationships"><Relationship Id="rId2" Type="http://schemas.openxmlformats.org/officeDocument/2006/relationships/image" Target="../media/image15.emf"/><Relationship Id="rId1" Type="http://schemas.openxmlformats.org/officeDocument/2006/relationships/image" Target="../media/image14.emf"/></Relationships>
</file>

<file path=xl/drawings/_rels/vmlDrawing2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9.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106680</xdr:colOff>
          <xdr:row>4</xdr:row>
          <xdr:rowOff>45720</xdr:rowOff>
        </xdr:from>
        <xdr:to>
          <xdr:col>7</xdr:col>
          <xdr:colOff>2788920</xdr:colOff>
          <xdr:row>19</xdr:row>
          <xdr:rowOff>68580</xdr:rowOff>
        </xdr:to>
        <xdr:sp macro="" textlink="">
          <xdr:nvSpPr>
            <xdr:cNvPr id="6146" name="Object 2" hidden="1">
              <a:extLst>
                <a:ext uri="{63B3BB69-23CF-44E3-9099-C40C66FF867C}">
                  <a14:compatExt spid="_x0000_s61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41</xdr:row>
          <xdr:rowOff>0</xdr:rowOff>
        </xdr:from>
        <xdr:to>
          <xdr:col>28</xdr:col>
          <xdr:colOff>220980</xdr:colOff>
          <xdr:row>83</xdr:row>
          <xdr:rowOff>152400</xdr:rowOff>
        </xdr:to>
        <xdr:sp macro="" textlink="">
          <xdr:nvSpPr>
            <xdr:cNvPr id="6165" name="Object 21" hidden="1">
              <a:extLst>
                <a:ext uri="{63B3BB69-23CF-44E3-9099-C40C66FF867C}">
                  <a14:compatExt spid="_x0000_s61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4480560</xdr:colOff>
          <xdr:row>0</xdr:row>
          <xdr:rowOff>45720</xdr:rowOff>
        </xdr:from>
        <xdr:to>
          <xdr:col>28</xdr:col>
          <xdr:colOff>99060</xdr:colOff>
          <xdr:row>37</xdr:row>
          <xdr:rowOff>144780</xdr:rowOff>
        </xdr:to>
        <xdr:sp macro="" textlink="">
          <xdr:nvSpPr>
            <xdr:cNvPr id="6167" name="Object 23" hidden="1">
              <a:extLst>
                <a:ext uri="{63B3BB69-23CF-44E3-9099-C40C66FF867C}">
                  <a14:compatExt spid="_x0000_s6167"/>
                </a:ext>
              </a:extLst>
            </xdr:cNvPr>
            <xdr:cNvSpPr/>
          </xdr:nvSpPr>
          <xdr:spPr>
            <a:xfrm>
              <a:off x="0" y="0"/>
              <a:ext cx="0" cy="0"/>
            </a:xfrm>
            <a:prstGeom prst="rect">
              <a:avLst/>
            </a:prstGeom>
          </xdr:spPr>
        </xdr:sp>
        <xdr:clientData/>
      </xdr:twoCellAnchor>
    </mc:Choice>
    <mc:Fallback/>
  </mc:AlternateContent>
  <xdr:twoCellAnchor editAs="oneCell">
    <xdr:from>
      <xdr:col>4</xdr:col>
      <xdr:colOff>816426</xdr:colOff>
      <xdr:row>21</xdr:row>
      <xdr:rowOff>54183</xdr:rowOff>
    </xdr:from>
    <xdr:to>
      <xdr:col>7</xdr:col>
      <xdr:colOff>4093028</xdr:colOff>
      <xdr:row>39</xdr:row>
      <xdr:rowOff>131723</xdr:rowOff>
    </xdr:to>
    <xdr:pic>
      <xdr:nvPicPr>
        <xdr:cNvPr id="6" name="Picture 5"/>
        <xdr:cNvPicPr>
          <a:picLocks noChangeAspect="1"/>
        </xdr:cNvPicPr>
      </xdr:nvPicPr>
      <xdr:blipFill rotWithShape="1">
        <a:blip xmlns:r="http://schemas.openxmlformats.org/officeDocument/2006/relationships" r:embed="rId1"/>
        <a:srcRect l="16340" t="33215" r="25592" b="15169"/>
        <a:stretch/>
      </xdr:blipFill>
      <xdr:spPr>
        <a:xfrm>
          <a:off x="11876312" y="4386697"/>
          <a:ext cx="5943602" cy="30384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41563</xdr:colOff>
      <xdr:row>3</xdr:row>
      <xdr:rowOff>237506</xdr:rowOff>
    </xdr:from>
    <xdr:to>
      <xdr:col>9</xdr:col>
      <xdr:colOff>543790</xdr:colOff>
      <xdr:row>18</xdr:row>
      <xdr:rowOff>109499</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15063849" y="1587335"/>
          <a:ext cx="5683827" cy="3148593"/>
        </a:xfrm>
        <a:prstGeom prst="rect">
          <a:avLst/>
        </a:prstGeom>
        <a:noFill/>
        <a:ln w="1">
          <a:solidFill>
            <a:schemeClr val="accent1"/>
          </a:solidFill>
          <a:miter lim="800000"/>
          <a:headEnd/>
          <a:tailEnd type="none" w="med" len="med"/>
        </a:ln>
        <a:effec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37</xdr:row>
          <xdr:rowOff>0</xdr:rowOff>
        </xdr:from>
        <xdr:to>
          <xdr:col>20</xdr:col>
          <xdr:colOff>426720</xdr:colOff>
          <xdr:row>79</xdr:row>
          <xdr:rowOff>144780</xdr:rowOff>
        </xdr:to>
        <xdr:sp macro="" textlink="">
          <xdr:nvSpPr>
            <xdr:cNvPr id="31745" name="Object 1" hidden="1">
              <a:extLst>
                <a:ext uri="{63B3BB69-23CF-44E3-9099-C40C66FF867C}">
                  <a14:compatExt spid="_x0000_s317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449580</xdr:colOff>
          <xdr:row>0</xdr:row>
          <xdr:rowOff>68580</xdr:rowOff>
        </xdr:from>
        <xdr:to>
          <xdr:col>29</xdr:col>
          <xdr:colOff>312420</xdr:colOff>
          <xdr:row>34</xdr:row>
          <xdr:rowOff>0</xdr:rowOff>
        </xdr:to>
        <xdr:sp macro="" textlink="">
          <xdr:nvSpPr>
            <xdr:cNvPr id="31747" name="Object 3" hidden="1">
              <a:extLst>
                <a:ext uri="{63B3BB69-23CF-44E3-9099-C40C66FF867C}">
                  <a14:compatExt spid="_x0000_s31747"/>
                </a:ext>
              </a:extLst>
            </xdr:cNvPr>
            <xdr:cNvSpPr/>
          </xdr:nvSpPr>
          <xdr:spPr>
            <a:xfrm>
              <a:off x="0" y="0"/>
              <a:ext cx="0" cy="0"/>
            </a:xfrm>
            <a:prstGeom prst="rect">
              <a:avLst/>
            </a:prstGeom>
          </xdr:spPr>
        </xdr:sp>
        <xdr:clientData/>
      </xdr:twoCellAnchor>
    </mc:Choice>
    <mc:Fallback/>
  </mc:AlternateContent>
  <xdr:twoCellAnchor editAs="oneCell">
    <xdr:from>
      <xdr:col>4</xdr:col>
      <xdr:colOff>595745</xdr:colOff>
      <xdr:row>20</xdr:row>
      <xdr:rowOff>54764</xdr:rowOff>
    </xdr:from>
    <xdr:to>
      <xdr:col>10</xdr:col>
      <xdr:colOff>409456</xdr:colOff>
      <xdr:row>35</xdr:row>
      <xdr:rowOff>159696</xdr:rowOff>
    </xdr:to>
    <xdr:pic>
      <xdr:nvPicPr>
        <xdr:cNvPr id="5" name="Picture 4"/>
        <xdr:cNvPicPr>
          <a:picLocks noChangeAspect="1"/>
        </xdr:cNvPicPr>
      </xdr:nvPicPr>
      <xdr:blipFill rotWithShape="1">
        <a:blip xmlns:r="http://schemas.openxmlformats.org/officeDocument/2006/relationships" r:embed="rId2"/>
        <a:srcRect l="16210" t="31479" r="25202" b="18063"/>
        <a:stretch/>
      </xdr:blipFill>
      <xdr:spPr>
        <a:xfrm>
          <a:off x="14381018" y="5236364"/>
          <a:ext cx="6865674" cy="340231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457201</xdr:colOff>
      <xdr:row>4</xdr:row>
      <xdr:rowOff>38628</xdr:rowOff>
    </xdr:from>
    <xdr:to>
      <xdr:col>9</xdr:col>
      <xdr:colOff>67361</xdr:colOff>
      <xdr:row>18</xdr:row>
      <xdr:rowOff>10876</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16057419" y="1631901"/>
          <a:ext cx="4805615" cy="3089520"/>
        </a:xfrm>
        <a:prstGeom prst="rect">
          <a:avLst/>
        </a:prstGeom>
        <a:noFill/>
        <a:ln w="1">
          <a:solidFill>
            <a:schemeClr val="accent1"/>
          </a:solidFill>
          <a:miter lim="800000"/>
          <a:headEnd/>
          <a:tailEnd type="none" w="med" len="med"/>
        </a:ln>
        <a:effec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37</xdr:row>
          <xdr:rowOff>0</xdr:rowOff>
        </xdr:from>
        <xdr:to>
          <xdr:col>19</xdr:col>
          <xdr:colOff>480060</xdr:colOff>
          <xdr:row>79</xdr:row>
          <xdr:rowOff>152400</xdr:rowOff>
        </xdr:to>
        <xdr:sp macro="" textlink="">
          <xdr:nvSpPr>
            <xdr:cNvPr id="23553" name="Object 1" hidden="1">
              <a:extLst>
                <a:ext uri="{63B3BB69-23CF-44E3-9099-C40C66FF867C}">
                  <a14:compatExt spid="_x0000_s235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236220</xdr:colOff>
          <xdr:row>0</xdr:row>
          <xdr:rowOff>114300</xdr:rowOff>
        </xdr:from>
        <xdr:to>
          <xdr:col>30</xdr:col>
          <xdr:colOff>144780</xdr:colOff>
          <xdr:row>34</xdr:row>
          <xdr:rowOff>30480</xdr:rowOff>
        </xdr:to>
        <xdr:sp macro="" textlink="">
          <xdr:nvSpPr>
            <xdr:cNvPr id="23555" name="Object 3" hidden="1">
              <a:extLst>
                <a:ext uri="{63B3BB69-23CF-44E3-9099-C40C66FF867C}">
                  <a14:compatExt spid="_x0000_s23555"/>
                </a:ext>
              </a:extLst>
            </xdr:cNvPr>
            <xdr:cNvSpPr/>
          </xdr:nvSpPr>
          <xdr:spPr>
            <a:xfrm>
              <a:off x="0" y="0"/>
              <a:ext cx="0" cy="0"/>
            </a:xfrm>
            <a:prstGeom prst="rect">
              <a:avLst/>
            </a:prstGeom>
          </xdr:spPr>
        </xdr:sp>
        <xdr:clientData/>
      </xdr:twoCellAnchor>
    </mc:Choice>
    <mc:Fallback/>
  </mc:AlternateContent>
  <xdr:twoCellAnchor editAs="oneCell">
    <xdr:from>
      <xdr:col>4</xdr:col>
      <xdr:colOff>763661</xdr:colOff>
      <xdr:row>19</xdr:row>
      <xdr:rowOff>55418</xdr:rowOff>
    </xdr:from>
    <xdr:to>
      <xdr:col>10</xdr:col>
      <xdr:colOff>263237</xdr:colOff>
      <xdr:row>35</xdr:row>
      <xdr:rowOff>216991</xdr:rowOff>
    </xdr:to>
    <xdr:pic>
      <xdr:nvPicPr>
        <xdr:cNvPr id="5" name="Picture 4"/>
        <xdr:cNvPicPr>
          <a:picLocks noChangeAspect="1"/>
        </xdr:cNvPicPr>
      </xdr:nvPicPr>
      <xdr:blipFill rotWithShape="1">
        <a:blip xmlns:r="http://schemas.openxmlformats.org/officeDocument/2006/relationships" r:embed="rId2"/>
        <a:srcRect l="16340" t="28933" r="25853" b="14591"/>
        <a:stretch/>
      </xdr:blipFill>
      <xdr:spPr>
        <a:xfrm>
          <a:off x="15130825" y="5015345"/>
          <a:ext cx="6551539" cy="368062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390525</xdr:colOff>
      <xdr:row>151</xdr:row>
      <xdr:rowOff>14287</xdr:rowOff>
    </xdr:from>
    <xdr:ext cx="4619624" cy="410305"/>
    <mc:AlternateContent xmlns:mc="http://schemas.openxmlformats.org/markup-compatibility/2006" xmlns:a14="http://schemas.microsoft.com/office/drawing/2010/main">
      <mc:Choice Requires="a14">
        <xdr:sp macro="" textlink="">
          <xdr:nvSpPr>
            <xdr:cNvPr id="2" name="TextBox 1"/>
            <xdr:cNvSpPr txBox="1"/>
          </xdr:nvSpPr>
          <xdr:spPr>
            <a:xfrm>
              <a:off x="390525" y="27202447"/>
              <a:ext cx="4619624" cy="410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chemeClr val="bg1">
                            <a:lumMod val="50000"/>
                          </a:schemeClr>
                        </a:solidFill>
                        <a:latin typeface="Cambria Math"/>
                      </a:rPr>
                      <m:t>% </m:t>
                    </m:r>
                    <m:r>
                      <a:rPr lang="en-IE" sz="1100" b="0" i="1">
                        <a:solidFill>
                          <a:schemeClr val="bg1">
                            <a:lumMod val="50000"/>
                          </a:schemeClr>
                        </a:solidFill>
                        <a:latin typeface="Cambria Math"/>
                      </a:rPr>
                      <m:t>𝐻𝑖𝑔h</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𝑊𝑖𝑛𝑑</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𝑆𝑝𝑒𝑒𝑑</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𝑆h𝑢𝑡𝑑𝑜𝑤𝑛</m:t>
                    </m:r>
                    <m:r>
                      <a:rPr lang="en-IE" sz="1100" b="0" i="1">
                        <a:solidFill>
                          <a:schemeClr val="bg1">
                            <a:lumMod val="50000"/>
                          </a:schemeClr>
                        </a:solidFill>
                        <a:latin typeface="Cambria Math"/>
                      </a:rPr>
                      <m:t>= </m:t>
                    </m:r>
                    <m:f>
                      <m:fPr>
                        <m:ctrlPr>
                          <a:rPr lang="en-IE" sz="1100" b="0" i="1">
                            <a:solidFill>
                              <a:schemeClr val="bg1">
                                <a:lumMod val="50000"/>
                              </a:schemeClr>
                            </a:solidFill>
                            <a:latin typeface="Cambria Math"/>
                          </a:rPr>
                        </m:ctrlPr>
                      </m:fPr>
                      <m:num>
                        <m:r>
                          <a:rPr lang="en-IE" sz="1100" b="0" i="1">
                            <a:solidFill>
                              <a:schemeClr val="bg1">
                                <a:lumMod val="50000"/>
                              </a:schemeClr>
                            </a:solidFill>
                            <a:latin typeface="Cambria Math"/>
                          </a:rPr>
                          <m:t>1∗1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+1∗2 </m:t>
                        </m:r>
                        <m:r>
                          <a:rPr lang="en-IE" sz="1100" b="0" i="1">
                            <a:solidFill>
                              <a:schemeClr val="bg1">
                                <a:lumMod val="50000"/>
                              </a:schemeClr>
                            </a:solidFill>
                            <a:latin typeface="Cambria Math"/>
                          </a:rPr>
                          <m:t>𝑀𝑊</m:t>
                        </m:r>
                      </m:num>
                      <m:den>
                        <m:r>
                          <a:rPr lang="en-IE" sz="1100" b="0" i="1">
                            <a:solidFill>
                              <a:schemeClr val="bg1">
                                <a:lumMod val="50000"/>
                              </a:schemeClr>
                            </a:solidFill>
                            <a:latin typeface="Cambria Math"/>
                          </a:rPr>
                          <m:t>15 </m:t>
                        </m:r>
                        <m:r>
                          <a:rPr lang="en-IE" sz="1100" b="0" i="1">
                            <a:solidFill>
                              <a:schemeClr val="bg1">
                                <a:lumMod val="50000"/>
                              </a:schemeClr>
                            </a:solidFill>
                            <a:latin typeface="Cambria Math"/>
                          </a:rPr>
                          <m:t>𝑀𝑊</m:t>
                        </m:r>
                      </m:den>
                    </m:f>
                    <m:r>
                      <a:rPr lang="en-IE" sz="1100" b="0" i="1">
                        <a:solidFill>
                          <a:schemeClr val="bg1">
                            <a:lumMod val="50000"/>
                          </a:schemeClr>
                        </a:solidFill>
                        <a:latin typeface="Cambria Math"/>
                      </a:rPr>
                      <m:t>∗100=20%</m:t>
                    </m:r>
                  </m:oMath>
                </m:oMathPara>
              </a14:m>
              <a:endParaRPr lang="en-IE" sz="1100">
                <a:solidFill>
                  <a:schemeClr val="bg1">
                    <a:lumMod val="50000"/>
                  </a:schemeClr>
                </a:solidFill>
              </a:endParaRPr>
            </a:p>
          </xdr:txBody>
        </xdr:sp>
      </mc:Choice>
      <mc:Fallback xmlns="">
        <xdr:sp macro="" textlink="">
          <xdr:nvSpPr>
            <xdr:cNvPr id="2" name="TextBox 1"/>
            <xdr:cNvSpPr txBox="1"/>
          </xdr:nvSpPr>
          <xdr:spPr>
            <a:xfrm>
              <a:off x="390525" y="27202447"/>
              <a:ext cx="4619624" cy="410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chemeClr val="bg1">
                      <a:lumMod val="50000"/>
                    </a:schemeClr>
                  </a:solidFill>
                  <a:latin typeface="Cambria Math"/>
                </a:rPr>
                <a:t>% 𝐻𝑖𝑔ℎ 𝑊𝑖𝑛𝑑 𝑆𝑝𝑒𝑒𝑑 𝑆ℎ𝑢𝑡𝑑𝑜𝑤𝑛=  (1∗1 𝑀𝑊+1∗2 𝑀𝑊)/(15 𝑀𝑊)∗100=20%</a:t>
              </a:r>
              <a:endParaRPr lang="en-IE" sz="1100">
                <a:solidFill>
                  <a:schemeClr val="bg1">
                    <a:lumMod val="50000"/>
                  </a:schemeClr>
                </a:solidFill>
              </a:endParaRPr>
            </a:p>
          </xdr:txBody>
        </xdr:sp>
      </mc:Fallback>
    </mc:AlternateContent>
    <xdr:clientData/>
  </xdr:oneCellAnchor>
  <xdr:oneCellAnchor>
    <xdr:from>
      <xdr:col>0</xdr:col>
      <xdr:colOff>66674</xdr:colOff>
      <xdr:row>125</xdr:row>
      <xdr:rowOff>19050</xdr:rowOff>
    </xdr:from>
    <xdr:ext cx="3609976" cy="414794"/>
    <mc:AlternateContent xmlns:mc="http://schemas.openxmlformats.org/markup-compatibility/2006" xmlns:a14="http://schemas.microsoft.com/office/drawing/2010/main">
      <mc:Choice Requires="a14">
        <xdr:sp macro="" textlink="">
          <xdr:nvSpPr>
            <xdr:cNvPr id="3" name="TextBox 2"/>
            <xdr:cNvSpPr txBox="1"/>
          </xdr:nvSpPr>
          <xdr:spPr>
            <a:xfrm>
              <a:off x="66674" y="22848570"/>
              <a:ext cx="3609976" cy="4147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chemeClr val="bg1">
                            <a:lumMod val="50000"/>
                          </a:schemeClr>
                        </a:solidFill>
                        <a:latin typeface="Cambria Math"/>
                      </a:rPr>
                      <m:t>% </m:t>
                    </m:r>
                    <m:r>
                      <a:rPr lang="en-IE" sz="1100" b="0" i="1">
                        <a:solidFill>
                          <a:schemeClr val="bg1">
                            <a:lumMod val="50000"/>
                          </a:schemeClr>
                        </a:solidFill>
                        <a:latin typeface="Cambria Math"/>
                      </a:rPr>
                      <m:t>𝐴𝑣𝑎𝑖𝑙𝑎𝑏𝑖𝑙𝑖𝑡𝑦</m:t>
                    </m:r>
                    <m:r>
                      <a:rPr lang="en-IE" sz="1100" b="0" i="1">
                        <a:solidFill>
                          <a:schemeClr val="bg1">
                            <a:lumMod val="50000"/>
                          </a:schemeClr>
                        </a:solidFill>
                        <a:latin typeface="Cambria Math"/>
                      </a:rPr>
                      <m:t>= </m:t>
                    </m:r>
                    <m:f>
                      <m:fPr>
                        <m:ctrlPr>
                          <a:rPr lang="en-IE" sz="1100" b="0" i="1">
                            <a:solidFill>
                              <a:schemeClr val="bg1">
                                <a:lumMod val="50000"/>
                              </a:schemeClr>
                            </a:solidFill>
                            <a:latin typeface="Cambria Math"/>
                          </a:rPr>
                        </m:ctrlPr>
                      </m:fPr>
                      <m:num>
                        <m:r>
                          <a:rPr lang="en-IE" sz="1100" b="0" i="1">
                            <a:solidFill>
                              <a:schemeClr val="bg1">
                                <a:lumMod val="50000"/>
                              </a:schemeClr>
                            </a:solidFill>
                            <a:latin typeface="Cambria Math"/>
                          </a:rPr>
                          <m:t>10 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−(2∗1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m:t>
                        </m:r>
                      </m:num>
                      <m:den>
                        <m:r>
                          <a:rPr lang="en-IE" sz="1100" b="0" i="1">
                            <a:solidFill>
                              <a:schemeClr val="bg1">
                                <a:lumMod val="50000"/>
                              </a:schemeClr>
                            </a:solidFill>
                            <a:latin typeface="Cambria Math"/>
                          </a:rPr>
                          <m:t>10 </m:t>
                        </m:r>
                        <m:r>
                          <a:rPr lang="en-IE" sz="1100" b="0" i="1">
                            <a:solidFill>
                              <a:schemeClr val="bg1">
                                <a:lumMod val="50000"/>
                              </a:schemeClr>
                            </a:solidFill>
                            <a:latin typeface="Cambria Math"/>
                          </a:rPr>
                          <m:t>𝑀𝑊</m:t>
                        </m:r>
                      </m:den>
                    </m:f>
                    <m:r>
                      <a:rPr lang="en-IE" sz="1100" b="0" i="1">
                        <a:solidFill>
                          <a:schemeClr val="bg1">
                            <a:lumMod val="50000"/>
                          </a:schemeClr>
                        </a:solidFill>
                        <a:latin typeface="Cambria Math"/>
                      </a:rPr>
                      <m:t>∗100=80%</m:t>
                    </m:r>
                  </m:oMath>
                </m:oMathPara>
              </a14:m>
              <a:endParaRPr lang="en-IE" sz="1100">
                <a:solidFill>
                  <a:schemeClr val="bg1">
                    <a:lumMod val="50000"/>
                  </a:schemeClr>
                </a:solidFill>
              </a:endParaRPr>
            </a:p>
          </xdr:txBody>
        </xdr:sp>
      </mc:Choice>
      <mc:Fallback xmlns="">
        <xdr:sp macro="" textlink="">
          <xdr:nvSpPr>
            <xdr:cNvPr id="3" name="TextBox 2"/>
            <xdr:cNvSpPr txBox="1"/>
          </xdr:nvSpPr>
          <xdr:spPr>
            <a:xfrm>
              <a:off x="66674" y="22848570"/>
              <a:ext cx="3609976" cy="4147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chemeClr val="bg1">
                      <a:lumMod val="50000"/>
                    </a:schemeClr>
                  </a:solidFill>
                  <a:latin typeface="Cambria Math"/>
                </a:rPr>
                <a:t>% 𝐴𝑣𝑎𝑖𝑙𝑎𝑏𝑖𝑙𝑖𝑡𝑦=  (10 𝑀𝑊−(2∗1 𝑀𝑊))/(10 𝑀𝑊)∗100=80%</a:t>
              </a:r>
              <a:endParaRPr lang="en-IE" sz="1100">
                <a:solidFill>
                  <a:schemeClr val="bg1">
                    <a:lumMod val="50000"/>
                  </a:schemeClr>
                </a:solidFill>
              </a:endParaRPr>
            </a:p>
          </xdr:txBody>
        </xdr:sp>
      </mc:Fallback>
    </mc:AlternateContent>
    <xdr:clientData/>
  </xdr:oneCellAnchor>
  <xdr:oneCellAnchor>
    <xdr:from>
      <xdr:col>0</xdr:col>
      <xdr:colOff>28574</xdr:colOff>
      <xdr:row>131</xdr:row>
      <xdr:rowOff>9525</xdr:rowOff>
    </xdr:from>
    <xdr:ext cx="4667251" cy="414729"/>
    <mc:AlternateContent xmlns:mc="http://schemas.openxmlformats.org/markup-compatibility/2006" xmlns:a14="http://schemas.microsoft.com/office/drawing/2010/main">
      <mc:Choice Requires="a14">
        <xdr:sp macro="" textlink="">
          <xdr:nvSpPr>
            <xdr:cNvPr id="4" name="TextBox 3"/>
            <xdr:cNvSpPr txBox="1"/>
          </xdr:nvSpPr>
          <xdr:spPr>
            <a:xfrm>
              <a:off x="28574" y="23837265"/>
              <a:ext cx="4667251" cy="4147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chemeClr val="bg1">
                            <a:lumMod val="50000"/>
                          </a:schemeClr>
                        </a:solidFill>
                        <a:latin typeface="Cambria Math"/>
                      </a:rPr>
                      <m:t>% </m:t>
                    </m:r>
                    <m:r>
                      <a:rPr lang="en-IE" sz="1100" b="0" i="1">
                        <a:solidFill>
                          <a:schemeClr val="bg1">
                            <a:lumMod val="50000"/>
                          </a:schemeClr>
                        </a:solidFill>
                        <a:latin typeface="Cambria Math"/>
                      </a:rPr>
                      <m:t>𝐴𝑣𝑎𝑖𝑙𝑎𝑏𝑖𝑙𝑖𝑡𝑦</m:t>
                    </m:r>
                    <m:r>
                      <a:rPr lang="en-IE" sz="1100" b="0" i="1">
                        <a:solidFill>
                          <a:schemeClr val="bg1">
                            <a:lumMod val="50000"/>
                          </a:schemeClr>
                        </a:solidFill>
                        <a:latin typeface="Cambria Math"/>
                      </a:rPr>
                      <m:t>= </m:t>
                    </m:r>
                    <m:f>
                      <m:fPr>
                        <m:ctrlPr>
                          <a:rPr lang="en-IE" sz="1100" b="0" i="1">
                            <a:solidFill>
                              <a:schemeClr val="bg1">
                                <a:lumMod val="50000"/>
                              </a:schemeClr>
                            </a:solidFill>
                            <a:latin typeface="Cambria Math"/>
                          </a:rPr>
                        </m:ctrlPr>
                      </m:fPr>
                      <m:num>
                        <m:r>
                          <a:rPr lang="en-IE" sz="1100" b="0" i="1">
                            <a:solidFill>
                              <a:schemeClr val="bg1">
                                <a:lumMod val="50000"/>
                              </a:schemeClr>
                            </a:solidFill>
                            <a:latin typeface="Cambria Math"/>
                          </a:rPr>
                          <m:t>15 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−(1∗1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+2∗2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m:t>
                        </m:r>
                      </m:num>
                      <m:den>
                        <m:r>
                          <a:rPr lang="en-IE" sz="1100" b="0" i="1">
                            <a:solidFill>
                              <a:schemeClr val="bg1">
                                <a:lumMod val="50000"/>
                              </a:schemeClr>
                            </a:solidFill>
                            <a:latin typeface="Cambria Math"/>
                          </a:rPr>
                          <m:t>15 </m:t>
                        </m:r>
                        <m:r>
                          <a:rPr lang="en-IE" sz="1100" b="0" i="1">
                            <a:solidFill>
                              <a:schemeClr val="bg1">
                                <a:lumMod val="50000"/>
                              </a:schemeClr>
                            </a:solidFill>
                            <a:latin typeface="Cambria Math"/>
                          </a:rPr>
                          <m:t>𝑀𝑊</m:t>
                        </m:r>
                      </m:den>
                    </m:f>
                    <m:r>
                      <a:rPr lang="en-IE" sz="1100" b="0" i="1">
                        <a:solidFill>
                          <a:schemeClr val="bg1">
                            <a:lumMod val="50000"/>
                          </a:schemeClr>
                        </a:solidFill>
                        <a:latin typeface="Cambria Math"/>
                      </a:rPr>
                      <m:t>∗100=66.666%</m:t>
                    </m:r>
                  </m:oMath>
                </m:oMathPara>
              </a14:m>
              <a:endParaRPr lang="en-IE" sz="1100">
                <a:solidFill>
                  <a:schemeClr val="bg1">
                    <a:lumMod val="50000"/>
                  </a:schemeClr>
                </a:solidFill>
              </a:endParaRPr>
            </a:p>
          </xdr:txBody>
        </xdr:sp>
      </mc:Choice>
      <mc:Fallback xmlns="">
        <xdr:sp macro="" textlink="">
          <xdr:nvSpPr>
            <xdr:cNvPr id="4" name="TextBox 3"/>
            <xdr:cNvSpPr txBox="1"/>
          </xdr:nvSpPr>
          <xdr:spPr>
            <a:xfrm>
              <a:off x="28574" y="23837265"/>
              <a:ext cx="4667251" cy="4147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chemeClr val="bg1">
                      <a:lumMod val="50000"/>
                    </a:schemeClr>
                  </a:solidFill>
                  <a:latin typeface="Cambria Math"/>
                </a:rPr>
                <a:t>% 𝐴𝑣𝑎𝑖𝑙𝑎𝑏𝑖𝑙𝑖𝑡𝑦=  (15 𝑀𝑊−(1∗1 𝑀𝑊+2∗2 𝑀𝑊))/(15 𝑀𝑊)∗100=66.666%</a:t>
              </a:r>
              <a:endParaRPr lang="en-IE" sz="1100">
                <a:solidFill>
                  <a:schemeClr val="bg1">
                    <a:lumMod val="50000"/>
                  </a:schemeClr>
                </a:solidFill>
              </a:endParaRPr>
            </a:p>
          </xdr:txBody>
        </xdr:sp>
      </mc:Fallback>
    </mc:AlternateContent>
    <xdr:clientData/>
  </xdr:oneCellAnchor>
  <xdr:oneCellAnchor>
    <xdr:from>
      <xdr:col>0</xdr:col>
      <xdr:colOff>57150</xdr:colOff>
      <xdr:row>137</xdr:row>
      <xdr:rowOff>0</xdr:rowOff>
    </xdr:from>
    <xdr:ext cx="3581400" cy="414794"/>
    <mc:AlternateContent xmlns:mc="http://schemas.openxmlformats.org/markup-compatibility/2006" xmlns:a14="http://schemas.microsoft.com/office/drawing/2010/main">
      <mc:Choice Requires="a14">
        <xdr:sp macro="" textlink="">
          <xdr:nvSpPr>
            <xdr:cNvPr id="5" name="TextBox 4"/>
            <xdr:cNvSpPr txBox="1"/>
          </xdr:nvSpPr>
          <xdr:spPr>
            <a:xfrm>
              <a:off x="57150" y="24833580"/>
              <a:ext cx="3581400" cy="4147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chemeClr val="bg1">
                            <a:lumMod val="50000"/>
                          </a:schemeClr>
                        </a:solidFill>
                        <a:latin typeface="Cambria Math"/>
                      </a:rPr>
                      <m:t>% </m:t>
                    </m:r>
                    <m:r>
                      <a:rPr lang="en-IE" sz="1100" b="0" i="1">
                        <a:solidFill>
                          <a:schemeClr val="bg1">
                            <a:lumMod val="50000"/>
                          </a:schemeClr>
                        </a:solidFill>
                        <a:latin typeface="Cambria Math"/>
                      </a:rPr>
                      <m:t>𝐴𝑣𝑎𝑖𝑙𝑎𝑏𝑖𝑙𝑖𝑡𝑦</m:t>
                    </m:r>
                    <m:r>
                      <a:rPr lang="en-IE" sz="1100" b="0" i="1">
                        <a:solidFill>
                          <a:schemeClr val="bg1">
                            <a:lumMod val="50000"/>
                          </a:schemeClr>
                        </a:solidFill>
                        <a:latin typeface="Cambria Math"/>
                      </a:rPr>
                      <m:t>= </m:t>
                    </m:r>
                    <m:f>
                      <m:fPr>
                        <m:ctrlPr>
                          <a:rPr lang="en-IE" sz="1100" b="0" i="1">
                            <a:solidFill>
                              <a:schemeClr val="bg1">
                                <a:lumMod val="50000"/>
                              </a:schemeClr>
                            </a:solidFill>
                            <a:latin typeface="Cambria Math"/>
                          </a:rPr>
                        </m:ctrlPr>
                      </m:fPr>
                      <m:num>
                        <m:r>
                          <a:rPr lang="en-IE" sz="1100" b="0" i="1">
                            <a:solidFill>
                              <a:schemeClr val="bg1">
                                <a:lumMod val="50000"/>
                              </a:schemeClr>
                            </a:solidFill>
                            <a:latin typeface="Cambria Math"/>
                          </a:rPr>
                          <m:t>20 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−(2∗1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m:t>
                        </m:r>
                      </m:num>
                      <m:den>
                        <m:r>
                          <a:rPr lang="en-IE" sz="1100" b="0" i="1">
                            <a:solidFill>
                              <a:schemeClr val="bg1">
                                <a:lumMod val="50000"/>
                              </a:schemeClr>
                            </a:solidFill>
                            <a:latin typeface="Cambria Math"/>
                          </a:rPr>
                          <m:t>20 </m:t>
                        </m:r>
                        <m:r>
                          <a:rPr lang="en-IE" sz="1100" b="0" i="1">
                            <a:solidFill>
                              <a:schemeClr val="bg1">
                                <a:lumMod val="50000"/>
                              </a:schemeClr>
                            </a:solidFill>
                            <a:latin typeface="Cambria Math"/>
                          </a:rPr>
                          <m:t>𝑀𝑊</m:t>
                        </m:r>
                      </m:den>
                    </m:f>
                    <m:r>
                      <a:rPr lang="en-IE" sz="1100" b="0" i="1">
                        <a:solidFill>
                          <a:schemeClr val="bg1">
                            <a:lumMod val="50000"/>
                          </a:schemeClr>
                        </a:solidFill>
                        <a:latin typeface="Cambria Math"/>
                      </a:rPr>
                      <m:t>∗100=90%</m:t>
                    </m:r>
                  </m:oMath>
                </m:oMathPara>
              </a14:m>
              <a:endParaRPr lang="en-IE" sz="1100">
                <a:solidFill>
                  <a:schemeClr val="bg1">
                    <a:lumMod val="50000"/>
                  </a:schemeClr>
                </a:solidFill>
              </a:endParaRPr>
            </a:p>
          </xdr:txBody>
        </xdr:sp>
      </mc:Choice>
      <mc:Fallback xmlns="">
        <xdr:sp macro="" textlink="">
          <xdr:nvSpPr>
            <xdr:cNvPr id="5" name="TextBox 4"/>
            <xdr:cNvSpPr txBox="1"/>
          </xdr:nvSpPr>
          <xdr:spPr>
            <a:xfrm>
              <a:off x="57150" y="24833580"/>
              <a:ext cx="3581400" cy="4147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chemeClr val="bg1">
                      <a:lumMod val="50000"/>
                    </a:schemeClr>
                  </a:solidFill>
                  <a:latin typeface="Cambria Math"/>
                </a:rPr>
                <a:t>% 𝐴𝑣𝑎𝑖𝑙𝑎𝑏𝑖𝑙𝑖𝑡𝑦=  (20 𝑀𝑊−(2∗1 𝑀𝑊))/(20 𝑀𝑊)∗100=90%</a:t>
              </a:r>
              <a:endParaRPr lang="en-IE" sz="1100">
                <a:solidFill>
                  <a:schemeClr val="bg1">
                    <a:lumMod val="50000"/>
                  </a:schemeClr>
                </a:solidFill>
              </a:endParaRPr>
            </a:p>
          </xdr:txBody>
        </xdr:sp>
      </mc:Fallback>
    </mc:AlternateContent>
    <xdr:clientData/>
  </xdr:oneCellAnchor>
  <xdr:oneCellAnchor>
    <xdr:from>
      <xdr:col>0</xdr:col>
      <xdr:colOff>57149</xdr:colOff>
      <xdr:row>118</xdr:row>
      <xdr:rowOff>9525</xdr:rowOff>
    </xdr:from>
    <xdr:ext cx="7467602" cy="443711"/>
    <mc:AlternateContent xmlns:mc="http://schemas.openxmlformats.org/markup-compatibility/2006" xmlns:a14="http://schemas.microsoft.com/office/drawing/2010/main">
      <mc:Choice Requires="a14">
        <xdr:sp macro="" textlink="">
          <xdr:nvSpPr>
            <xdr:cNvPr id="6" name="TextBox 5"/>
            <xdr:cNvSpPr txBox="1"/>
          </xdr:nvSpPr>
          <xdr:spPr>
            <a:xfrm>
              <a:off x="57149" y="21665565"/>
              <a:ext cx="7467602" cy="443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rgbClr val="C00000"/>
                        </a:solidFill>
                        <a:latin typeface="Cambria Math"/>
                      </a:rPr>
                      <m:t>% </m:t>
                    </m:r>
                    <m:r>
                      <a:rPr lang="en-IE" sz="1100" b="0" i="1">
                        <a:solidFill>
                          <a:srgbClr val="C00000"/>
                        </a:solidFill>
                        <a:latin typeface="Cambria Math"/>
                      </a:rPr>
                      <m:t>𝐴𝑣𝑎𝑖𝑙𝑎𝑏𝑖𝑙𝑖𝑡𝑦</m:t>
                    </m:r>
                    <m:r>
                      <a:rPr lang="en-IE" sz="1100" b="0" i="1">
                        <a:solidFill>
                          <a:srgbClr val="C00000"/>
                        </a:solidFill>
                        <a:latin typeface="Cambria Math"/>
                      </a:rPr>
                      <m:t>= </m:t>
                    </m:r>
                    <m:f>
                      <m:fPr>
                        <m:ctrlPr>
                          <a:rPr lang="en-IE" sz="1100" b="0" i="1">
                            <a:solidFill>
                              <a:srgbClr val="C00000"/>
                            </a:solidFill>
                            <a:latin typeface="Cambria Math"/>
                          </a:rPr>
                        </m:ctrlPr>
                      </m:fPr>
                      <m:num>
                        <m:r>
                          <a:rPr lang="en-IE" sz="1100" b="0" i="1">
                            <a:solidFill>
                              <a:srgbClr val="C00000"/>
                            </a:solidFill>
                            <a:latin typeface="Cambria Math"/>
                          </a:rPr>
                          <m:t>𝐼𝑛𝑠𝑡𝑎𝑙𝑙𝑒𝑑</m:t>
                        </m:r>
                        <m:r>
                          <a:rPr lang="en-IE" sz="1100" b="0" i="1">
                            <a:solidFill>
                              <a:srgbClr val="C00000"/>
                            </a:solidFill>
                            <a:latin typeface="Cambria Math"/>
                          </a:rPr>
                          <m:t> </m:t>
                        </m:r>
                        <m:r>
                          <a:rPr lang="en-IE" sz="1100" b="0" i="1">
                            <a:solidFill>
                              <a:srgbClr val="C00000"/>
                            </a:solidFill>
                            <a:latin typeface="Cambria Math"/>
                          </a:rPr>
                          <m:t>𝐶𝑎𝑝𝑎𝑐𝑖𝑡𝑦</m:t>
                        </m:r>
                        <m:r>
                          <a:rPr lang="en-IE" sz="1100" b="0" i="1">
                            <a:solidFill>
                              <a:srgbClr val="C00000"/>
                            </a:solidFill>
                            <a:latin typeface="Cambria Math"/>
                          </a:rPr>
                          <m:t> −</m:t>
                        </m:r>
                        <m:r>
                          <a:rPr lang="en-IE" sz="1100" b="0" i="1">
                            <a:solidFill>
                              <a:srgbClr val="C00000"/>
                            </a:solidFill>
                            <a:latin typeface="Cambria Math"/>
                          </a:rPr>
                          <m:t>𝑐𝑎𝑝𝑎𝑐𝑖𝑡𝑦</m:t>
                        </m:r>
                        <m:r>
                          <a:rPr lang="en-IE" sz="1100" b="0" i="1">
                            <a:solidFill>
                              <a:srgbClr val="C00000"/>
                            </a:solidFill>
                            <a:latin typeface="Cambria Math"/>
                          </a:rPr>
                          <m:t> </m:t>
                        </m:r>
                        <m:r>
                          <a:rPr lang="en-IE" sz="1100" b="0" i="1">
                            <a:solidFill>
                              <a:srgbClr val="C00000"/>
                            </a:solidFill>
                            <a:latin typeface="Cambria Math"/>
                          </a:rPr>
                          <m:t>𝑜𝑓</m:t>
                        </m:r>
                        <m:r>
                          <a:rPr lang="en-IE" sz="1100" b="0" i="1">
                            <a:solidFill>
                              <a:srgbClr val="C00000"/>
                            </a:solidFill>
                            <a:latin typeface="Cambria Math"/>
                          </a:rPr>
                          <m:t> </m:t>
                        </m:r>
                        <m:r>
                          <a:rPr lang="en-IE" sz="1100" b="0" i="1">
                            <a:solidFill>
                              <a:srgbClr val="C00000"/>
                            </a:solidFill>
                            <a:latin typeface="Cambria Math"/>
                          </a:rPr>
                          <m:t>𝑊𝑇𝐺𝑠</m:t>
                        </m:r>
                        <m:r>
                          <a:rPr lang="en-IE" sz="1100" b="0" i="1">
                            <a:solidFill>
                              <a:srgbClr val="C00000"/>
                            </a:solidFill>
                            <a:latin typeface="Cambria Math"/>
                          </a:rPr>
                          <m:t> </m:t>
                        </m:r>
                        <m:r>
                          <a:rPr lang="en-IE" sz="1100" b="0" i="1">
                            <a:solidFill>
                              <a:srgbClr val="C00000"/>
                            </a:solidFill>
                            <a:latin typeface="Cambria Math"/>
                          </a:rPr>
                          <m:t>𝑛𝑜𝑡</m:t>
                        </m:r>
                        <m:r>
                          <a:rPr lang="en-IE" sz="1100" b="0" i="1">
                            <a:solidFill>
                              <a:srgbClr val="C00000"/>
                            </a:solidFill>
                            <a:latin typeface="Cambria Math"/>
                          </a:rPr>
                          <m:t> </m:t>
                        </m:r>
                        <m:r>
                          <a:rPr lang="en-IE" sz="1100" b="0" i="1">
                            <a:solidFill>
                              <a:srgbClr val="C00000"/>
                            </a:solidFill>
                            <a:latin typeface="Cambria Math"/>
                          </a:rPr>
                          <m:t>𝑖𝑛</m:t>
                        </m:r>
                        <m:r>
                          <a:rPr lang="en-IE" sz="1100" b="0" i="1">
                            <a:solidFill>
                              <a:srgbClr val="C00000"/>
                            </a:solidFill>
                            <a:latin typeface="Cambria Math"/>
                          </a:rPr>
                          <m:t> </m:t>
                        </m:r>
                        <m:r>
                          <a:rPr lang="en-IE" sz="1100" b="0" i="1">
                            <a:solidFill>
                              <a:srgbClr val="C00000"/>
                            </a:solidFill>
                            <a:latin typeface="Cambria Math"/>
                          </a:rPr>
                          <m:t>𝑠𝑒𝑟𝑣𝑖𝑐𝑒</m:t>
                        </m:r>
                        <m:r>
                          <a:rPr lang="en-IE" sz="1100" b="0" i="1">
                            <a:solidFill>
                              <a:srgbClr val="C00000"/>
                            </a:solidFill>
                            <a:latin typeface="Cambria Math"/>
                          </a:rPr>
                          <m:t> (</m:t>
                        </m:r>
                        <m:r>
                          <a:rPr lang="en-IE" sz="1100" b="0" i="1">
                            <a:solidFill>
                              <a:srgbClr val="C00000"/>
                            </a:solidFill>
                            <a:latin typeface="Cambria Math"/>
                          </a:rPr>
                          <m:t>𝑒</m:t>
                        </m:r>
                        <m:r>
                          <a:rPr lang="en-IE" sz="1100" b="0" i="1">
                            <a:solidFill>
                              <a:srgbClr val="C00000"/>
                            </a:solidFill>
                            <a:latin typeface="Cambria Math"/>
                          </a:rPr>
                          <m:t>.</m:t>
                        </m:r>
                        <m:r>
                          <a:rPr lang="en-IE" sz="1100" b="0" i="1">
                            <a:solidFill>
                              <a:srgbClr val="C00000"/>
                            </a:solidFill>
                            <a:latin typeface="Cambria Math"/>
                          </a:rPr>
                          <m:t>𝑔</m:t>
                        </m:r>
                        <m:r>
                          <a:rPr lang="en-IE" sz="1100" b="0" i="1">
                            <a:solidFill>
                              <a:srgbClr val="C00000"/>
                            </a:solidFill>
                            <a:latin typeface="Cambria Math"/>
                          </a:rPr>
                          <m:t>.  </m:t>
                        </m:r>
                        <m:r>
                          <a:rPr lang="en-IE" sz="1100" b="0" i="1">
                            <a:solidFill>
                              <a:srgbClr val="C00000"/>
                            </a:solidFill>
                            <a:latin typeface="Cambria Math"/>
                          </a:rPr>
                          <m:t>𝑢𝑛𝑑𝑒𝑟</m:t>
                        </m:r>
                        <m:r>
                          <a:rPr lang="en-IE" sz="1100" b="0" i="1">
                            <a:solidFill>
                              <a:srgbClr val="C00000"/>
                            </a:solidFill>
                            <a:latin typeface="Cambria Math"/>
                          </a:rPr>
                          <m:t> </m:t>
                        </m:r>
                        <m:r>
                          <a:rPr lang="en-IE" sz="1100" b="0" i="1">
                            <a:solidFill>
                              <a:srgbClr val="C00000"/>
                            </a:solidFill>
                            <a:latin typeface="Cambria Math"/>
                          </a:rPr>
                          <m:t>𝑚𝑎𝑖𝑛𝑡𝑒𝑛𝑎𝑛𝑐𝑒</m:t>
                        </m:r>
                        <m:r>
                          <a:rPr lang="en-IE" sz="1100" b="0" i="1">
                            <a:solidFill>
                              <a:srgbClr val="C00000"/>
                            </a:solidFill>
                            <a:latin typeface="Cambria Math"/>
                          </a:rPr>
                          <m:t> </m:t>
                        </m:r>
                        <m:r>
                          <a:rPr lang="en-IE" sz="1100" b="0" i="1">
                            <a:solidFill>
                              <a:srgbClr val="C00000"/>
                            </a:solidFill>
                            <a:latin typeface="Cambria Math"/>
                          </a:rPr>
                          <m:t>𝑜𝑟</m:t>
                        </m:r>
                        <m:r>
                          <a:rPr lang="en-IE" sz="1100" b="0" i="1">
                            <a:solidFill>
                              <a:srgbClr val="C00000"/>
                            </a:solidFill>
                            <a:latin typeface="Cambria Math"/>
                          </a:rPr>
                          <m:t> </m:t>
                        </m:r>
                        <m:r>
                          <a:rPr lang="en-IE" sz="1100" b="0" i="1">
                            <a:solidFill>
                              <a:srgbClr val="C00000"/>
                            </a:solidFill>
                            <a:latin typeface="Cambria Math"/>
                          </a:rPr>
                          <m:t>𝑓𝑎𝑢𝑙𝑡</m:t>
                        </m:r>
                        <m:r>
                          <a:rPr lang="en-IE" sz="1100" b="0" i="1">
                            <a:solidFill>
                              <a:srgbClr val="C00000"/>
                            </a:solidFill>
                            <a:latin typeface="Cambria Math"/>
                          </a:rPr>
                          <m:t>)</m:t>
                        </m:r>
                      </m:num>
                      <m:den>
                        <m:r>
                          <a:rPr lang="en-IE" sz="1100" b="0" i="1">
                            <a:solidFill>
                              <a:srgbClr val="C00000"/>
                            </a:solidFill>
                            <a:latin typeface="Cambria Math"/>
                          </a:rPr>
                          <m:t>𝐼𝑛𝑠𝑡𝑎𝑙𝑙𝑒𝑑</m:t>
                        </m:r>
                        <m:r>
                          <a:rPr lang="en-IE" sz="1100" b="0" i="1">
                            <a:solidFill>
                              <a:srgbClr val="C00000"/>
                            </a:solidFill>
                            <a:latin typeface="Cambria Math"/>
                          </a:rPr>
                          <m:t> </m:t>
                        </m:r>
                        <m:r>
                          <a:rPr lang="en-IE" sz="1100" b="0" i="1">
                            <a:solidFill>
                              <a:srgbClr val="C00000"/>
                            </a:solidFill>
                            <a:latin typeface="Cambria Math"/>
                          </a:rPr>
                          <m:t>𝐶𝑎𝑝𝑎𝑐𝑖𝑡𝑦</m:t>
                        </m:r>
                      </m:den>
                    </m:f>
                    <m:r>
                      <a:rPr lang="en-IE" sz="1100" b="0" i="1">
                        <a:solidFill>
                          <a:srgbClr val="C00000"/>
                        </a:solidFill>
                        <a:latin typeface="Cambria Math"/>
                      </a:rPr>
                      <m:t>∗100</m:t>
                    </m:r>
                  </m:oMath>
                </m:oMathPara>
              </a14:m>
              <a:endParaRPr lang="en-IE" sz="1100">
                <a:solidFill>
                  <a:srgbClr val="C00000"/>
                </a:solidFill>
              </a:endParaRPr>
            </a:p>
          </xdr:txBody>
        </xdr:sp>
      </mc:Choice>
      <mc:Fallback xmlns="">
        <xdr:sp macro="" textlink="">
          <xdr:nvSpPr>
            <xdr:cNvPr id="6" name="TextBox 5"/>
            <xdr:cNvSpPr txBox="1"/>
          </xdr:nvSpPr>
          <xdr:spPr>
            <a:xfrm>
              <a:off x="57149" y="21665565"/>
              <a:ext cx="7467602" cy="443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rgbClr val="C00000"/>
                  </a:solidFill>
                  <a:latin typeface="Cambria Math"/>
                </a:rPr>
                <a:t>% 𝐴𝑣𝑎𝑖𝑙𝑎𝑏𝑖𝑙𝑖𝑡𝑦=  (𝐼𝑛𝑠𝑡𝑎𝑙𝑙𝑒𝑑 𝐶𝑎𝑝𝑎𝑐𝑖𝑡𝑦 −𝑐𝑎𝑝𝑎𝑐𝑖𝑡𝑦 𝑜𝑓 𝑊𝑇𝐺𝑠 𝑛𝑜𝑡 𝑖𝑛 𝑠𝑒𝑟𝑣𝑖𝑐𝑒 (𝑒.𝑔.  𝑢𝑛𝑑𝑒𝑟 𝑚𝑎𝑖𝑛𝑡𝑒𝑛𝑎𝑛𝑐𝑒 𝑜𝑟 𝑓𝑎𝑢𝑙𝑡))/(𝐼𝑛𝑠𝑡𝑎𝑙𝑙𝑒𝑑 𝐶𝑎𝑝𝑎𝑐𝑖𝑡𝑦)∗100</a:t>
              </a:r>
              <a:endParaRPr lang="en-IE" sz="1100">
                <a:solidFill>
                  <a:srgbClr val="C00000"/>
                </a:solidFill>
              </a:endParaRPr>
            </a:p>
          </xdr:txBody>
        </xdr:sp>
      </mc:Fallback>
    </mc:AlternateContent>
    <xdr:clientData/>
  </xdr:oneCellAnchor>
  <xdr:oneCellAnchor>
    <xdr:from>
      <xdr:col>0</xdr:col>
      <xdr:colOff>0</xdr:colOff>
      <xdr:row>143</xdr:row>
      <xdr:rowOff>0</xdr:rowOff>
    </xdr:from>
    <xdr:ext cx="6115050" cy="443135"/>
    <mc:AlternateContent xmlns:mc="http://schemas.openxmlformats.org/markup-compatibility/2006" xmlns:a14="http://schemas.microsoft.com/office/drawing/2010/main">
      <mc:Choice Requires="a14">
        <xdr:sp macro="" textlink="">
          <xdr:nvSpPr>
            <xdr:cNvPr id="7" name="TextBox 6"/>
            <xdr:cNvSpPr txBox="1"/>
          </xdr:nvSpPr>
          <xdr:spPr>
            <a:xfrm>
              <a:off x="0" y="25847040"/>
              <a:ext cx="6115050" cy="443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rgbClr val="C00000"/>
                        </a:solidFill>
                        <a:latin typeface="Cambria Math"/>
                      </a:rPr>
                      <m:t>% </m:t>
                    </m:r>
                    <m:r>
                      <a:rPr lang="en-IE" sz="1100" b="0" i="1">
                        <a:solidFill>
                          <a:srgbClr val="C00000"/>
                        </a:solidFill>
                        <a:latin typeface="Cambria Math"/>
                      </a:rPr>
                      <m:t>𝐻𝑖𝑔h</m:t>
                    </m:r>
                    <m:r>
                      <a:rPr lang="en-IE" sz="1100" b="0" i="1">
                        <a:solidFill>
                          <a:srgbClr val="C00000"/>
                        </a:solidFill>
                        <a:latin typeface="Cambria Math"/>
                      </a:rPr>
                      <m:t> </m:t>
                    </m:r>
                    <m:r>
                      <a:rPr lang="en-IE" sz="1100" b="0" i="1">
                        <a:solidFill>
                          <a:srgbClr val="C00000"/>
                        </a:solidFill>
                        <a:latin typeface="Cambria Math"/>
                      </a:rPr>
                      <m:t>𝑊𝑖𝑛𝑑</m:t>
                    </m:r>
                    <m:r>
                      <a:rPr lang="en-IE" sz="1100" b="0" i="1">
                        <a:solidFill>
                          <a:srgbClr val="C00000"/>
                        </a:solidFill>
                        <a:latin typeface="Cambria Math"/>
                      </a:rPr>
                      <m:t> </m:t>
                    </m:r>
                    <m:r>
                      <a:rPr lang="en-IE" sz="1100" b="0" i="1">
                        <a:solidFill>
                          <a:srgbClr val="C00000"/>
                        </a:solidFill>
                        <a:latin typeface="Cambria Math"/>
                      </a:rPr>
                      <m:t>𝑆𝑝𝑒𝑒𝑑</m:t>
                    </m:r>
                    <m:r>
                      <a:rPr lang="en-IE" sz="1100" b="0" i="1">
                        <a:solidFill>
                          <a:srgbClr val="C00000"/>
                        </a:solidFill>
                        <a:latin typeface="Cambria Math"/>
                      </a:rPr>
                      <m:t> </m:t>
                    </m:r>
                    <m:r>
                      <a:rPr lang="en-IE" sz="1100" b="0" i="1">
                        <a:solidFill>
                          <a:srgbClr val="C00000"/>
                        </a:solidFill>
                        <a:latin typeface="Cambria Math"/>
                      </a:rPr>
                      <m:t>𝑆h𝑢𝑡𝑑𝑜𝑤𝑛</m:t>
                    </m:r>
                    <m:r>
                      <a:rPr lang="en-IE" sz="1100" b="0" i="1">
                        <a:solidFill>
                          <a:srgbClr val="C00000"/>
                        </a:solidFill>
                        <a:latin typeface="Cambria Math"/>
                      </a:rPr>
                      <m:t>= </m:t>
                    </m:r>
                    <m:f>
                      <m:fPr>
                        <m:ctrlPr>
                          <a:rPr lang="en-IE" sz="1100" b="0" i="1">
                            <a:solidFill>
                              <a:srgbClr val="C00000"/>
                            </a:solidFill>
                            <a:latin typeface="Cambria Math"/>
                          </a:rPr>
                        </m:ctrlPr>
                      </m:fPr>
                      <m:num>
                        <m:r>
                          <a:rPr lang="en-IE" sz="1100" b="0" i="1">
                            <a:solidFill>
                              <a:srgbClr val="C00000"/>
                            </a:solidFill>
                            <a:latin typeface="Cambria Math"/>
                          </a:rPr>
                          <m:t>𝐶𝑎𝑝𝑎𝑐𝑖𝑡𝑦</m:t>
                        </m:r>
                        <m:r>
                          <a:rPr lang="en-IE" sz="1100" b="0" i="1">
                            <a:solidFill>
                              <a:srgbClr val="C00000"/>
                            </a:solidFill>
                            <a:latin typeface="Cambria Math"/>
                          </a:rPr>
                          <m:t> </m:t>
                        </m:r>
                        <m:r>
                          <a:rPr lang="en-IE" sz="1100" b="0" i="1">
                            <a:solidFill>
                              <a:srgbClr val="C00000"/>
                            </a:solidFill>
                            <a:latin typeface="Cambria Math"/>
                          </a:rPr>
                          <m:t>𝑜𝑓</m:t>
                        </m:r>
                        <m:r>
                          <a:rPr lang="en-IE" sz="1100" b="0" i="1">
                            <a:solidFill>
                              <a:srgbClr val="C00000"/>
                            </a:solidFill>
                            <a:latin typeface="Cambria Math"/>
                          </a:rPr>
                          <m:t> </m:t>
                        </m:r>
                        <m:r>
                          <a:rPr lang="en-IE" sz="1100" b="0" i="1">
                            <a:solidFill>
                              <a:srgbClr val="C00000"/>
                            </a:solidFill>
                            <a:latin typeface="Cambria Math"/>
                          </a:rPr>
                          <m:t>𝑊𝑇𝐺𝑠</m:t>
                        </m:r>
                        <m:r>
                          <a:rPr lang="en-IE" sz="1100" b="0" i="1">
                            <a:solidFill>
                              <a:srgbClr val="C00000"/>
                            </a:solidFill>
                            <a:latin typeface="Cambria Math"/>
                          </a:rPr>
                          <m:t> </m:t>
                        </m:r>
                        <m:r>
                          <a:rPr lang="en-IE" sz="1100" b="0" i="1">
                            <a:solidFill>
                              <a:srgbClr val="C00000"/>
                            </a:solidFill>
                            <a:latin typeface="Cambria Math"/>
                          </a:rPr>
                          <m:t>𝑖𝑛</m:t>
                        </m:r>
                        <m:r>
                          <a:rPr lang="en-IE" sz="1100" b="0" i="1">
                            <a:solidFill>
                              <a:srgbClr val="C00000"/>
                            </a:solidFill>
                            <a:latin typeface="Cambria Math"/>
                          </a:rPr>
                          <m:t> </m:t>
                        </m:r>
                        <m:r>
                          <a:rPr lang="en-IE" sz="1100" b="0" i="1">
                            <a:solidFill>
                              <a:srgbClr val="C00000"/>
                            </a:solidFill>
                            <a:latin typeface="Cambria Math"/>
                          </a:rPr>
                          <m:t>𝐻𝑖𝑔h</m:t>
                        </m:r>
                        <m:r>
                          <a:rPr lang="en-IE" sz="1100" b="0" i="1">
                            <a:solidFill>
                              <a:srgbClr val="C00000"/>
                            </a:solidFill>
                            <a:latin typeface="Cambria Math"/>
                          </a:rPr>
                          <m:t> </m:t>
                        </m:r>
                        <m:r>
                          <a:rPr lang="en-IE" sz="1100" b="0" i="1">
                            <a:solidFill>
                              <a:srgbClr val="C00000"/>
                            </a:solidFill>
                            <a:latin typeface="Cambria Math"/>
                          </a:rPr>
                          <m:t>𝑊𝑖𝑛𝑑</m:t>
                        </m:r>
                        <m:r>
                          <a:rPr lang="en-IE" sz="1100" b="0" i="1">
                            <a:solidFill>
                              <a:srgbClr val="C00000"/>
                            </a:solidFill>
                            <a:latin typeface="Cambria Math"/>
                          </a:rPr>
                          <m:t> </m:t>
                        </m:r>
                        <m:r>
                          <a:rPr lang="en-IE" sz="1100" b="0" i="1">
                            <a:solidFill>
                              <a:srgbClr val="C00000"/>
                            </a:solidFill>
                            <a:latin typeface="Cambria Math"/>
                          </a:rPr>
                          <m:t>𝑆𝑝𝑒𝑒𝑑</m:t>
                        </m:r>
                        <m:r>
                          <a:rPr lang="en-IE" sz="1100" b="0" i="1">
                            <a:solidFill>
                              <a:srgbClr val="C00000"/>
                            </a:solidFill>
                            <a:latin typeface="Cambria Math"/>
                          </a:rPr>
                          <m:t> </m:t>
                        </m:r>
                        <m:r>
                          <a:rPr lang="en-IE" sz="1100" b="0" i="1">
                            <a:solidFill>
                              <a:srgbClr val="C00000"/>
                            </a:solidFill>
                            <a:latin typeface="Cambria Math"/>
                          </a:rPr>
                          <m:t>𝑆h𝑢𝑡𝑑𝑜𝑤𝑛</m:t>
                        </m:r>
                      </m:num>
                      <m:den>
                        <m:r>
                          <a:rPr lang="en-IE" sz="1100" b="0" i="1">
                            <a:solidFill>
                              <a:srgbClr val="C00000"/>
                            </a:solidFill>
                            <a:latin typeface="Cambria Math"/>
                          </a:rPr>
                          <m:t>𝐼𝑛𝑠𝑡𝑎𝑙𝑙𝑒𝑑</m:t>
                        </m:r>
                        <m:r>
                          <a:rPr lang="en-IE" sz="1100" b="0" i="1">
                            <a:solidFill>
                              <a:srgbClr val="C00000"/>
                            </a:solidFill>
                            <a:latin typeface="Cambria Math"/>
                          </a:rPr>
                          <m:t> </m:t>
                        </m:r>
                        <m:r>
                          <a:rPr lang="en-IE" sz="1100" b="0" i="1">
                            <a:solidFill>
                              <a:srgbClr val="C00000"/>
                            </a:solidFill>
                            <a:latin typeface="Cambria Math"/>
                          </a:rPr>
                          <m:t>𝐶𝑎𝑝𝑎𝑐𝑖𝑡𝑦</m:t>
                        </m:r>
                      </m:den>
                    </m:f>
                    <m:r>
                      <a:rPr lang="en-IE" sz="1100" b="0" i="1">
                        <a:solidFill>
                          <a:srgbClr val="C00000"/>
                        </a:solidFill>
                        <a:latin typeface="Cambria Math"/>
                      </a:rPr>
                      <m:t>∗100</m:t>
                    </m:r>
                  </m:oMath>
                </m:oMathPara>
              </a14:m>
              <a:endParaRPr lang="en-IE" sz="1100">
                <a:solidFill>
                  <a:srgbClr val="C00000"/>
                </a:solidFill>
              </a:endParaRPr>
            </a:p>
          </xdr:txBody>
        </xdr:sp>
      </mc:Choice>
      <mc:Fallback xmlns="">
        <xdr:sp macro="" textlink="">
          <xdr:nvSpPr>
            <xdr:cNvPr id="7" name="TextBox 6"/>
            <xdr:cNvSpPr txBox="1"/>
          </xdr:nvSpPr>
          <xdr:spPr>
            <a:xfrm>
              <a:off x="0" y="25847040"/>
              <a:ext cx="6115050" cy="443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rgbClr val="C00000"/>
                  </a:solidFill>
                  <a:latin typeface="Cambria Math"/>
                </a:rPr>
                <a:t>% 𝐻𝑖𝑔ℎ 𝑊𝑖𝑛𝑑 𝑆𝑝𝑒𝑒𝑑 𝑆ℎ𝑢𝑡𝑑𝑜𝑤𝑛=  (𝐶𝑎𝑝𝑎𝑐𝑖𝑡𝑦 𝑜𝑓 𝑊𝑇𝐺𝑠 𝑖𝑛 𝐻𝑖𝑔ℎ 𝑊𝑖𝑛𝑑 𝑆𝑝𝑒𝑒𝑑 𝑆ℎ𝑢𝑡𝑑𝑜𝑤𝑛)/(𝐼𝑛𝑠𝑡𝑎𝑙𝑙𝑒𝑑 𝐶𝑎𝑝𝑎𝑐𝑖𝑡𝑦)∗100</a:t>
              </a:r>
              <a:endParaRPr lang="en-IE" sz="1100">
                <a:solidFill>
                  <a:srgbClr val="C00000"/>
                </a:solidFill>
              </a:endParaRPr>
            </a:p>
          </xdr:txBody>
        </xdr:sp>
      </mc:Fallback>
    </mc:AlternateContent>
    <xdr:clientData/>
  </xdr:oneCellAnchor>
  <xdr:oneCellAnchor>
    <xdr:from>
      <xdr:col>0</xdr:col>
      <xdr:colOff>1</xdr:colOff>
      <xdr:row>157</xdr:row>
      <xdr:rowOff>9525</xdr:rowOff>
    </xdr:from>
    <xdr:ext cx="5819774" cy="443135"/>
    <mc:AlternateContent xmlns:mc="http://schemas.openxmlformats.org/markup-compatibility/2006" xmlns:a14="http://schemas.microsoft.com/office/drawing/2010/main">
      <mc:Choice Requires="a14">
        <xdr:sp macro="" textlink="">
          <xdr:nvSpPr>
            <xdr:cNvPr id="8" name="TextBox 7"/>
            <xdr:cNvSpPr txBox="1"/>
          </xdr:nvSpPr>
          <xdr:spPr>
            <a:xfrm>
              <a:off x="1" y="28211145"/>
              <a:ext cx="5819774" cy="443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rgbClr val="C00000"/>
                        </a:solidFill>
                        <a:latin typeface="Cambria Math"/>
                      </a:rPr>
                      <m:t>% </m:t>
                    </m:r>
                    <m:r>
                      <a:rPr lang="en-IE" sz="1100" b="0" i="1">
                        <a:solidFill>
                          <a:srgbClr val="C00000"/>
                        </a:solidFill>
                        <a:latin typeface="Cambria Math"/>
                      </a:rPr>
                      <m:t>𝐿𝑜𝑤</m:t>
                    </m:r>
                    <m:r>
                      <a:rPr lang="en-IE" sz="1100" b="0" i="1">
                        <a:solidFill>
                          <a:srgbClr val="C00000"/>
                        </a:solidFill>
                        <a:latin typeface="Cambria Math"/>
                      </a:rPr>
                      <m:t> </m:t>
                    </m:r>
                    <m:r>
                      <a:rPr lang="en-IE" sz="1100" b="0" i="1">
                        <a:solidFill>
                          <a:srgbClr val="C00000"/>
                        </a:solidFill>
                        <a:latin typeface="Cambria Math"/>
                      </a:rPr>
                      <m:t>𝑊𝑖𝑛𝑑</m:t>
                    </m:r>
                    <m:r>
                      <a:rPr lang="en-IE" sz="1100" b="0" i="1">
                        <a:solidFill>
                          <a:srgbClr val="C00000"/>
                        </a:solidFill>
                        <a:latin typeface="Cambria Math"/>
                      </a:rPr>
                      <m:t> </m:t>
                    </m:r>
                    <m:r>
                      <a:rPr lang="en-IE" sz="1100" b="0" i="1">
                        <a:solidFill>
                          <a:srgbClr val="C00000"/>
                        </a:solidFill>
                        <a:latin typeface="Cambria Math"/>
                      </a:rPr>
                      <m:t>𝑆𝑝𝑒𝑒𝑑</m:t>
                    </m:r>
                    <m:r>
                      <a:rPr lang="en-IE" sz="1100" b="0" i="1">
                        <a:solidFill>
                          <a:srgbClr val="C00000"/>
                        </a:solidFill>
                        <a:latin typeface="Cambria Math"/>
                      </a:rPr>
                      <m:t> </m:t>
                    </m:r>
                    <m:r>
                      <a:rPr lang="en-IE" sz="1100" b="0" i="1">
                        <a:solidFill>
                          <a:srgbClr val="C00000"/>
                        </a:solidFill>
                        <a:latin typeface="Cambria Math"/>
                      </a:rPr>
                      <m:t>𝑆h𝑢𝑡𝑑𝑜𝑤𝑛</m:t>
                    </m:r>
                    <m:r>
                      <a:rPr lang="en-IE" sz="1100" b="0" i="1">
                        <a:solidFill>
                          <a:srgbClr val="C00000"/>
                        </a:solidFill>
                        <a:latin typeface="Cambria Math"/>
                      </a:rPr>
                      <m:t>= </m:t>
                    </m:r>
                    <m:f>
                      <m:fPr>
                        <m:ctrlPr>
                          <a:rPr lang="en-IE" sz="1100" b="0" i="1">
                            <a:solidFill>
                              <a:srgbClr val="C00000"/>
                            </a:solidFill>
                            <a:latin typeface="Cambria Math"/>
                          </a:rPr>
                        </m:ctrlPr>
                      </m:fPr>
                      <m:num>
                        <m:r>
                          <a:rPr lang="en-IE" sz="1100" b="0" i="1">
                            <a:solidFill>
                              <a:srgbClr val="C00000"/>
                            </a:solidFill>
                            <a:latin typeface="Cambria Math"/>
                          </a:rPr>
                          <m:t>𝐶𝑎𝑝𝑎𝑐𝑖𝑡𝑦</m:t>
                        </m:r>
                        <m:r>
                          <a:rPr lang="en-IE" sz="1100" b="0" i="1">
                            <a:solidFill>
                              <a:srgbClr val="C00000"/>
                            </a:solidFill>
                            <a:latin typeface="Cambria Math"/>
                          </a:rPr>
                          <m:t> </m:t>
                        </m:r>
                        <m:r>
                          <a:rPr lang="en-IE" sz="1100" b="0" i="1">
                            <a:solidFill>
                              <a:srgbClr val="C00000"/>
                            </a:solidFill>
                            <a:latin typeface="Cambria Math"/>
                          </a:rPr>
                          <m:t>𝑜𝑓</m:t>
                        </m:r>
                        <m:r>
                          <a:rPr lang="en-IE" sz="1100" b="0" i="1">
                            <a:solidFill>
                              <a:srgbClr val="C00000"/>
                            </a:solidFill>
                            <a:latin typeface="Cambria Math"/>
                          </a:rPr>
                          <m:t> </m:t>
                        </m:r>
                        <m:r>
                          <a:rPr lang="en-IE" sz="1100" b="0" i="1">
                            <a:solidFill>
                              <a:srgbClr val="C00000"/>
                            </a:solidFill>
                            <a:latin typeface="Cambria Math"/>
                          </a:rPr>
                          <m:t>𝑊𝑇𝐺𝑠</m:t>
                        </m:r>
                        <m:r>
                          <a:rPr lang="en-IE" sz="1100" b="0" i="1">
                            <a:solidFill>
                              <a:srgbClr val="C00000"/>
                            </a:solidFill>
                            <a:latin typeface="Cambria Math"/>
                          </a:rPr>
                          <m:t> </m:t>
                        </m:r>
                        <m:r>
                          <a:rPr lang="en-IE" sz="1100" b="0" i="1">
                            <a:solidFill>
                              <a:srgbClr val="C00000"/>
                            </a:solidFill>
                            <a:latin typeface="Cambria Math"/>
                          </a:rPr>
                          <m:t>𝑖𝑛</m:t>
                        </m:r>
                        <m:r>
                          <a:rPr lang="en-IE" sz="1100" b="0" i="1">
                            <a:solidFill>
                              <a:srgbClr val="C00000"/>
                            </a:solidFill>
                            <a:latin typeface="Cambria Math"/>
                          </a:rPr>
                          <m:t> </m:t>
                        </m:r>
                        <m:r>
                          <a:rPr lang="en-IE" sz="1100" b="0" i="1">
                            <a:solidFill>
                              <a:srgbClr val="C00000"/>
                            </a:solidFill>
                            <a:latin typeface="Cambria Math"/>
                          </a:rPr>
                          <m:t>𝐿𝑜𝑤</m:t>
                        </m:r>
                        <m:r>
                          <a:rPr lang="en-IE" sz="1100" b="0" i="1">
                            <a:solidFill>
                              <a:srgbClr val="C00000"/>
                            </a:solidFill>
                            <a:latin typeface="Cambria Math"/>
                          </a:rPr>
                          <m:t> </m:t>
                        </m:r>
                        <m:r>
                          <a:rPr lang="en-IE" sz="1100" b="0" i="1">
                            <a:solidFill>
                              <a:srgbClr val="C00000"/>
                            </a:solidFill>
                            <a:latin typeface="Cambria Math"/>
                          </a:rPr>
                          <m:t>𝑊𝑖𝑛𝑑</m:t>
                        </m:r>
                        <m:r>
                          <a:rPr lang="en-IE" sz="1100" b="0" i="1">
                            <a:solidFill>
                              <a:srgbClr val="C00000"/>
                            </a:solidFill>
                            <a:latin typeface="Cambria Math"/>
                          </a:rPr>
                          <m:t> </m:t>
                        </m:r>
                        <m:r>
                          <a:rPr lang="en-IE" sz="1100" b="0" i="1">
                            <a:solidFill>
                              <a:srgbClr val="C00000"/>
                            </a:solidFill>
                            <a:latin typeface="Cambria Math"/>
                          </a:rPr>
                          <m:t>𝑆𝑝𝑒𝑒𝑑</m:t>
                        </m:r>
                        <m:r>
                          <a:rPr lang="en-IE" sz="1100" b="0" i="1">
                            <a:solidFill>
                              <a:srgbClr val="C00000"/>
                            </a:solidFill>
                            <a:latin typeface="Cambria Math"/>
                          </a:rPr>
                          <m:t> </m:t>
                        </m:r>
                        <m:r>
                          <a:rPr lang="en-IE" sz="1100" b="0" i="1">
                            <a:solidFill>
                              <a:srgbClr val="C00000"/>
                            </a:solidFill>
                            <a:latin typeface="Cambria Math"/>
                          </a:rPr>
                          <m:t>𝑆h𝑢𝑡𝑑𝑜𝑤𝑛</m:t>
                        </m:r>
                      </m:num>
                      <m:den>
                        <m:r>
                          <a:rPr lang="en-IE" sz="1100" b="0" i="1">
                            <a:solidFill>
                              <a:srgbClr val="C00000"/>
                            </a:solidFill>
                            <a:latin typeface="Cambria Math"/>
                          </a:rPr>
                          <m:t>𝐼𝑛𝑠𝑡𝑎𝑙𝑙𝑒𝑑</m:t>
                        </m:r>
                        <m:r>
                          <a:rPr lang="en-IE" sz="1100" b="0" i="1">
                            <a:solidFill>
                              <a:srgbClr val="C00000"/>
                            </a:solidFill>
                            <a:latin typeface="Cambria Math"/>
                          </a:rPr>
                          <m:t> </m:t>
                        </m:r>
                        <m:r>
                          <a:rPr lang="en-IE" sz="1100" b="0" i="1">
                            <a:solidFill>
                              <a:srgbClr val="C00000"/>
                            </a:solidFill>
                            <a:latin typeface="Cambria Math"/>
                          </a:rPr>
                          <m:t>𝐶𝑎𝑝𝑎𝑐𝑖𝑡𝑦</m:t>
                        </m:r>
                      </m:den>
                    </m:f>
                    <m:r>
                      <a:rPr lang="en-IE" sz="1100" b="0" i="1">
                        <a:solidFill>
                          <a:srgbClr val="C00000"/>
                        </a:solidFill>
                        <a:latin typeface="Cambria Math"/>
                      </a:rPr>
                      <m:t>∗100</m:t>
                    </m:r>
                  </m:oMath>
                </m:oMathPara>
              </a14:m>
              <a:endParaRPr lang="en-IE" sz="1100">
                <a:solidFill>
                  <a:srgbClr val="C00000"/>
                </a:solidFill>
              </a:endParaRPr>
            </a:p>
          </xdr:txBody>
        </xdr:sp>
      </mc:Choice>
      <mc:Fallback xmlns="">
        <xdr:sp macro="" textlink="">
          <xdr:nvSpPr>
            <xdr:cNvPr id="8" name="TextBox 7"/>
            <xdr:cNvSpPr txBox="1"/>
          </xdr:nvSpPr>
          <xdr:spPr>
            <a:xfrm>
              <a:off x="1" y="28211145"/>
              <a:ext cx="5819774" cy="443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rgbClr val="C00000"/>
                  </a:solidFill>
                  <a:latin typeface="Cambria Math"/>
                </a:rPr>
                <a:t>% 𝐿𝑜𝑤 𝑊𝑖𝑛𝑑 𝑆𝑝𝑒𝑒𝑑 𝑆ℎ𝑢𝑡𝑑𝑜𝑤𝑛=  (𝐶𝑎𝑝𝑎𝑐𝑖𝑡𝑦 𝑜𝑓 𝑊𝑇𝐺𝑠 𝑖𝑛 𝐿𝑜𝑤 𝑊𝑖𝑛𝑑 𝑆𝑝𝑒𝑒𝑑 𝑆ℎ𝑢𝑡𝑑𝑜𝑤𝑛)/(𝐼𝑛𝑠𝑡𝑎𝑙𝑙𝑒𝑑 𝐶𝑎𝑝𝑎𝑐𝑖𝑡𝑦)∗100</a:t>
              </a:r>
              <a:endParaRPr lang="en-IE" sz="1100">
                <a:solidFill>
                  <a:srgbClr val="C00000"/>
                </a:solidFill>
              </a:endParaRPr>
            </a:p>
          </xdr:txBody>
        </xdr:sp>
      </mc:Fallback>
    </mc:AlternateContent>
    <xdr:clientData/>
  </xdr:oneCellAnchor>
  <xdr:oneCellAnchor>
    <xdr:from>
      <xdr:col>0</xdr:col>
      <xdr:colOff>323851</xdr:colOff>
      <xdr:row>165</xdr:row>
      <xdr:rowOff>0</xdr:rowOff>
    </xdr:from>
    <xdr:ext cx="3867149" cy="410305"/>
    <mc:AlternateContent xmlns:mc="http://schemas.openxmlformats.org/markup-compatibility/2006" xmlns:a14="http://schemas.microsoft.com/office/drawing/2010/main">
      <mc:Choice Requires="a14">
        <xdr:sp macro="" textlink="">
          <xdr:nvSpPr>
            <xdr:cNvPr id="9" name="TextBox 8"/>
            <xdr:cNvSpPr txBox="1"/>
          </xdr:nvSpPr>
          <xdr:spPr>
            <a:xfrm>
              <a:off x="323851" y="29542740"/>
              <a:ext cx="3867149" cy="410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chemeClr val="bg1">
                            <a:lumMod val="50000"/>
                          </a:schemeClr>
                        </a:solidFill>
                        <a:latin typeface="Cambria Math"/>
                      </a:rPr>
                      <m:t>% </m:t>
                    </m:r>
                    <m:r>
                      <a:rPr lang="en-IE" sz="1100" b="0" i="1">
                        <a:solidFill>
                          <a:schemeClr val="bg1">
                            <a:lumMod val="50000"/>
                          </a:schemeClr>
                        </a:solidFill>
                        <a:latin typeface="Cambria Math"/>
                      </a:rPr>
                      <m:t>𝐿𝑜𝑤</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𝑊𝑖𝑛𝑑</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𝑆𝑝𝑒𝑒𝑑</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𝑆h𝑢𝑡𝑑𝑜𝑤𝑛</m:t>
                    </m:r>
                    <m:r>
                      <a:rPr lang="en-IE" sz="1100" b="0" i="1">
                        <a:solidFill>
                          <a:schemeClr val="bg1">
                            <a:lumMod val="50000"/>
                          </a:schemeClr>
                        </a:solidFill>
                        <a:latin typeface="Cambria Math"/>
                      </a:rPr>
                      <m:t>= </m:t>
                    </m:r>
                    <m:f>
                      <m:fPr>
                        <m:ctrlPr>
                          <a:rPr lang="en-IE" sz="1100" b="0" i="1">
                            <a:solidFill>
                              <a:schemeClr val="bg1">
                                <a:lumMod val="50000"/>
                              </a:schemeClr>
                            </a:solidFill>
                            <a:latin typeface="Cambria Math"/>
                          </a:rPr>
                        </m:ctrlPr>
                      </m:fPr>
                      <m:num>
                        <m:r>
                          <a:rPr lang="en-IE" sz="1100" b="0" i="1">
                            <a:solidFill>
                              <a:schemeClr val="bg1">
                                <a:lumMod val="50000"/>
                              </a:schemeClr>
                            </a:solidFill>
                            <a:latin typeface="Cambria Math"/>
                          </a:rPr>
                          <m:t>3∗1 </m:t>
                        </m:r>
                        <m:r>
                          <a:rPr lang="en-IE" sz="1100" b="0" i="1">
                            <a:solidFill>
                              <a:schemeClr val="bg1">
                                <a:lumMod val="50000"/>
                              </a:schemeClr>
                            </a:solidFill>
                            <a:latin typeface="Cambria Math"/>
                          </a:rPr>
                          <m:t>𝑀𝑊</m:t>
                        </m:r>
                      </m:num>
                      <m:den>
                        <m:r>
                          <a:rPr lang="en-IE" sz="1100" b="0" i="1">
                            <a:solidFill>
                              <a:schemeClr val="bg1">
                                <a:lumMod val="50000"/>
                              </a:schemeClr>
                            </a:solidFill>
                            <a:latin typeface="Cambria Math"/>
                          </a:rPr>
                          <m:t>15 </m:t>
                        </m:r>
                        <m:r>
                          <a:rPr lang="en-IE" sz="1100" b="0" i="1">
                            <a:solidFill>
                              <a:schemeClr val="bg1">
                                <a:lumMod val="50000"/>
                              </a:schemeClr>
                            </a:solidFill>
                            <a:latin typeface="Cambria Math"/>
                          </a:rPr>
                          <m:t>𝑀𝑊</m:t>
                        </m:r>
                      </m:den>
                    </m:f>
                    <m:r>
                      <a:rPr lang="en-IE" sz="1100" b="0" i="1">
                        <a:solidFill>
                          <a:schemeClr val="bg1">
                            <a:lumMod val="50000"/>
                          </a:schemeClr>
                        </a:solidFill>
                        <a:latin typeface="Cambria Math"/>
                      </a:rPr>
                      <m:t>∗100=20%</m:t>
                    </m:r>
                  </m:oMath>
                </m:oMathPara>
              </a14:m>
              <a:endParaRPr lang="en-IE" sz="1100">
                <a:solidFill>
                  <a:schemeClr val="bg1">
                    <a:lumMod val="50000"/>
                  </a:schemeClr>
                </a:solidFill>
              </a:endParaRPr>
            </a:p>
          </xdr:txBody>
        </xdr:sp>
      </mc:Choice>
      <mc:Fallback xmlns="">
        <xdr:sp macro="" textlink="">
          <xdr:nvSpPr>
            <xdr:cNvPr id="9" name="TextBox 8"/>
            <xdr:cNvSpPr txBox="1"/>
          </xdr:nvSpPr>
          <xdr:spPr>
            <a:xfrm>
              <a:off x="323851" y="29542740"/>
              <a:ext cx="3867149" cy="410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chemeClr val="bg1">
                      <a:lumMod val="50000"/>
                    </a:schemeClr>
                  </a:solidFill>
                  <a:latin typeface="Cambria Math"/>
                </a:rPr>
                <a:t>% 𝐿𝑜𝑤 𝑊𝑖𝑛𝑑 𝑆𝑝𝑒𝑒𝑑 𝑆ℎ𝑢𝑡𝑑𝑜𝑤𝑛=  (3∗1 𝑀𝑊)/(15 𝑀𝑊)∗100=20%</a:t>
              </a:r>
              <a:endParaRPr lang="en-IE" sz="1100">
                <a:solidFill>
                  <a:schemeClr val="bg1">
                    <a:lumMod val="50000"/>
                  </a:schemeClr>
                </a:solidFill>
              </a:endParaRPr>
            </a:p>
          </xdr:txBody>
        </xdr:sp>
      </mc:Fallback>
    </mc:AlternateContent>
    <xdr:clientData/>
  </xdr:oneCellAnchor>
  <xdr:oneCellAnchor>
    <xdr:from>
      <xdr:col>0</xdr:col>
      <xdr:colOff>66675</xdr:colOff>
      <xdr:row>76</xdr:row>
      <xdr:rowOff>9525</xdr:rowOff>
    </xdr:from>
    <xdr:ext cx="2952750" cy="264560"/>
    <mc:AlternateContent xmlns:mc="http://schemas.openxmlformats.org/markup-compatibility/2006" xmlns:a14="http://schemas.microsoft.com/office/drawing/2010/main">
      <mc:Choice Requires="a14">
        <xdr:sp macro="" textlink="">
          <xdr:nvSpPr>
            <xdr:cNvPr id="10" name="TextBox 9"/>
            <xdr:cNvSpPr txBox="1"/>
          </xdr:nvSpPr>
          <xdr:spPr>
            <a:xfrm>
              <a:off x="66675" y="13626465"/>
              <a:ext cx="29527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m:rPr>
                        <m:sty m:val="p"/>
                      </m:rPr>
                      <a:rPr lang="en-IE" sz="1100" b="0" i="1">
                        <a:solidFill>
                          <a:srgbClr val="C00000"/>
                        </a:solidFill>
                        <a:latin typeface="Cambria Math"/>
                      </a:rPr>
                      <m:t>M</m:t>
                    </m:r>
                    <m:r>
                      <a:rPr lang="en-IE" sz="1100" b="0" i="1">
                        <a:solidFill>
                          <a:srgbClr val="C00000"/>
                        </a:solidFill>
                        <a:latin typeface="Cambria Math"/>
                      </a:rPr>
                      <m:t>𝑣𝑎𝑟</m:t>
                    </m:r>
                    <m:r>
                      <a:rPr lang="en-IE" sz="1100" b="0" i="1">
                        <a:solidFill>
                          <a:srgbClr val="C00000"/>
                        </a:solidFill>
                        <a:latin typeface="Cambria Math"/>
                      </a:rPr>
                      <m:t>= </m:t>
                    </m:r>
                    <m:r>
                      <a:rPr lang="en-IE" sz="1100" b="0" i="1">
                        <a:solidFill>
                          <a:srgbClr val="C00000"/>
                        </a:solidFill>
                        <a:latin typeface="Cambria Math"/>
                      </a:rPr>
                      <m:t>𝑇𝑎𝑛</m:t>
                    </m:r>
                    <m:r>
                      <a:rPr lang="en-IE" sz="1100" b="0" i="1">
                        <a:solidFill>
                          <a:srgbClr val="C00000"/>
                        </a:solidFill>
                        <a:latin typeface="Cambria Math"/>
                      </a:rPr>
                      <m:t>(</m:t>
                    </m:r>
                    <m:r>
                      <a:rPr lang="en-IE" sz="1100" b="0" i="1">
                        <a:solidFill>
                          <a:srgbClr val="C00000"/>
                        </a:solidFill>
                        <a:latin typeface="Cambria Math"/>
                      </a:rPr>
                      <m:t>𝑠𝑒𝑡𝑝𝑜𝑖𝑛𝑡</m:t>
                    </m:r>
                    <m:r>
                      <a:rPr lang="en-IE" sz="1100" b="0" i="1">
                        <a:solidFill>
                          <a:srgbClr val="C00000"/>
                        </a:solidFill>
                        <a:latin typeface="Cambria Math"/>
                      </a:rPr>
                      <m:t>)∗</m:t>
                    </m:r>
                    <m:r>
                      <a:rPr lang="en-IE" sz="1100" b="0" i="1">
                        <a:solidFill>
                          <a:srgbClr val="C00000"/>
                        </a:solidFill>
                        <a:latin typeface="Cambria Math"/>
                      </a:rPr>
                      <m:t>𝑀𝑊</m:t>
                    </m:r>
                    <m:r>
                      <a:rPr lang="en-IE" sz="1100" b="0" i="1">
                        <a:solidFill>
                          <a:srgbClr val="C00000"/>
                        </a:solidFill>
                        <a:latin typeface="Cambria Math"/>
                      </a:rPr>
                      <m:t> </m:t>
                    </m:r>
                    <m:r>
                      <a:rPr lang="en-IE" sz="1100" b="0" i="1">
                        <a:solidFill>
                          <a:srgbClr val="C00000"/>
                        </a:solidFill>
                        <a:latin typeface="Cambria Math"/>
                      </a:rPr>
                      <m:t>𝑂𝑢𝑡𝑝𝑢𝑡</m:t>
                    </m:r>
                  </m:oMath>
                </m:oMathPara>
              </a14:m>
              <a:endParaRPr lang="en-IE" sz="1100">
                <a:solidFill>
                  <a:srgbClr val="C00000"/>
                </a:solidFill>
              </a:endParaRPr>
            </a:p>
          </xdr:txBody>
        </xdr:sp>
      </mc:Choice>
      <mc:Fallback xmlns="">
        <xdr:sp macro="" textlink="">
          <xdr:nvSpPr>
            <xdr:cNvPr id="10" name="TextBox 9"/>
            <xdr:cNvSpPr txBox="1"/>
          </xdr:nvSpPr>
          <xdr:spPr>
            <a:xfrm>
              <a:off x="66675" y="13626465"/>
              <a:ext cx="29527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rgbClr val="C00000"/>
                  </a:solidFill>
                  <a:latin typeface="Cambria Math"/>
                </a:rPr>
                <a:t>M𝑣𝑎𝑟= 𝑇𝑎𝑛(𝑠𝑒𝑡𝑝𝑜𝑖𝑛𝑡)∗𝑀𝑊 𝑂𝑢𝑡𝑝𝑢𝑡</a:t>
              </a:r>
              <a:endParaRPr lang="en-IE" sz="1100">
                <a:solidFill>
                  <a:srgbClr val="C00000"/>
                </a:solidFill>
              </a:endParaRPr>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twoCellAnchor editAs="oneCell">
    <xdr:from>
      <xdr:col>9</xdr:col>
      <xdr:colOff>44824</xdr:colOff>
      <xdr:row>0</xdr:row>
      <xdr:rowOff>1</xdr:rowOff>
    </xdr:from>
    <xdr:to>
      <xdr:col>12</xdr:col>
      <xdr:colOff>490258</xdr:colOff>
      <xdr:row>10</xdr:row>
      <xdr:rowOff>11206</xdr:rowOff>
    </xdr:to>
    <xdr:pic>
      <xdr:nvPicPr>
        <xdr:cNvPr id="1038" name="Picture 14"/>
        <xdr:cNvPicPr>
          <a:picLocks noChangeAspect="1" noChangeArrowheads="1"/>
        </xdr:cNvPicPr>
      </xdr:nvPicPr>
      <xdr:blipFill>
        <a:blip xmlns:r="http://schemas.openxmlformats.org/officeDocument/2006/relationships" r:embed="rId1" cstate="print"/>
        <a:srcRect/>
        <a:stretch>
          <a:fillRect/>
        </a:stretch>
      </xdr:blipFill>
      <xdr:spPr bwMode="auto">
        <a:xfrm>
          <a:off x="16461442" y="1"/>
          <a:ext cx="3515846" cy="2633382"/>
        </a:xfrm>
        <a:prstGeom prst="rect">
          <a:avLst/>
        </a:prstGeom>
        <a:noFill/>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1725706</xdr:colOff>
      <xdr:row>71</xdr:row>
      <xdr:rowOff>11206</xdr:rowOff>
    </xdr:from>
    <xdr:to>
      <xdr:col>7</xdr:col>
      <xdr:colOff>47625</xdr:colOff>
      <xdr:row>97</xdr:row>
      <xdr:rowOff>68356</xdr:rowOff>
    </xdr:to>
    <xdr:pic>
      <xdr:nvPicPr>
        <xdr:cNvPr id="23558"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2790265" y="13133294"/>
          <a:ext cx="5807448" cy="4136091"/>
        </a:xfrm>
        <a:prstGeom prst="rect">
          <a:avLst/>
        </a:prstGeom>
        <a:noFill/>
        <a:ln w="1">
          <a:noFill/>
          <a:miter lim="800000"/>
          <a:headEnd/>
          <a:tailEnd type="none" w="med" len="med"/>
        </a:ln>
        <a:effectLst/>
      </xdr:spPr>
    </xdr:pic>
    <xdr:clientData/>
  </xdr:twoCellAnchor>
  <xdr:twoCellAnchor editAs="oneCell">
    <xdr:from>
      <xdr:col>3</xdr:col>
      <xdr:colOff>1725706</xdr:colOff>
      <xdr:row>71</xdr:row>
      <xdr:rowOff>11206</xdr:rowOff>
    </xdr:from>
    <xdr:to>
      <xdr:col>7</xdr:col>
      <xdr:colOff>47625</xdr:colOff>
      <xdr:row>97</xdr:row>
      <xdr:rowOff>68356</xdr:rowOff>
    </xdr:to>
    <xdr:pic>
      <xdr:nvPicPr>
        <xdr:cNvPr id="3"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2792506" y="14851156"/>
          <a:ext cx="5808569" cy="4267200"/>
        </a:xfrm>
        <a:prstGeom prst="rect">
          <a:avLst/>
        </a:prstGeom>
        <a:noFill/>
        <a:ln w="1">
          <a:noFill/>
          <a:miter lim="800000"/>
          <a:headEnd/>
          <a:tailEnd type="none" w="med" len="med"/>
        </a:ln>
        <a:effec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3</xdr:col>
      <xdr:colOff>272381</xdr:colOff>
      <xdr:row>2</xdr:row>
      <xdr:rowOff>165221</xdr:rowOff>
    </xdr:from>
    <xdr:ext cx="3473515" cy="5675914"/>
    <xdr:sp macro="" textlink="">
      <xdr:nvSpPr>
        <xdr:cNvPr id="2" name="Rectangle 1"/>
        <xdr:cNvSpPr/>
      </xdr:nvSpPr>
      <xdr:spPr>
        <a:xfrm rot="18543188">
          <a:off x="5838682" y="1602596"/>
          <a:ext cx="5675914" cy="3473515"/>
        </a:xfrm>
        <a:prstGeom prst="rect">
          <a:avLst/>
        </a:prstGeom>
        <a:noFill/>
      </xdr:spPr>
      <xdr:txBody>
        <a:bodyPr wrap="square" lIns="91440" tIns="45720" rIns="91440" bIns="45720">
          <a:spAutoFit/>
        </a:bodyPr>
        <a:lstStyle/>
        <a:p>
          <a:pPr algn="ctr"/>
          <a:r>
            <a:rPr lang="en-US" sz="5400" b="1" cap="none" spc="0">
              <a:ln w="10541" cmpd="sng">
                <a:solidFill>
                  <a:srgbClr val="7D7D7D">
                    <a:tint val="100000"/>
                    <a:shade val="100000"/>
                    <a:satMod val="110000"/>
                  </a:srgbClr>
                </a:solidFill>
                <a:prstDash val="solid"/>
              </a:ln>
              <a:solidFill>
                <a:srgbClr val="FF0000"/>
              </a:solidFill>
              <a:effectLst/>
            </a:rPr>
            <a:t>EirGrid Internal Document - no IPP requirements. For Information only</a:t>
          </a:r>
        </a:p>
      </xdr:txBody>
    </xdr:sp>
    <xdr:clientData/>
  </xdr:one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1</xdr:row>
      <xdr:rowOff>38100</xdr:rowOff>
    </xdr:from>
    <xdr:to>
      <xdr:col>5</xdr:col>
      <xdr:colOff>219453</xdr:colOff>
      <xdr:row>36</xdr:row>
      <xdr:rowOff>126023</xdr:rowOff>
    </xdr:to>
    <xdr:pic>
      <xdr:nvPicPr>
        <xdr:cNvPr id="1638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371475"/>
          <a:ext cx="9115803" cy="5755298"/>
        </a:xfrm>
        <a:prstGeom prst="rect">
          <a:avLst/>
        </a:prstGeom>
        <a:noFill/>
      </xdr:spPr>
    </xdr:pic>
    <xdr:clientData/>
  </xdr:twoCellAnchor>
  <xdr:twoCellAnchor editAs="oneCell">
    <xdr:from>
      <xdr:col>6</xdr:col>
      <xdr:colOff>77666</xdr:colOff>
      <xdr:row>0</xdr:row>
      <xdr:rowOff>328978</xdr:rowOff>
    </xdr:from>
    <xdr:to>
      <xdr:col>14</xdr:col>
      <xdr:colOff>454103</xdr:colOff>
      <xdr:row>28</xdr:row>
      <xdr:rowOff>54952</xdr:rowOff>
    </xdr:to>
    <xdr:pic>
      <xdr:nvPicPr>
        <xdr:cNvPr id="17409"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9297866" y="328978"/>
          <a:ext cx="5253237" cy="4431324"/>
        </a:xfrm>
        <a:prstGeom prst="rect">
          <a:avLst/>
        </a:prstGeom>
        <a:noFill/>
        <a:ln w="1">
          <a:noFill/>
          <a:miter lim="800000"/>
          <a:headEnd/>
          <a:tailEnd type="none" w="med" len="med"/>
        </a:ln>
        <a:effectLst/>
      </xdr:spPr>
    </xdr:pic>
    <xdr:clientData/>
  </xdr:twoCellAnchor>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441960</xdr:colOff>
          <xdr:row>8</xdr:row>
          <xdr:rowOff>220980</xdr:rowOff>
        </xdr:from>
        <xdr:to>
          <xdr:col>12</xdr:col>
          <xdr:colOff>449580</xdr:colOff>
          <xdr:row>24</xdr:row>
          <xdr:rowOff>30480</xdr:rowOff>
        </xdr:to>
        <xdr:sp macro="" textlink="">
          <xdr:nvSpPr>
            <xdr:cNvPr id="61441" name="Object 1" hidden="1">
              <a:extLst>
                <a:ext uri="{63B3BB69-23CF-44E3-9099-C40C66FF867C}">
                  <a14:compatExt spid="_x0000_s614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594360</xdr:colOff>
          <xdr:row>24</xdr:row>
          <xdr:rowOff>137160</xdr:rowOff>
        </xdr:from>
        <xdr:to>
          <xdr:col>12</xdr:col>
          <xdr:colOff>373380</xdr:colOff>
          <xdr:row>40</xdr:row>
          <xdr:rowOff>99060</xdr:rowOff>
        </xdr:to>
        <xdr:sp macro="" textlink="">
          <xdr:nvSpPr>
            <xdr:cNvPr id="61442" name="Object 2" hidden="1">
              <a:extLst>
                <a:ext uri="{63B3BB69-23CF-44E3-9099-C40C66FF867C}">
                  <a14:compatExt spid="_x0000_s61442"/>
                </a:ext>
              </a:extLst>
            </xdr:cNvPr>
            <xdr:cNvSpPr/>
          </xdr:nvSpPr>
          <xdr:spPr>
            <a:xfrm>
              <a:off x="0" y="0"/>
              <a:ext cx="0" cy="0"/>
            </a:xfrm>
            <a:prstGeom prst="rect">
              <a:avLst/>
            </a:prstGeom>
          </xdr:spPr>
        </xdr:sp>
        <xdr:clientData/>
      </xdr:twoCellAnchor>
    </mc:Choice>
    <mc:Fallback/>
  </mc:AlternateContent>
  <xdr:twoCellAnchor>
    <xdr:from>
      <xdr:col>3</xdr:col>
      <xdr:colOff>22412</xdr:colOff>
      <xdr:row>84</xdr:row>
      <xdr:rowOff>219841</xdr:rowOff>
    </xdr:from>
    <xdr:to>
      <xdr:col>3</xdr:col>
      <xdr:colOff>2274796</xdr:colOff>
      <xdr:row>84</xdr:row>
      <xdr:rowOff>605117</xdr:rowOff>
    </xdr:to>
    <xdr:pic>
      <xdr:nvPicPr>
        <xdr:cNvPr id="5" name="Picture 4"/>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37087" y="19850866"/>
          <a:ext cx="2252384" cy="3852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22412</xdr:colOff>
      <xdr:row>84</xdr:row>
      <xdr:rowOff>219841</xdr:rowOff>
    </xdr:from>
    <xdr:to>
      <xdr:col>3</xdr:col>
      <xdr:colOff>2274796</xdr:colOff>
      <xdr:row>84</xdr:row>
      <xdr:rowOff>605117</xdr:rowOff>
    </xdr:to>
    <xdr:pic>
      <xdr:nvPicPr>
        <xdr:cNvPr id="7" name="Picture 6"/>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37087" y="19850866"/>
          <a:ext cx="2252384" cy="3852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xdr:from>
          <xdr:col>6</xdr:col>
          <xdr:colOff>441960</xdr:colOff>
          <xdr:row>8</xdr:row>
          <xdr:rowOff>220980</xdr:rowOff>
        </xdr:from>
        <xdr:to>
          <xdr:col>12</xdr:col>
          <xdr:colOff>449580</xdr:colOff>
          <xdr:row>24</xdr:row>
          <xdr:rowOff>30480</xdr:rowOff>
        </xdr:to>
        <xdr:sp macro="" textlink="">
          <xdr:nvSpPr>
            <xdr:cNvPr id="61443" name="Object 3" hidden="1">
              <a:extLst>
                <a:ext uri="{63B3BB69-23CF-44E3-9099-C40C66FF867C}">
                  <a14:compatExt spid="_x0000_s614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594360</xdr:colOff>
          <xdr:row>24</xdr:row>
          <xdr:rowOff>137160</xdr:rowOff>
        </xdr:from>
        <xdr:to>
          <xdr:col>12</xdr:col>
          <xdr:colOff>373380</xdr:colOff>
          <xdr:row>40</xdr:row>
          <xdr:rowOff>99060</xdr:rowOff>
        </xdr:to>
        <xdr:sp macro="" textlink="">
          <xdr:nvSpPr>
            <xdr:cNvPr id="61444" name="Object 4" hidden="1">
              <a:extLst>
                <a:ext uri="{63B3BB69-23CF-44E3-9099-C40C66FF867C}">
                  <a14:compatExt spid="_x0000_s61444"/>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 Id="rId5" Type="http://schemas.openxmlformats.org/officeDocument/2006/relationships/comments" Target="../comments3.xml"/><Relationship Id="rId4" Type="http://schemas.openxmlformats.org/officeDocument/2006/relationships/vmlDrawing" Target="../drawings/vmlDrawing15.v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5" Type="http://schemas.openxmlformats.org/officeDocument/2006/relationships/comments" Target="../comments4.xml"/><Relationship Id="rId4" Type="http://schemas.openxmlformats.org/officeDocument/2006/relationships/vmlDrawing" Target="../drawings/vmlDrawing17.v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6" Type="http://schemas.openxmlformats.org/officeDocument/2006/relationships/comments" Target="../comments5.xml"/><Relationship Id="rId5" Type="http://schemas.openxmlformats.org/officeDocument/2006/relationships/vmlDrawing" Target="../drawings/vmlDrawing19.vml"/><Relationship Id="rId4" Type="http://schemas.openxmlformats.org/officeDocument/2006/relationships/vmlDrawing" Target="../drawings/vmlDrawing18.v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comments" Target="../comments6.xml"/><Relationship Id="rId4" Type="http://schemas.openxmlformats.org/officeDocument/2006/relationships/vmlDrawing" Target="../drawings/vmlDrawing21.v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 Id="rId5" Type="http://schemas.openxmlformats.org/officeDocument/2006/relationships/comments" Target="../comments7.xml"/><Relationship Id="rId4" Type="http://schemas.openxmlformats.org/officeDocument/2006/relationships/vmlDrawing" Target="../drawings/vmlDrawing23.v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4" Type="http://schemas.openxmlformats.org/officeDocument/2006/relationships/vmlDrawing" Target="../drawings/vmlDrawing24.v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25.vml"/><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 Id="rId5" Type="http://schemas.openxmlformats.org/officeDocument/2006/relationships/comments" Target="../comments8.xml"/><Relationship Id="rId4" Type="http://schemas.openxmlformats.org/officeDocument/2006/relationships/vmlDrawing" Target="../drawings/vmlDrawing26.vml"/></Relationships>
</file>

<file path=xl/worksheets/_rels/sheet17.xml.rels><?xml version="1.0" encoding="UTF-8" standalone="yes"?>
<Relationships xmlns="http://schemas.openxmlformats.org/package/2006/relationships"><Relationship Id="rId8" Type="http://schemas.openxmlformats.org/officeDocument/2006/relationships/oleObject" Target="../embeddings/Microsoft_Visio_2003-2010_Drawing9999999999999999999999.vsd"/><Relationship Id="rId3" Type="http://schemas.openxmlformats.org/officeDocument/2006/relationships/drawing" Target="../drawings/drawing9.xml"/><Relationship Id="rId7" Type="http://schemas.openxmlformats.org/officeDocument/2006/relationships/image" Target="../media/image14.emf"/><Relationship Id="rId2" Type="http://schemas.openxmlformats.org/officeDocument/2006/relationships/printerSettings" Target="../printerSettings/printerSettings29.bin"/><Relationship Id="rId1" Type="http://schemas.openxmlformats.org/officeDocument/2006/relationships/hyperlink" Target="http://www.eirgrid.com/media/MPID%20229%20RATE%20OF%20CHANGE%20OF%20FREQUENCY.PDF" TargetMode="External"/><Relationship Id="rId6" Type="http://schemas.openxmlformats.org/officeDocument/2006/relationships/oleObject" Target="../embeddings/Microsoft_Visio_2003-2010_Drawing8888888888888888888888.vsd"/><Relationship Id="rId11" Type="http://schemas.openxmlformats.org/officeDocument/2006/relationships/oleObject" Target="../embeddings/Microsoft_Visio_2003-2010_Drawing11111111111111111111111111111111111111111111.vsd"/><Relationship Id="rId5" Type="http://schemas.openxmlformats.org/officeDocument/2006/relationships/vmlDrawing" Target="../drawings/vmlDrawing28.vml"/><Relationship Id="rId10" Type="http://schemas.openxmlformats.org/officeDocument/2006/relationships/oleObject" Target="../embeddings/Microsoft_Visio_2003-2010_Drawing10101010101010101010101010101010101010101010.vsd"/><Relationship Id="rId4" Type="http://schemas.openxmlformats.org/officeDocument/2006/relationships/vmlDrawing" Target="../drawings/vmlDrawing27.vml"/><Relationship Id="rId9" Type="http://schemas.openxmlformats.org/officeDocument/2006/relationships/image" Target="../media/image15.emf"/></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29.vml"/><Relationship Id="rId1" Type="http://schemas.openxmlformats.org/officeDocument/2006/relationships/printerSettings" Target="../printerSettings/printerSettings30.bin"/></Relationships>
</file>

<file path=xl/worksheets/_rels/sheet19.xml.rels><?xml version="1.0" encoding="UTF-8" standalone="yes"?>
<Relationships xmlns="http://schemas.openxmlformats.org/package/2006/relationships"><Relationship Id="rId8" Type="http://schemas.openxmlformats.org/officeDocument/2006/relationships/vmlDrawing" Target="../drawings/vmlDrawing30.vml"/><Relationship Id="rId3" Type="http://schemas.openxmlformats.org/officeDocument/2006/relationships/hyperlink" Target="http://www.eirgridgroup.com/site-files/library/EirGrid/WFPS_TestProcedureBlackStartShutdown.docx" TargetMode="External"/><Relationship Id="rId7" Type="http://schemas.openxmlformats.org/officeDocument/2006/relationships/printerSettings" Target="../printerSettings/printerSettings31.bin"/><Relationship Id="rId2" Type="http://schemas.openxmlformats.org/officeDocument/2006/relationships/hyperlink" Target="http://www.eirgridgroup.com/site-files/library/EirGrid/WFPS_TestProcedureActivePowerControl.docx" TargetMode="External"/><Relationship Id="rId1" Type="http://schemas.openxmlformats.org/officeDocument/2006/relationships/hyperlink" Target="http://www.eirgridgroup.com/site-files/library/EirGrid/WFPS_Schedule_of_GridCodeComplianceTests.xlsx" TargetMode="External"/><Relationship Id="rId6" Type="http://schemas.openxmlformats.org/officeDocument/2006/relationships/hyperlink" Target="http://www.eirgridgroup.com/site-files/library/EirGrid/WFPS_TestProcedureReactivePowerControl.docx" TargetMode="External"/><Relationship Id="rId5" Type="http://schemas.openxmlformats.org/officeDocument/2006/relationships/hyperlink" Target="http://www.eirgridgroup.com/site-files/library/EirGrid/WFPS_TestProcedureReactivePowerCapability.docx" TargetMode="External"/><Relationship Id="rId4" Type="http://schemas.openxmlformats.org/officeDocument/2006/relationships/hyperlink" Target="http://www.eirgridgroup.com/site-files/library/EirGrid/WFPS_TestProcedureFrequencyResponse.docx"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vmlDrawing" Target="../drawings/vmlDrawing3.vml"/></Relationships>
</file>

<file path=xl/worksheets/_rels/sheet3.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printerSettings" Target="../printerSettings/printerSettings5.bin"/><Relationship Id="rId7" Type="http://schemas.openxmlformats.org/officeDocument/2006/relationships/oleObject" Target="../embeddings/Microsoft_Visio_2003-2010_Drawing1111111111111111111111.vsd"/><Relationship Id="rId12" Type="http://schemas.openxmlformats.org/officeDocument/2006/relationships/image" Target="../media/image4.emf"/><Relationship Id="rId2" Type="http://schemas.openxmlformats.org/officeDocument/2006/relationships/hyperlink" Target="http://www.eirgridgroup.com/site-files/library/EirGrid/DSO-TSO-WFPS-process-Rev.1.0-.pdf" TargetMode="External"/><Relationship Id="rId1" Type="http://schemas.openxmlformats.org/officeDocument/2006/relationships/printerSettings" Target="../printerSettings/printerSettings4.bin"/><Relationship Id="rId6" Type="http://schemas.openxmlformats.org/officeDocument/2006/relationships/vmlDrawing" Target="../drawings/vmlDrawing5.vml"/><Relationship Id="rId11" Type="http://schemas.openxmlformats.org/officeDocument/2006/relationships/oleObject" Target="../embeddings/Microsoft_Visio_2003-2010_Drawing3333333333333333333333.vsd"/><Relationship Id="rId5" Type="http://schemas.openxmlformats.org/officeDocument/2006/relationships/vmlDrawing" Target="../drawings/vmlDrawing4.vml"/><Relationship Id="rId10" Type="http://schemas.openxmlformats.org/officeDocument/2006/relationships/image" Target="../media/image3.emf"/><Relationship Id="rId4" Type="http://schemas.openxmlformats.org/officeDocument/2006/relationships/drawing" Target="../drawings/drawing1.xml"/><Relationship Id="rId9" Type="http://schemas.openxmlformats.org/officeDocument/2006/relationships/oleObject" Target="../embeddings/Microsoft_Visio_2003-2010_Drawing2222222222222222222222.vsd"/></Relationships>
</file>

<file path=xl/worksheets/_rels/sheet4.xml.rels><?xml version="1.0" encoding="UTF-8" standalone="yes"?>
<Relationships xmlns="http://schemas.openxmlformats.org/package/2006/relationships"><Relationship Id="rId8" Type="http://schemas.openxmlformats.org/officeDocument/2006/relationships/oleObject" Target="../embeddings/Microsoft_Visio_2003-2010_Drawing5555555555555555555555.vsd"/><Relationship Id="rId3" Type="http://schemas.openxmlformats.org/officeDocument/2006/relationships/drawing" Target="../drawings/drawing2.xml"/><Relationship Id="rId7" Type="http://schemas.openxmlformats.org/officeDocument/2006/relationships/image" Target="../media/image3.emf"/><Relationship Id="rId2" Type="http://schemas.openxmlformats.org/officeDocument/2006/relationships/printerSettings" Target="../printerSettings/printerSettings6.bin"/><Relationship Id="rId1" Type="http://schemas.openxmlformats.org/officeDocument/2006/relationships/hyperlink" Target="http://www.eirgridgroup.com/site-files/library/EirGrid/DSO-TSO-WFPS-process-Rev.1.0-.pdf" TargetMode="External"/><Relationship Id="rId6" Type="http://schemas.openxmlformats.org/officeDocument/2006/relationships/oleObject" Target="../embeddings/Microsoft_Visio_2003-2010_Drawing4444444444444444444444.vsd"/><Relationship Id="rId5" Type="http://schemas.openxmlformats.org/officeDocument/2006/relationships/vmlDrawing" Target="../drawings/vmlDrawing7.vml"/><Relationship Id="rId4" Type="http://schemas.openxmlformats.org/officeDocument/2006/relationships/vmlDrawing" Target="../drawings/vmlDrawing6.vml"/><Relationship Id="rId9" Type="http://schemas.openxmlformats.org/officeDocument/2006/relationships/image" Target="../media/image4.emf"/></Relationships>
</file>

<file path=xl/worksheets/_rels/sheet5.xml.rels><?xml version="1.0" encoding="UTF-8" standalone="yes"?>
<Relationships xmlns="http://schemas.openxmlformats.org/package/2006/relationships"><Relationship Id="rId8" Type="http://schemas.openxmlformats.org/officeDocument/2006/relationships/oleObject" Target="../embeddings/Microsoft_Visio_2003-2010_Drawing7777777777777777777777.vsd"/><Relationship Id="rId3" Type="http://schemas.openxmlformats.org/officeDocument/2006/relationships/drawing" Target="../drawings/drawing3.xml"/><Relationship Id="rId7" Type="http://schemas.openxmlformats.org/officeDocument/2006/relationships/image" Target="../media/image3.emf"/><Relationship Id="rId2" Type="http://schemas.openxmlformats.org/officeDocument/2006/relationships/printerSettings" Target="../printerSettings/printerSettings7.bin"/><Relationship Id="rId1" Type="http://schemas.openxmlformats.org/officeDocument/2006/relationships/hyperlink" Target="http://www.eirgridgroup.com/site-files/library/EirGrid/DSO-TSO-WFPS-process-Rev.1.0-.pdf" TargetMode="External"/><Relationship Id="rId6" Type="http://schemas.openxmlformats.org/officeDocument/2006/relationships/oleObject" Target="../embeddings/Microsoft_Visio_2003-2010_Drawing6666666666666666666666.vsd"/><Relationship Id="rId5" Type="http://schemas.openxmlformats.org/officeDocument/2006/relationships/vmlDrawing" Target="../drawings/vmlDrawing9.vml"/><Relationship Id="rId4" Type="http://schemas.openxmlformats.org/officeDocument/2006/relationships/vmlDrawing" Target="../drawings/vmlDrawing8.vml"/><Relationship Id="rId9" Type="http://schemas.openxmlformats.org/officeDocument/2006/relationships/image" Target="../media/image4.emf"/></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www.eirgridgroup.com/site-files/library/EirGrid/DS3-System-Services-New-Signals-Requirements.pdf" TargetMode="External"/><Relationship Id="rId1" Type="http://schemas.openxmlformats.org/officeDocument/2006/relationships/hyperlink" Target="http://www.eirgridgroup.com/site-files/library/EirGrid/DS3-System-Services-New-Signals-Requirements.pdf" TargetMode="External"/><Relationship Id="rId4"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printerSettings" Target="../printerSettings/printerSettings9.bin"/><Relationship Id="rId1" Type="http://schemas.openxmlformats.org/officeDocument/2006/relationships/hyperlink" Target="mailto:generator_testing@eirgrid.com"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2.bin"/><Relationship Id="rId7" Type="http://schemas.openxmlformats.org/officeDocument/2006/relationships/comments" Target="../comments2.xml"/><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 Id="rId6" Type="http://schemas.openxmlformats.org/officeDocument/2006/relationships/vmlDrawing" Target="../drawings/vmlDrawing12.vml"/><Relationship Id="rId5" Type="http://schemas.openxmlformats.org/officeDocument/2006/relationships/vmlDrawing" Target="../drawings/vmlDrawing11.vml"/><Relationship Id="rId4"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8" Type="http://schemas.openxmlformats.org/officeDocument/2006/relationships/vmlDrawing" Target="../drawings/vmlDrawing13.vml"/><Relationship Id="rId3" Type="http://schemas.openxmlformats.org/officeDocument/2006/relationships/hyperlink" Target="mailto:ems.services@eirgrid.com" TargetMode="External"/><Relationship Id="rId7" Type="http://schemas.openxmlformats.org/officeDocument/2006/relationships/drawing" Target="../drawings/drawing6.xml"/><Relationship Id="rId2" Type="http://schemas.openxmlformats.org/officeDocument/2006/relationships/hyperlink" Target="mailto:Generator_testing@eirgrid.com" TargetMode="External"/><Relationship Id="rId1" Type="http://schemas.openxmlformats.org/officeDocument/2006/relationships/printerSettings" Target="../printerSettings/printerSettings13.bin"/><Relationship Id="rId6" Type="http://schemas.openxmlformats.org/officeDocument/2006/relationships/printerSettings" Target="../printerSettings/printerSettings14.bin"/><Relationship Id="rId5" Type="http://schemas.openxmlformats.org/officeDocument/2006/relationships/hyperlink" Target="mailto:IPPdelivery@esb.ie" TargetMode="External"/><Relationship Id="rId4" Type="http://schemas.openxmlformats.org/officeDocument/2006/relationships/hyperlink" Target="mailto:esbts.scada.services@esb.i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K52"/>
  <sheetViews>
    <sheetView view="pageBreakPreview" zoomScale="85" zoomScaleSheetLayoutView="85" zoomScalePageLayoutView="55" workbookViewId="0">
      <selection activeCell="A2" sqref="A2:E45"/>
    </sheetView>
  </sheetViews>
  <sheetFormatPr defaultColWidth="9.109375" defaultRowHeight="13.2" x14ac:dyDescent="0.25"/>
  <cols>
    <col min="1" max="1" width="9.109375" style="278"/>
    <col min="2" max="2" width="44.109375" style="278" bestFit="1" customWidth="1"/>
    <col min="3" max="3" width="21" style="278" bestFit="1" customWidth="1"/>
    <col min="4" max="5" width="20.6640625" style="278" customWidth="1"/>
    <col min="6" max="6" width="9.109375" style="278"/>
    <col min="7" max="7" width="7.88671875" style="278" bestFit="1" customWidth="1"/>
    <col min="8" max="8" width="39.5546875" style="278" customWidth="1"/>
    <col min="9" max="9" width="20.5546875" style="278" bestFit="1" customWidth="1"/>
    <col min="10" max="11" width="22.44140625" style="278" bestFit="1" customWidth="1"/>
    <col min="12" max="16384" width="9.109375" style="278"/>
  </cols>
  <sheetData>
    <row r="1" spans="1:11" ht="13.8" thickBot="1" x14ac:dyDescent="0.3"/>
    <row r="2" spans="1:11" s="279" customFormat="1" x14ac:dyDescent="0.25">
      <c r="A2" s="704" t="str">
        <f>CONCATENATE("Signal List and Control System Parameter settings for ",'0) Signal List'!A1,"
Topology ",'0) Signal List'!D1," ",'0) Signal List'!E1," ","MW ",'0) Signal List'!G1, )</f>
        <v>Signal List and Control System Parameter settings for WINDFARM NAME (TLC)
Topology XX XX MW v1.0</v>
      </c>
      <c r="B2" s="705"/>
      <c r="C2" s="705"/>
      <c r="D2" s="705"/>
      <c r="E2" s="706"/>
      <c r="G2" s="280"/>
      <c r="H2" s="280"/>
      <c r="I2" s="280"/>
      <c r="J2" s="280"/>
      <c r="K2" s="280"/>
    </row>
    <row r="3" spans="1:11" ht="31.5" customHeight="1" x14ac:dyDescent="0.25">
      <c r="A3" s="707"/>
      <c r="B3" s="708"/>
      <c r="C3" s="708"/>
      <c r="D3" s="708"/>
      <c r="E3" s="709"/>
      <c r="G3" s="281"/>
      <c r="H3" s="282"/>
      <c r="I3" s="283"/>
      <c r="J3" s="282"/>
      <c r="K3" s="284"/>
    </row>
    <row r="4" spans="1:11" x14ac:dyDescent="0.25">
      <c r="A4" s="707"/>
      <c r="B4" s="708"/>
      <c r="C4" s="708"/>
      <c r="D4" s="708"/>
      <c r="E4" s="709"/>
      <c r="G4" s="285"/>
      <c r="H4" s="283"/>
      <c r="I4" s="286"/>
      <c r="J4" s="286"/>
      <c r="K4" s="284"/>
    </row>
    <row r="5" spans="1:11" x14ac:dyDescent="0.25">
      <c r="A5" s="707"/>
      <c r="B5" s="708"/>
      <c r="C5" s="708"/>
      <c r="D5" s="708"/>
      <c r="E5" s="709"/>
      <c r="G5" s="285"/>
      <c r="H5" s="283"/>
      <c r="I5" s="287"/>
      <c r="J5" s="287"/>
      <c r="K5" s="284"/>
    </row>
    <row r="6" spans="1:11" x14ac:dyDescent="0.25">
      <c r="A6" s="707"/>
      <c r="B6" s="708"/>
      <c r="C6" s="708"/>
      <c r="D6" s="708"/>
      <c r="E6" s="709"/>
      <c r="G6" s="285"/>
      <c r="H6" s="286"/>
      <c r="I6" s="286"/>
      <c r="J6" s="286"/>
      <c r="K6" s="284"/>
    </row>
    <row r="7" spans="1:11" ht="10.5" customHeight="1" x14ac:dyDescent="0.25">
      <c r="A7" s="707"/>
      <c r="B7" s="708"/>
      <c r="C7" s="708"/>
      <c r="D7" s="708"/>
      <c r="E7" s="709"/>
      <c r="G7" s="285"/>
      <c r="H7" s="286"/>
      <c r="I7" s="286"/>
      <c r="J7" s="286"/>
      <c r="K7" s="284"/>
    </row>
    <row r="8" spans="1:11" x14ac:dyDescent="0.25">
      <c r="A8" s="707"/>
      <c r="B8" s="708"/>
      <c r="C8" s="708"/>
      <c r="D8" s="708"/>
      <c r="E8" s="709"/>
      <c r="G8" s="285"/>
      <c r="H8" s="286"/>
      <c r="I8" s="286"/>
      <c r="J8" s="286"/>
      <c r="K8" s="284"/>
    </row>
    <row r="9" spans="1:11" x14ac:dyDescent="0.25">
      <c r="A9" s="707"/>
      <c r="B9" s="708"/>
      <c r="C9" s="708"/>
      <c r="D9" s="708"/>
      <c r="E9" s="709"/>
      <c r="G9" s="285"/>
      <c r="H9" s="286"/>
      <c r="I9" s="286"/>
      <c r="J9" s="286"/>
      <c r="K9" s="284"/>
    </row>
    <row r="10" spans="1:11" x14ac:dyDescent="0.25">
      <c r="A10" s="707"/>
      <c r="B10" s="708"/>
      <c r="C10" s="708"/>
      <c r="D10" s="708"/>
      <c r="E10" s="709"/>
      <c r="G10" s="285"/>
      <c r="H10" s="286"/>
      <c r="I10" s="286"/>
      <c r="J10" s="286"/>
      <c r="K10" s="284"/>
    </row>
    <row r="11" spans="1:11" x14ac:dyDescent="0.25">
      <c r="A11" s="707"/>
      <c r="B11" s="708"/>
      <c r="C11" s="708"/>
      <c r="D11" s="708"/>
      <c r="E11" s="709"/>
      <c r="G11" s="285"/>
      <c r="H11" s="286"/>
      <c r="I11" s="286"/>
      <c r="J11" s="286"/>
      <c r="K11" s="284"/>
    </row>
    <row r="12" spans="1:11" x14ac:dyDescent="0.25">
      <c r="A12" s="707"/>
      <c r="B12" s="708"/>
      <c r="C12" s="708"/>
      <c r="D12" s="708"/>
      <c r="E12" s="709"/>
      <c r="G12" s="285"/>
      <c r="H12" s="286"/>
      <c r="I12" s="286"/>
      <c r="J12" s="286"/>
      <c r="K12" s="284"/>
    </row>
    <row r="13" spans="1:11" x14ac:dyDescent="0.25">
      <c r="A13" s="707"/>
      <c r="B13" s="708"/>
      <c r="C13" s="708"/>
      <c r="D13" s="708"/>
      <c r="E13" s="709"/>
      <c r="G13" s="285"/>
      <c r="H13" s="286"/>
      <c r="I13" s="286"/>
      <c r="J13" s="286"/>
      <c r="K13" s="284"/>
    </row>
    <row r="14" spans="1:11" x14ac:dyDescent="0.25">
      <c r="A14" s="707"/>
      <c r="B14" s="708"/>
      <c r="C14" s="708"/>
      <c r="D14" s="708"/>
      <c r="E14" s="709"/>
      <c r="G14" s="285"/>
      <c r="H14" s="286"/>
      <c r="I14" s="286"/>
      <c r="J14" s="286"/>
      <c r="K14" s="284"/>
    </row>
    <row r="15" spans="1:11" x14ac:dyDescent="0.25">
      <c r="A15" s="707"/>
      <c r="B15" s="708"/>
      <c r="C15" s="708"/>
      <c r="D15" s="708"/>
      <c r="E15" s="709"/>
      <c r="G15" s="285"/>
      <c r="H15" s="286"/>
      <c r="I15" s="286"/>
      <c r="J15" s="286"/>
      <c r="K15" s="284"/>
    </row>
    <row r="16" spans="1:11" x14ac:dyDescent="0.25">
      <c r="A16" s="707"/>
      <c r="B16" s="708"/>
      <c r="C16" s="708"/>
      <c r="D16" s="708"/>
      <c r="E16" s="709"/>
      <c r="G16" s="285"/>
      <c r="H16" s="286"/>
      <c r="I16" s="286"/>
      <c r="J16" s="286"/>
      <c r="K16" s="284"/>
    </row>
    <row r="17" spans="1:11" x14ac:dyDescent="0.25">
      <c r="A17" s="707"/>
      <c r="B17" s="708"/>
      <c r="C17" s="708"/>
      <c r="D17" s="708"/>
      <c r="E17" s="709"/>
      <c r="G17" s="285"/>
      <c r="H17" s="286"/>
      <c r="I17" s="286"/>
      <c r="J17" s="286"/>
      <c r="K17" s="284"/>
    </row>
    <row r="18" spans="1:11" x14ac:dyDescent="0.25">
      <c r="A18" s="707"/>
      <c r="B18" s="708"/>
      <c r="C18" s="708"/>
      <c r="D18" s="708"/>
      <c r="E18" s="709"/>
      <c r="G18" s="285"/>
      <c r="H18" s="286"/>
      <c r="I18" s="286"/>
      <c r="J18" s="286"/>
      <c r="K18" s="284"/>
    </row>
    <row r="19" spans="1:11" x14ac:dyDescent="0.25">
      <c r="A19" s="707"/>
      <c r="B19" s="708"/>
      <c r="C19" s="708"/>
      <c r="D19" s="708"/>
      <c r="E19" s="709"/>
      <c r="G19" s="285"/>
      <c r="H19" s="286"/>
      <c r="I19" s="286"/>
      <c r="J19" s="286"/>
      <c r="K19" s="284"/>
    </row>
    <row r="20" spans="1:11" x14ac:dyDescent="0.25">
      <c r="A20" s="707"/>
      <c r="B20" s="708"/>
      <c r="C20" s="708"/>
      <c r="D20" s="708"/>
      <c r="E20" s="709"/>
      <c r="G20" s="285"/>
      <c r="H20" s="286"/>
      <c r="I20" s="286"/>
      <c r="J20" s="286"/>
      <c r="K20" s="284"/>
    </row>
    <row r="21" spans="1:11" x14ac:dyDescent="0.25">
      <c r="A21" s="707"/>
      <c r="B21" s="708"/>
      <c r="C21" s="708"/>
      <c r="D21" s="708"/>
      <c r="E21" s="709"/>
      <c r="G21" s="285"/>
      <c r="H21" s="286"/>
      <c r="I21" s="286"/>
      <c r="J21" s="286"/>
      <c r="K21" s="284"/>
    </row>
    <row r="22" spans="1:11" x14ac:dyDescent="0.25">
      <c r="A22" s="707"/>
      <c r="B22" s="708"/>
      <c r="C22" s="708"/>
      <c r="D22" s="708"/>
      <c r="E22" s="709"/>
      <c r="G22" s="285"/>
      <c r="H22" s="286"/>
      <c r="I22" s="286"/>
      <c r="J22" s="286"/>
      <c r="K22" s="284"/>
    </row>
    <row r="23" spans="1:11" x14ac:dyDescent="0.25">
      <c r="A23" s="707"/>
      <c r="B23" s="708"/>
      <c r="C23" s="708"/>
      <c r="D23" s="708"/>
      <c r="E23" s="709"/>
      <c r="G23" s="285"/>
      <c r="H23" s="286"/>
      <c r="I23" s="286"/>
      <c r="J23" s="286"/>
      <c r="K23" s="284"/>
    </row>
    <row r="24" spans="1:11" x14ac:dyDescent="0.25">
      <c r="A24" s="707"/>
      <c r="B24" s="708"/>
      <c r="C24" s="708"/>
      <c r="D24" s="708"/>
      <c r="E24" s="709"/>
      <c r="G24" s="285"/>
      <c r="H24" s="286"/>
      <c r="I24" s="286"/>
      <c r="J24" s="286"/>
      <c r="K24" s="284"/>
    </row>
    <row r="25" spans="1:11" x14ac:dyDescent="0.25">
      <c r="A25" s="707"/>
      <c r="B25" s="708"/>
      <c r="C25" s="708"/>
      <c r="D25" s="708"/>
      <c r="E25" s="709"/>
      <c r="G25" s="285"/>
      <c r="H25" s="286"/>
      <c r="I25" s="286"/>
      <c r="J25" s="286"/>
      <c r="K25" s="284"/>
    </row>
    <row r="26" spans="1:11" x14ac:dyDescent="0.25">
      <c r="A26" s="707"/>
      <c r="B26" s="708"/>
      <c r="C26" s="708"/>
      <c r="D26" s="708"/>
      <c r="E26" s="709"/>
      <c r="G26" s="285"/>
      <c r="H26" s="286"/>
      <c r="I26" s="286"/>
      <c r="J26" s="286"/>
      <c r="K26" s="284"/>
    </row>
    <row r="27" spans="1:11" x14ac:dyDescent="0.25">
      <c r="A27" s="707"/>
      <c r="B27" s="708"/>
      <c r="C27" s="708"/>
      <c r="D27" s="708"/>
      <c r="E27" s="709"/>
      <c r="G27" s="285"/>
      <c r="H27" s="286"/>
      <c r="I27" s="286"/>
      <c r="J27" s="286"/>
      <c r="K27" s="284"/>
    </row>
    <row r="28" spans="1:11" x14ac:dyDescent="0.25">
      <c r="A28" s="707"/>
      <c r="B28" s="708"/>
      <c r="C28" s="708"/>
      <c r="D28" s="708"/>
      <c r="E28" s="709"/>
      <c r="G28" s="285"/>
      <c r="H28" s="286"/>
      <c r="I28" s="286"/>
      <c r="J28" s="286"/>
      <c r="K28" s="284"/>
    </row>
    <row r="29" spans="1:11" x14ac:dyDescent="0.25">
      <c r="A29" s="707"/>
      <c r="B29" s="708"/>
      <c r="C29" s="708"/>
      <c r="D29" s="708"/>
      <c r="E29" s="709"/>
      <c r="G29" s="285"/>
      <c r="H29" s="286"/>
      <c r="I29" s="286"/>
      <c r="J29" s="286"/>
      <c r="K29" s="284"/>
    </row>
    <row r="30" spans="1:11" x14ac:dyDescent="0.25">
      <c r="A30" s="707"/>
      <c r="B30" s="708"/>
      <c r="C30" s="708"/>
      <c r="D30" s="708"/>
      <c r="E30" s="709"/>
      <c r="G30" s="285"/>
      <c r="H30" s="286"/>
      <c r="I30" s="286"/>
      <c r="J30" s="286"/>
      <c r="K30" s="284"/>
    </row>
    <row r="31" spans="1:11" x14ac:dyDescent="0.25">
      <c r="A31" s="707"/>
      <c r="B31" s="708"/>
      <c r="C31" s="708"/>
      <c r="D31" s="708"/>
      <c r="E31" s="709"/>
      <c r="G31" s="285"/>
      <c r="H31" s="286"/>
      <c r="I31" s="286"/>
      <c r="J31" s="286"/>
      <c r="K31" s="284"/>
    </row>
    <row r="32" spans="1:11" x14ac:dyDescent="0.25">
      <c r="A32" s="707"/>
      <c r="B32" s="708"/>
      <c r="C32" s="708"/>
      <c r="D32" s="708"/>
      <c r="E32" s="709"/>
      <c r="G32" s="285"/>
      <c r="H32" s="286"/>
      <c r="I32" s="286"/>
      <c r="J32" s="286"/>
      <c r="K32" s="284"/>
    </row>
    <row r="33" spans="1:11" x14ac:dyDescent="0.25">
      <c r="A33" s="707"/>
      <c r="B33" s="708"/>
      <c r="C33" s="708"/>
      <c r="D33" s="708"/>
      <c r="E33" s="709"/>
      <c r="G33" s="285"/>
      <c r="H33" s="286"/>
      <c r="I33" s="286"/>
      <c r="J33" s="286"/>
      <c r="K33" s="284"/>
    </row>
    <row r="34" spans="1:11" x14ac:dyDescent="0.25">
      <c r="A34" s="707"/>
      <c r="B34" s="708"/>
      <c r="C34" s="708"/>
      <c r="D34" s="708"/>
      <c r="E34" s="709"/>
      <c r="G34" s="285"/>
      <c r="H34" s="286"/>
      <c r="I34" s="286"/>
      <c r="J34" s="286"/>
      <c r="K34" s="284"/>
    </row>
    <row r="35" spans="1:11" x14ac:dyDescent="0.25">
      <c r="A35" s="707"/>
      <c r="B35" s="708"/>
      <c r="C35" s="708"/>
      <c r="D35" s="708"/>
      <c r="E35" s="709"/>
      <c r="G35" s="285"/>
      <c r="H35" s="286"/>
      <c r="I35" s="286"/>
      <c r="J35" s="286"/>
      <c r="K35" s="284"/>
    </row>
    <row r="36" spans="1:11" x14ac:dyDescent="0.25">
      <c r="A36" s="707"/>
      <c r="B36" s="708"/>
      <c r="C36" s="708"/>
      <c r="D36" s="708"/>
      <c r="E36" s="709"/>
      <c r="G36" s="285"/>
      <c r="H36" s="286"/>
      <c r="I36" s="286"/>
      <c r="J36" s="286"/>
      <c r="K36" s="284"/>
    </row>
    <row r="37" spans="1:11" x14ac:dyDescent="0.25">
      <c r="A37" s="707"/>
      <c r="B37" s="708"/>
      <c r="C37" s="708"/>
      <c r="D37" s="708"/>
      <c r="E37" s="709"/>
      <c r="G37" s="285"/>
      <c r="H37" s="286"/>
      <c r="I37" s="286"/>
      <c r="J37" s="286"/>
      <c r="K37" s="284"/>
    </row>
    <row r="38" spans="1:11" x14ac:dyDescent="0.25">
      <c r="A38" s="707"/>
      <c r="B38" s="708"/>
      <c r="C38" s="708"/>
      <c r="D38" s="708"/>
      <c r="E38" s="709"/>
      <c r="G38" s="285"/>
      <c r="H38" s="286"/>
      <c r="I38" s="286"/>
      <c r="J38" s="286"/>
      <c r="K38" s="284"/>
    </row>
    <row r="39" spans="1:11" x14ac:dyDescent="0.25">
      <c r="A39" s="707"/>
      <c r="B39" s="708"/>
      <c r="C39" s="708"/>
      <c r="D39" s="708"/>
      <c r="E39" s="709"/>
      <c r="G39" s="285"/>
      <c r="H39" s="286"/>
      <c r="I39" s="286"/>
      <c r="J39" s="286"/>
      <c r="K39" s="284"/>
    </row>
    <row r="40" spans="1:11" x14ac:dyDescent="0.25">
      <c r="A40" s="707"/>
      <c r="B40" s="708"/>
      <c r="C40" s="708"/>
      <c r="D40" s="708"/>
      <c r="E40" s="709"/>
      <c r="G40" s="285"/>
      <c r="H40" s="286"/>
      <c r="I40" s="286"/>
      <c r="J40" s="286"/>
      <c r="K40" s="284"/>
    </row>
    <row r="41" spans="1:11" x14ac:dyDescent="0.25">
      <c r="A41" s="707"/>
      <c r="B41" s="708"/>
      <c r="C41" s="708"/>
      <c r="D41" s="708"/>
      <c r="E41" s="709"/>
      <c r="G41" s="285"/>
      <c r="H41" s="286"/>
      <c r="I41" s="286"/>
      <c r="J41" s="286"/>
      <c r="K41" s="284"/>
    </row>
    <row r="42" spans="1:11" x14ac:dyDescent="0.25">
      <c r="A42" s="707"/>
      <c r="B42" s="708"/>
      <c r="C42" s="708"/>
      <c r="D42" s="708"/>
      <c r="E42" s="709"/>
      <c r="G42" s="285"/>
      <c r="H42" s="286"/>
      <c r="I42" s="286"/>
      <c r="J42" s="286"/>
      <c r="K42" s="284"/>
    </row>
    <row r="43" spans="1:11" x14ac:dyDescent="0.25">
      <c r="A43" s="707"/>
      <c r="B43" s="708"/>
      <c r="C43" s="708"/>
      <c r="D43" s="708"/>
      <c r="E43" s="709"/>
      <c r="G43" s="285"/>
      <c r="H43" s="286"/>
      <c r="I43" s="286"/>
      <c r="J43" s="286"/>
      <c r="K43" s="284"/>
    </row>
    <row r="44" spans="1:11" x14ac:dyDescent="0.25">
      <c r="A44" s="707"/>
      <c r="B44" s="708"/>
      <c r="C44" s="708"/>
      <c r="D44" s="708"/>
      <c r="E44" s="709"/>
      <c r="G44" s="285"/>
      <c r="H44" s="286"/>
      <c r="I44" s="286"/>
      <c r="J44" s="286"/>
      <c r="K44" s="284"/>
    </row>
    <row r="45" spans="1:11" ht="13.8" thickBot="1" x14ac:dyDescent="0.3">
      <c r="A45" s="710"/>
      <c r="B45" s="711"/>
      <c r="C45" s="711"/>
      <c r="D45" s="711"/>
      <c r="E45" s="712"/>
      <c r="G45" s="285"/>
      <c r="H45" s="286"/>
      <c r="I45" s="286"/>
      <c r="J45" s="286"/>
      <c r="K45" s="284"/>
    </row>
    <row r="46" spans="1:11" ht="15.6" x14ac:dyDescent="0.3">
      <c r="A46" s="288" t="s">
        <v>415</v>
      </c>
    </row>
    <row r="47" spans="1:11" x14ac:dyDescent="0.25">
      <c r="A47" s="713" t="s">
        <v>608</v>
      </c>
      <c r="B47" s="714"/>
      <c r="C47" s="714"/>
      <c r="D47" s="714"/>
      <c r="E47" s="714"/>
    </row>
    <row r="48" spans="1:11" x14ac:dyDescent="0.25">
      <c r="A48" s="714"/>
      <c r="B48" s="714"/>
      <c r="C48" s="714"/>
      <c r="D48" s="714"/>
      <c r="E48" s="714"/>
    </row>
    <row r="49" spans="1:5" x14ac:dyDescent="0.25">
      <c r="A49" s="714"/>
      <c r="B49" s="714"/>
      <c r="C49" s="714"/>
      <c r="D49" s="714"/>
      <c r="E49" s="714"/>
    </row>
    <row r="50" spans="1:5" x14ac:dyDescent="0.25">
      <c r="A50" s="714"/>
      <c r="B50" s="714"/>
      <c r="C50" s="714"/>
      <c r="D50" s="714"/>
      <c r="E50" s="714"/>
    </row>
    <row r="51" spans="1:5" x14ac:dyDescent="0.25">
      <c r="A51" s="289"/>
      <c r="B51" s="289"/>
      <c r="C51" s="289"/>
      <c r="D51" s="289"/>
      <c r="E51" s="289"/>
    </row>
    <row r="52" spans="1:5" x14ac:dyDescent="0.25">
      <c r="A52" s="289"/>
      <c r="B52" s="289"/>
      <c r="C52" s="289"/>
      <c r="D52" s="289"/>
      <c r="E52" s="289"/>
    </row>
  </sheetData>
  <mergeCells count="2">
    <mergeCell ref="A2:E45"/>
    <mergeCell ref="A47:E50"/>
  </mergeCells>
  <pageMargins left="0.23622047244094491" right="0.23622047244094491" top="1.1417322834645669" bottom="0.74803149606299213" header="0.31496062992125984" footer="0.31496062992125984"/>
  <pageSetup paperSize="9" scale="87" orientation="portrait" r:id="rId1"/>
  <headerFooter>
    <oddHeader>&amp;L&amp;G&amp;C&amp;24Cover Sheet</oddHeader>
    <oddFooter>&amp;L&amp;"Arial,Bold"&amp;14EIRGRID Confidential - &amp;F&amp;R&amp;14Page &amp;P
&amp;D</oddFooter>
  </headerFooter>
  <legacyDrawingHF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rgb="FFFFC000"/>
    <pageSetUpPr fitToPage="1"/>
  </sheetPr>
  <dimension ref="A1:J171"/>
  <sheetViews>
    <sheetView view="pageBreakPreview" topLeftCell="A115" zoomScale="70" zoomScaleNormal="40" zoomScaleSheetLayoutView="70" zoomScalePageLayoutView="10" workbookViewId="0">
      <selection activeCell="C11" sqref="C11"/>
    </sheetView>
  </sheetViews>
  <sheetFormatPr defaultColWidth="9.109375" defaultRowHeight="13.2" x14ac:dyDescent="0.25"/>
  <cols>
    <col min="1" max="1" width="16.33203125" style="567" customWidth="1"/>
    <col min="2" max="2" width="53" style="568" bestFit="1" customWidth="1"/>
    <col min="3" max="3" width="17.21875" style="568" customWidth="1"/>
    <col min="4" max="4" width="7.6640625" style="568" customWidth="1"/>
    <col min="5" max="5" width="15.6640625" style="569" customWidth="1"/>
    <col min="6" max="6" width="14.33203125" style="568" customWidth="1"/>
    <col min="7" max="7" width="13.5546875" style="11" customWidth="1"/>
    <col min="8" max="8" width="26.88671875" style="11" customWidth="1"/>
    <col min="9" max="9" width="104.44140625" style="570" customWidth="1"/>
    <col min="10" max="10" width="33.88671875" style="51" customWidth="1"/>
    <col min="11" max="16384" width="9.109375" style="51"/>
  </cols>
  <sheetData>
    <row r="1" spans="1:10" s="9" customFormat="1" ht="49.8" thickBot="1" x14ac:dyDescent="0.45">
      <c r="A1" s="866" t="str">
        <f>IF('0) Signal List'!A1="","",'0) Signal List'!A1)</f>
        <v>WINDFARM NAME (TLC)</v>
      </c>
      <c r="B1" s="867"/>
      <c r="C1" s="8" t="s">
        <v>760</v>
      </c>
      <c r="D1" s="8" t="str">
        <f>'0) Signal List'!D1</f>
        <v>XX</v>
      </c>
      <c r="E1" s="8" t="str">
        <f>'0) Signal List'!E1</f>
        <v>XX</v>
      </c>
      <c r="F1" s="8" t="s">
        <v>1</v>
      </c>
      <c r="G1" s="7" t="str">
        <f>'0) Signal List'!G1</f>
        <v>v1.0</v>
      </c>
      <c r="H1" s="7"/>
      <c r="I1" s="91" t="str">
        <f>IF('0) Signal List'!I1="","",'0) Signal List'!I1)</f>
        <v xml:space="preserve">Signals List is based on this Single Line Diagram (SLD) as inserted.  </v>
      </c>
      <c r="J1" s="102" t="s">
        <v>189</v>
      </c>
    </row>
    <row r="2" spans="1:10" s="9" customFormat="1" ht="24.6" x14ac:dyDescent="0.4">
      <c r="A2" s="552"/>
      <c r="B2" s="553"/>
      <c r="C2" s="9" t="s">
        <v>770</v>
      </c>
      <c r="D2" s="9" t="str">
        <f>'0) Signal List'!D2</f>
        <v>XX</v>
      </c>
      <c r="G2" s="536"/>
      <c r="H2" s="536"/>
      <c r="I2" s="538"/>
      <c r="J2" s="539"/>
    </row>
    <row r="3" spans="1:10" ht="24.6" x14ac:dyDescent="0.4">
      <c r="A3" s="552" t="str">
        <f>IF('0) Signal List'!A3="","",'0) Signal List'!A3)</f>
        <v>EirGrid Signals, Command &amp; Control Specification (Ref: DCC11.5)</v>
      </c>
      <c r="B3" s="553"/>
      <c r="C3" s="553"/>
      <c r="D3" s="553"/>
      <c r="E3" s="553"/>
      <c r="F3" s="553"/>
      <c r="G3" s="549"/>
      <c r="H3" s="549"/>
      <c r="I3" s="571"/>
      <c r="J3" s="209" t="s">
        <v>172</v>
      </c>
    </row>
    <row r="4" spans="1:10" ht="33" x14ac:dyDescent="0.6">
      <c r="A4" s="552" t="s">
        <v>580</v>
      </c>
      <c r="B4" s="553"/>
      <c r="C4" s="553"/>
      <c r="D4" s="553"/>
      <c r="E4" s="553"/>
      <c r="F4" s="553"/>
      <c r="G4" s="50"/>
      <c r="H4" s="549"/>
      <c r="I4" s="571"/>
      <c r="J4" s="572"/>
    </row>
    <row r="5" spans="1:10" x14ac:dyDescent="0.25">
      <c r="A5" s="565" t="str">
        <f>IF('0) Signal List'!A5="","",'0) Signal List'!A5)</f>
        <v/>
      </c>
      <c r="B5" s="51" t="str">
        <f>IF('0) Signal List'!B5="","",'0) Signal List'!B5)</f>
        <v/>
      </c>
      <c r="C5" s="51" t="str">
        <f>IF('0) Signal List'!C5="","",'0) Signal List'!C5)</f>
        <v/>
      </c>
      <c r="D5" s="51" t="str">
        <f>IF('0) Signal List'!D5="","",'0) Signal List'!D5)</f>
        <v/>
      </c>
      <c r="E5" s="53" t="str">
        <f>IF('0) Signal List'!E5="","",'0) Signal List'!E5)</f>
        <v/>
      </c>
      <c r="F5" s="51" t="str">
        <f>IF('0) Signal List'!F5="","",'0) Signal List'!F5)</f>
        <v/>
      </c>
      <c r="G5" s="11" t="str">
        <f>IF('0) Signal List'!G5="","",'0) Signal List'!G5)</f>
        <v/>
      </c>
      <c r="H5" s="11" t="str">
        <f>IF('0) Signal List'!H5="","",'0) Signal List'!H5)</f>
        <v/>
      </c>
      <c r="I5" s="566" t="str">
        <f>IF('0) Signal List'!I5="","",'0) Signal List'!I5)</f>
        <v/>
      </c>
      <c r="J5" s="566"/>
    </row>
    <row r="6" spans="1:10" ht="14.4" thickBot="1" x14ac:dyDescent="0.3">
      <c r="A6" s="63" t="str">
        <f>IF('0) Signal List'!A6="","",'0) Signal List'!A6)</f>
        <v>ETIE Ref</v>
      </c>
      <c r="B6" s="64" t="str">
        <f>IF('0) Signal List'!B6="","",'0) Signal List'!B6)</f>
        <v>Digital Input Signals (signals sent to EirGrid)</v>
      </c>
      <c r="C6" s="65" t="str">
        <f>IF('0) Signal List'!C6="","",'0) Signal List'!C6)</f>
        <v/>
      </c>
      <c r="D6" s="65" t="str">
        <f>IF('0) Signal List'!D6="","",'0) Signal List'!D6)</f>
        <v/>
      </c>
      <c r="E6" s="66" t="str">
        <f>IF('0) Signal List'!E6="","",'0) Signal List'!E6)</f>
        <v/>
      </c>
      <c r="F6" s="65" t="str">
        <f>IF('0) Signal List'!F6="","",'0) Signal List'!F6)</f>
        <v/>
      </c>
      <c r="G6" s="67" t="str">
        <f>IF('0) Signal List'!G6="","",'0) Signal List'!G6)</f>
        <v>Provided by</v>
      </c>
      <c r="H6" s="67" t="str">
        <f>IF('0) Signal List'!H6="","",'0) Signal List'!H6)</f>
        <v>TSO Pass-through to</v>
      </c>
      <c r="I6" s="87" t="str">
        <f>IF('0) Signal List'!I6="","",'0) Signal List'!I6)</f>
        <v>Distribution Code reference</v>
      </c>
      <c r="J6" s="135"/>
    </row>
    <row r="7" spans="1:10" ht="14.25" customHeight="1" thickTop="1" x14ac:dyDescent="0.25">
      <c r="A7" s="68" t="str">
        <f>IF('0) Signal List'!A7="","",'0) Signal List'!A7)</f>
        <v/>
      </c>
      <c r="B7" s="69" t="str">
        <f>IF('0) Signal List'!B7="","",'0) Signal List'!B7)</f>
        <v/>
      </c>
      <c r="C7" s="69" t="str">
        <f>IF('0) Signal List'!C7="","",'0) Signal List'!C7)</f>
        <v/>
      </c>
      <c r="D7" s="69" t="str">
        <f>IF('0) Signal List'!D7="","",'0) Signal List'!D7)</f>
        <v/>
      </c>
      <c r="E7" s="70" t="str">
        <f>IF('0) Signal List'!E7="","",'0) Signal List'!E7)</f>
        <v/>
      </c>
      <c r="F7" s="69" t="str">
        <f>IF('0) Signal List'!F7="","",'0) Signal List'!F7)</f>
        <v/>
      </c>
      <c r="G7" s="71" t="str">
        <f>IF('0) Signal List'!G7="","",'0) Signal List'!G7)</f>
        <v/>
      </c>
      <c r="H7" s="71" t="str">
        <f>IF('0) Signal List'!H7="","",'0) Signal List'!H7)</f>
        <v/>
      </c>
      <c r="I7" s="72" t="str">
        <f>IF('0) Signal List'!I7="","",'0) Signal List'!I7)</f>
        <v/>
      </c>
      <c r="J7" s="573"/>
    </row>
    <row r="8" spans="1:10" ht="14.25" customHeight="1" x14ac:dyDescent="0.25">
      <c r="A8" s="68" t="str">
        <f>IF('0) Signal List'!A8="","",'0) Signal List'!A8)</f>
        <v/>
      </c>
      <c r="B8" s="73" t="str">
        <f>IF('0) Signal List'!B8="","",'0) Signal List'!B8)</f>
        <v>Double Point Status Indications</v>
      </c>
      <c r="C8" s="868" t="str">
        <f>IF('0) Signal List'!C8="","",'0) Signal List'!C8)</f>
        <v>(each individual input identified separately for clarity)</v>
      </c>
      <c r="D8" s="869"/>
      <c r="E8" s="869"/>
      <c r="F8" s="870"/>
      <c r="G8" s="74" t="str">
        <f>IF('0) Signal List'!G8="","",'0) Signal List'!G8)</f>
        <v/>
      </c>
      <c r="H8" s="74" t="str">
        <f>IF('0) Signal List'!H8="","",'0) Signal List'!H8)</f>
        <v/>
      </c>
      <c r="I8" s="72"/>
      <c r="J8" s="573"/>
    </row>
    <row r="9" spans="1:10" ht="14.25" customHeight="1" x14ac:dyDescent="0.3">
      <c r="A9" s="68" t="str">
        <f>IF('0) Signal List'!A9="","",'0) Signal List'!A9)</f>
        <v/>
      </c>
      <c r="B9" s="234" t="str">
        <f>IF('0) Signal List'!B9="","",'0) Signal List'!B9)</f>
        <v>Digital Input Signals from Sub Station to EirGrid</v>
      </c>
      <c r="C9" s="69" t="str">
        <f>IF('0) Signal List'!C9="","",'0) Signal List'!C9)</f>
        <v/>
      </c>
      <c r="D9" s="69" t="str">
        <f>IF('0) Signal List'!D9="","",'0) Signal List'!D9)</f>
        <v/>
      </c>
      <c r="E9" s="70" t="str">
        <f>IF('0) Signal List'!E9="","",'0) Signal List'!E9)</f>
        <v/>
      </c>
      <c r="F9" s="69" t="str">
        <f>IF('0) Signal List'!F9="","",'0) Signal List'!F9)</f>
        <v/>
      </c>
      <c r="G9" s="74" t="str">
        <f>IF('0) Signal List'!G9="","",'0) Signal List'!G9)</f>
        <v/>
      </c>
      <c r="H9" s="75" t="str">
        <f>IF('0) Signal List'!H9="","",'0) Signal List'!H9)</f>
        <v/>
      </c>
      <c r="I9" s="72" t="str">
        <f>IF('0) Signal List'!I9="","",'0) Signal List'!I9)</f>
        <v/>
      </c>
      <c r="J9" s="573"/>
    </row>
    <row r="10" spans="1:10" ht="14.25" customHeight="1" x14ac:dyDescent="0.25">
      <c r="A10" s="68" t="str">
        <f>IF('0) Signal List'!A10="","",'0) Signal List'!A10)</f>
        <v>A1</v>
      </c>
      <c r="B10" s="69" t="str">
        <f>IF('0) Signal List'!B10="","",'0) Signal List'!B10)</f>
        <v>ESBN 20 kV interface switch (Nulec Recloser)</v>
      </c>
      <c r="C10" s="69" t="str">
        <f>IF('0) Signal List'!C10="","",'0) Signal List'!C10)</f>
        <v/>
      </c>
      <c r="D10" s="69" t="str">
        <f>IF('0) Signal List'!D10="","",'0) Signal List'!D10)</f>
        <v>open</v>
      </c>
      <c r="E10" s="70" t="str">
        <f>IF('0) Signal List'!E10="","",'0) Signal List'!E10)</f>
        <v/>
      </c>
      <c r="F10" s="69" t="str">
        <f>IF('0) Signal List'!F10="","",'0) Signal List'!F10)</f>
        <v/>
      </c>
      <c r="G10" s="75" t="str">
        <f>IF('0) Signal List'!G10="","",'0) Signal List'!G10)</f>
        <v>ESBN</v>
      </c>
      <c r="H10" s="75" t="str">
        <f>IF('0) Signal List'!H10="","",'0) Signal List'!H10)</f>
        <v>ESBN</v>
      </c>
      <c r="I10" s="72" t="str">
        <f>IF('0) Signal List'!I10="","",'0) Signal List'!I10)</f>
        <v>Distribution Code Signals List #1 DCC11.5.1.1</v>
      </c>
      <c r="J10" s="573"/>
    </row>
    <row r="11" spans="1:10" ht="14.25" customHeight="1" x14ac:dyDescent="0.25">
      <c r="A11" s="68" t="str">
        <f>IF('0) Signal List'!A11="","",'0) Signal List'!A11)</f>
        <v>A2</v>
      </c>
      <c r="B11" s="69" t="str">
        <f>IF('0) Signal List'!B11="","",'0) Signal List'!B11)</f>
        <v>ESBN 20 kV interface switch (Nulec Recloser)</v>
      </c>
      <c r="C11" s="69" t="str">
        <f>IF('0) Signal List'!C11="","",'0) Signal List'!C11)</f>
        <v/>
      </c>
      <c r="D11" s="69" t="str">
        <f>IF('0) Signal List'!D11="","",'0) Signal List'!D11)</f>
        <v>closed</v>
      </c>
      <c r="E11" s="70" t="str">
        <f>IF('0) Signal List'!E11="","",'0) Signal List'!E11)</f>
        <v/>
      </c>
      <c r="F11" s="69" t="str">
        <f>IF('0) Signal List'!F11="","",'0) Signal List'!F11)</f>
        <v/>
      </c>
      <c r="G11" s="75" t="str">
        <f>IF('0) Signal List'!G11="","",'0) Signal List'!G11)</f>
        <v>ESBN</v>
      </c>
      <c r="H11" s="75" t="str">
        <f>IF('0) Signal List'!H11="","",'0) Signal List'!H11)</f>
        <v>ESBN</v>
      </c>
      <c r="I11" s="72" t="str">
        <f>IF('0) Signal List'!I11="","",'0) Signal List'!I11)</f>
        <v>Distribution Code Signals List #1 DCC11.5.1.1</v>
      </c>
      <c r="J11" s="573"/>
    </row>
    <row r="12" spans="1:10" ht="14.25" customHeight="1" x14ac:dyDescent="0.25">
      <c r="A12" s="68" t="str">
        <f>IF('0) Signal List'!A12="","",'0) Signal List'!A12)</f>
        <v>A3</v>
      </c>
      <c r="B12" s="69" t="str">
        <f>IF('0) Signal List'!B12="","",'0) Signal List'!B12)</f>
        <v>WINDFARM NAME (TLC) T421 WFPS 20 kV CB</v>
      </c>
      <c r="C12" s="69" t="str">
        <f>IF('0) Signal List'!C12="","",'0) Signal List'!C12)</f>
        <v/>
      </c>
      <c r="D12" s="69" t="str">
        <f>IF('0) Signal List'!D12="","",'0) Signal List'!D12)</f>
        <v>open</v>
      </c>
      <c r="E12" s="70" t="str">
        <f>IF('0) Signal List'!E12="","",'0) Signal List'!E12)</f>
        <v/>
      </c>
      <c r="F12" s="69" t="str">
        <f>IF('0) Signal List'!F12="","",'0) Signal List'!F12)</f>
        <v/>
      </c>
      <c r="G12" s="75" t="str">
        <f>IF('0) Signal List'!G12="","",'0) Signal List'!G12)</f>
        <v>WFPS</v>
      </c>
      <c r="H12" s="75" t="str">
        <f>IF('0) Signal List'!H12="","",'0) Signal List'!H12)</f>
        <v>ESBN</v>
      </c>
      <c r="I12" s="72" t="str">
        <f>IF('0) Signal List'!I12="","",'0) Signal List'!I12)</f>
        <v>Distribution Code Signals List #1 DCC11.5.1.1</v>
      </c>
      <c r="J12" s="573"/>
    </row>
    <row r="13" spans="1:10" ht="14.25" customHeight="1" x14ac:dyDescent="0.25">
      <c r="A13" s="68" t="str">
        <f>IF('0) Signal List'!A13="","",'0) Signal List'!A13)</f>
        <v>A4</v>
      </c>
      <c r="B13" s="69" t="str">
        <f>IF('0) Signal List'!B13="","",'0) Signal List'!B13)</f>
        <v>WINDFARM NAME (TLC) T421 WFPS 20 kV CB</v>
      </c>
      <c r="C13" s="69" t="str">
        <f>IF('0) Signal List'!C13="","",'0) Signal List'!C13)</f>
        <v/>
      </c>
      <c r="D13" s="69" t="str">
        <f>IF('0) Signal List'!D13="","",'0) Signal List'!D13)</f>
        <v>closed</v>
      </c>
      <c r="E13" s="70" t="str">
        <f>IF('0) Signal List'!E13="","",'0) Signal List'!E13)</f>
        <v/>
      </c>
      <c r="F13" s="69" t="str">
        <f>IF('0) Signal List'!F13="","",'0) Signal List'!F13)</f>
        <v/>
      </c>
      <c r="G13" s="75" t="str">
        <f>IF('0) Signal List'!G13="","",'0) Signal List'!G13)</f>
        <v>WFPS</v>
      </c>
      <c r="H13" s="75" t="str">
        <f>IF('0) Signal List'!H13="","",'0) Signal List'!H13)</f>
        <v>ESBN</v>
      </c>
      <c r="I13" s="72" t="str">
        <f>IF('0) Signal List'!I13="","",'0) Signal List'!I13)</f>
        <v>Distribution Code Signals List #1 DCC11.5.1.1</v>
      </c>
      <c r="J13" s="573"/>
    </row>
    <row r="14" spans="1:10" ht="14.25" customHeight="1" x14ac:dyDescent="0.25">
      <c r="A14" s="68" t="str">
        <f>IF('0) Signal List'!A14="","",'0) Signal List'!A14)</f>
        <v>A5</v>
      </c>
      <c r="B14" s="69" t="str">
        <f>IF('0) Signal List'!B14="","",'0) Signal List'!B14)</f>
        <v>WINDFARM NAME (TLC) Feeder 1 20 kV CB</v>
      </c>
      <c r="C14" s="69" t="str">
        <f>IF('0) Signal List'!C14="","",'0) Signal List'!C14)</f>
        <v/>
      </c>
      <c r="D14" s="69" t="str">
        <f>IF('0) Signal List'!D14="","",'0) Signal List'!D14)</f>
        <v>open</v>
      </c>
      <c r="E14" s="70" t="str">
        <f>IF('0) Signal List'!E14="","",'0) Signal List'!E14)</f>
        <v/>
      </c>
      <c r="F14" s="69" t="str">
        <f>IF('0) Signal List'!F14="","",'0) Signal List'!F14)</f>
        <v/>
      </c>
      <c r="G14" s="75" t="str">
        <f>IF('0) Signal List'!G14="","",'0) Signal List'!G14)</f>
        <v>WFPS</v>
      </c>
      <c r="H14" s="75" t="str">
        <f>IF('0) Signal List'!H14="","",'0) Signal List'!H14)</f>
        <v>ESBN</v>
      </c>
      <c r="I14" s="72" t="str">
        <f>IF('0) Signal List'!I14="","",'0) Signal List'!I14)</f>
        <v>Distribution Code Signals List #1 DCC11.5.1.1</v>
      </c>
      <c r="J14" s="573"/>
    </row>
    <row r="15" spans="1:10" ht="14.25" customHeight="1" x14ac:dyDescent="0.25">
      <c r="A15" s="68" t="str">
        <f>IF('0) Signal List'!A15="","",'0) Signal List'!A15)</f>
        <v>A6</v>
      </c>
      <c r="B15" s="69" t="str">
        <f>IF('0) Signal List'!B15="","",'0) Signal List'!B15)</f>
        <v>WINDFARM NAME (TLC) Feeder 1 20 kV CB</v>
      </c>
      <c r="C15" s="69" t="str">
        <f>IF('0) Signal List'!C15="","",'0) Signal List'!C15)</f>
        <v/>
      </c>
      <c r="D15" s="69" t="str">
        <f>IF('0) Signal List'!D15="","",'0) Signal List'!D15)</f>
        <v>closed</v>
      </c>
      <c r="E15" s="70" t="str">
        <f>IF('0) Signal List'!E15="","",'0) Signal List'!E15)</f>
        <v/>
      </c>
      <c r="F15" s="69" t="str">
        <f>IF('0) Signal List'!F15="","",'0) Signal List'!F15)</f>
        <v/>
      </c>
      <c r="G15" s="75" t="str">
        <f>IF('0) Signal List'!G15="","",'0) Signal List'!G15)</f>
        <v>WFPS</v>
      </c>
      <c r="H15" s="75" t="str">
        <f>IF('0) Signal List'!H15="","",'0) Signal List'!H15)</f>
        <v>ESBN</v>
      </c>
      <c r="I15" s="72" t="str">
        <f>IF('0) Signal List'!I15="","",'0) Signal List'!I15)</f>
        <v>Distribution Code Signals List #1 DCC11.5.1.1</v>
      </c>
      <c r="J15" s="573"/>
    </row>
    <row r="16" spans="1:10" ht="14.25" customHeight="1" x14ac:dyDescent="0.25">
      <c r="A16" s="68" t="str">
        <f>IF('0) Signal List'!A16="","",'0) Signal List'!A16)</f>
        <v>A7</v>
      </c>
      <c r="B16" s="69" t="str">
        <f>IF('0) Signal List'!B16="","",'0) Signal List'!B16)</f>
        <v>WINDFARM NAME (TLC) Feeder 2 20 kV CB</v>
      </c>
      <c r="C16" s="69" t="str">
        <f>IF('0) Signal List'!C16="","",'0) Signal List'!C16)</f>
        <v/>
      </c>
      <c r="D16" s="69" t="str">
        <f>IF('0) Signal List'!D16="","",'0) Signal List'!D16)</f>
        <v>open</v>
      </c>
      <c r="E16" s="70" t="str">
        <f>IF('0) Signal List'!E16="","",'0) Signal List'!E16)</f>
        <v/>
      </c>
      <c r="F16" s="69" t="str">
        <f>IF('0) Signal List'!F16="","",'0) Signal List'!F16)</f>
        <v/>
      </c>
      <c r="G16" s="75" t="str">
        <f>IF('0) Signal List'!G16="","",'0) Signal List'!G16)</f>
        <v>WFPS</v>
      </c>
      <c r="H16" s="75" t="str">
        <f>IF('0) Signal List'!H16="","",'0) Signal List'!H16)</f>
        <v>ESBN</v>
      </c>
      <c r="I16" s="72" t="str">
        <f>IF('0) Signal List'!I16="","",'0) Signal List'!I16)</f>
        <v>Distribution Code Signals List #1 DCC11.5.1.1</v>
      </c>
      <c r="J16" s="573"/>
    </row>
    <row r="17" spans="1:10" ht="14.25" customHeight="1" x14ac:dyDescent="0.25">
      <c r="A17" s="68" t="str">
        <f>IF('0) Signal List'!A17="","",'0) Signal List'!A17)</f>
        <v>A8</v>
      </c>
      <c r="B17" s="69" t="str">
        <f>IF('0) Signal List'!B17="","",'0) Signal List'!B17)</f>
        <v>WINDFARM NAME (TLC) Feeder 2 20 kV CB</v>
      </c>
      <c r="C17" s="69" t="str">
        <f>IF('0) Signal List'!C17="","",'0) Signal List'!C17)</f>
        <v/>
      </c>
      <c r="D17" s="69" t="str">
        <f>IF('0) Signal List'!D17="","",'0) Signal List'!D17)</f>
        <v>closed</v>
      </c>
      <c r="E17" s="70" t="str">
        <f>IF('0) Signal List'!E17="","",'0) Signal List'!E17)</f>
        <v/>
      </c>
      <c r="F17" s="69" t="str">
        <f>IF('0) Signal List'!F17="","",'0) Signal List'!F17)</f>
        <v/>
      </c>
      <c r="G17" s="75" t="str">
        <f>IF('0) Signal List'!G17="","",'0) Signal List'!G17)</f>
        <v>WFPS</v>
      </c>
      <c r="H17" s="75" t="str">
        <f>IF('0) Signal List'!H17="","",'0) Signal List'!H17)</f>
        <v>ESBN</v>
      </c>
      <c r="I17" s="72" t="str">
        <f>IF('0) Signal List'!I17="","",'0) Signal List'!I17)</f>
        <v>Distribution Code Signals List #1 DCC11.5.1.1</v>
      </c>
      <c r="J17" s="573"/>
    </row>
    <row r="18" spans="1:10" ht="14.25" customHeight="1" x14ac:dyDescent="0.25">
      <c r="A18" s="68" t="str">
        <f>IF('0) Signal List'!A18="","",'0) Signal List'!A18)</f>
        <v>A9</v>
      </c>
      <c r="B18" s="69" t="str">
        <f>IF('0) Signal List'!B18="","",'0) Signal List'!B18)</f>
        <v>WINDFARM NAME (TLC) Feeder 3 20 kV CB</v>
      </c>
      <c r="C18" s="69" t="str">
        <f>IF('0) Signal List'!C18="","",'0) Signal List'!C18)</f>
        <v/>
      </c>
      <c r="D18" s="69" t="str">
        <f>IF('0) Signal List'!D18="","",'0) Signal List'!D18)</f>
        <v>open</v>
      </c>
      <c r="E18" s="70" t="str">
        <f>IF('0) Signal List'!E18="","",'0) Signal List'!E18)</f>
        <v/>
      </c>
      <c r="F18" s="69" t="str">
        <f>IF('0) Signal List'!F18="","",'0) Signal List'!F18)</f>
        <v/>
      </c>
      <c r="G18" s="75" t="str">
        <f>IF('0) Signal List'!G18="","",'0) Signal List'!G18)</f>
        <v>WFPS</v>
      </c>
      <c r="H18" s="75" t="str">
        <f>IF('0) Signal List'!H18="","",'0) Signal List'!H18)</f>
        <v>ESBN</v>
      </c>
      <c r="I18" s="72" t="str">
        <f>IF('0) Signal List'!I18="","",'0) Signal List'!I18)</f>
        <v>Distribution Code Signals List #1 DCC11.5.1.1</v>
      </c>
      <c r="J18" s="573"/>
    </row>
    <row r="19" spans="1:10" ht="14.25" customHeight="1" x14ac:dyDescent="0.25">
      <c r="A19" s="68" t="str">
        <f>IF('0) Signal List'!A19="","",'0) Signal List'!A19)</f>
        <v>A10</v>
      </c>
      <c r="B19" s="69" t="str">
        <f>IF('0) Signal List'!B19="","",'0) Signal List'!B19)</f>
        <v>WINDFARM NAME (TLC) Feeder 3 20 kV CB</v>
      </c>
      <c r="C19" s="69" t="str">
        <f>IF('0) Signal List'!C19="","",'0) Signal List'!C19)</f>
        <v/>
      </c>
      <c r="D19" s="69" t="str">
        <f>IF('0) Signal List'!D19="","",'0) Signal List'!D19)</f>
        <v>closed</v>
      </c>
      <c r="E19" s="70" t="str">
        <f>IF('0) Signal List'!E19="","",'0) Signal List'!E19)</f>
        <v/>
      </c>
      <c r="F19" s="69" t="str">
        <f>IF('0) Signal List'!F19="","",'0) Signal List'!F19)</f>
        <v/>
      </c>
      <c r="G19" s="75" t="str">
        <f>IF('0) Signal List'!G19="","",'0) Signal List'!G19)</f>
        <v>WFPS</v>
      </c>
      <c r="H19" s="75" t="str">
        <f>IF('0) Signal List'!H19="","",'0) Signal List'!H19)</f>
        <v>ESBN</v>
      </c>
      <c r="I19" s="72" t="str">
        <f>IF('0) Signal List'!I19="","",'0) Signal List'!I19)</f>
        <v>Distribution Code Signals List #1 DCC11.5.1.1</v>
      </c>
      <c r="J19" s="573"/>
    </row>
    <row r="20" spans="1:10" ht="14.25" customHeight="1" x14ac:dyDescent="0.25">
      <c r="A20" s="68" t="str">
        <f>IF('0) Signal List'!A20="","",'0) Signal List'!A20)</f>
        <v>A11</v>
      </c>
      <c r="B20" s="69" t="str">
        <f>IF('0) Signal List'!B20="","",'0) Signal List'!B20)</f>
        <v>WINDFARM NAME (TLC) Feeder 4 20 kV CB</v>
      </c>
      <c r="C20" s="69" t="str">
        <f>IF('0) Signal List'!C20="","",'0) Signal List'!C20)</f>
        <v/>
      </c>
      <c r="D20" s="69" t="str">
        <f>IF('0) Signal List'!D20="","",'0) Signal List'!D20)</f>
        <v>open</v>
      </c>
      <c r="E20" s="70" t="str">
        <f>IF('0) Signal List'!E20="","",'0) Signal List'!E20)</f>
        <v/>
      </c>
      <c r="F20" s="69" t="str">
        <f>IF('0) Signal List'!F20="","",'0) Signal List'!F20)</f>
        <v/>
      </c>
      <c r="G20" s="75" t="str">
        <f>IF('0) Signal List'!G20="","",'0) Signal List'!G20)</f>
        <v>WFPS</v>
      </c>
      <c r="H20" s="75" t="str">
        <f>IF('0) Signal List'!H20="","",'0) Signal List'!H20)</f>
        <v>ESBN</v>
      </c>
      <c r="I20" s="72" t="str">
        <f>IF('0) Signal List'!I20="","",'0) Signal List'!I20)</f>
        <v>Distribution Code Signals List #1 DCC11.5.1.1</v>
      </c>
      <c r="J20" s="573"/>
    </row>
    <row r="21" spans="1:10" ht="14.25" customHeight="1" x14ac:dyDescent="0.25">
      <c r="A21" s="68" t="str">
        <f>IF('0) Signal List'!A21="","",'0) Signal List'!A21)</f>
        <v>A12</v>
      </c>
      <c r="B21" s="69" t="str">
        <f>IF('0) Signal List'!B21="","",'0) Signal List'!B21)</f>
        <v>WINDFARM NAME (TLC) Feeder 4 20 kV CB</v>
      </c>
      <c r="C21" s="69" t="str">
        <f>IF('0) Signal List'!C21="","",'0) Signal List'!C21)</f>
        <v/>
      </c>
      <c r="D21" s="69" t="str">
        <f>IF('0) Signal List'!D21="","",'0) Signal List'!D21)</f>
        <v>closed</v>
      </c>
      <c r="E21" s="70" t="str">
        <f>IF('0) Signal List'!E21="","",'0) Signal List'!E21)</f>
        <v/>
      </c>
      <c r="F21" s="69" t="str">
        <f>IF('0) Signal List'!F21="","",'0) Signal List'!F21)</f>
        <v/>
      </c>
      <c r="G21" s="75" t="str">
        <f>IF('0) Signal List'!G21="","",'0) Signal List'!G21)</f>
        <v>WFPS</v>
      </c>
      <c r="H21" s="75" t="str">
        <f>IF('0) Signal List'!H21="","",'0) Signal List'!H21)</f>
        <v>ESBN</v>
      </c>
      <c r="I21" s="72" t="str">
        <f>IF('0) Signal List'!I21="","",'0) Signal List'!I21)</f>
        <v>Distribution Code Signals List #1 DCC11.5.1.1</v>
      </c>
      <c r="J21" s="573"/>
    </row>
    <row r="22" spans="1:10" ht="14.25" customHeight="1" x14ac:dyDescent="0.25">
      <c r="A22" s="68" t="str">
        <f>IF('0) Signal List'!A22="","",'0) Signal List'!A22)</f>
        <v>A13</v>
      </c>
      <c r="B22" s="69" t="str">
        <f>IF('0) Signal List'!B22="","",'0) Signal List'!B22)</f>
        <v>TSO Dispatch Control Enable Switch</v>
      </c>
      <c r="C22" s="69" t="str">
        <f>IF('0) Signal List'!C22="","",'0) Signal List'!C22)</f>
        <v/>
      </c>
      <c r="D22" s="69" t="str">
        <f>IF('0) Signal List'!D22="","",'0) Signal List'!D22)</f>
        <v>off</v>
      </c>
      <c r="E22" s="70" t="str">
        <f>IF('0) Signal List'!E22="","",'0) Signal List'!E22)</f>
        <v/>
      </c>
      <c r="F22" s="69" t="str">
        <f>IF('0) Signal List'!F22="","",'0) Signal List'!F22)</f>
        <v/>
      </c>
      <c r="G22" s="75" t="str">
        <f>IF('0) Signal List'!G22="","",'0) Signal List'!G22)</f>
        <v>WFPS</v>
      </c>
      <c r="H22" s="75" t="str">
        <f>IF('0) Signal List'!H22="","",'0) Signal List'!H22)</f>
        <v xml:space="preserve">N/A </v>
      </c>
      <c r="I22" s="72" t="str">
        <f>IF('0) Signal List'!I22="","",'0) Signal List'!I22)</f>
        <v>Distribution Code Signals List #1 DCC11.5.1.1 (Blocks all commands to WFPS equipment, located on WFPS side)</v>
      </c>
      <c r="J22" s="573"/>
    </row>
    <row r="23" spans="1:10" ht="14.25" customHeight="1" x14ac:dyDescent="0.25">
      <c r="A23" s="68" t="str">
        <f>IF('0) Signal List'!A23="","",'0) Signal List'!A23)</f>
        <v>A14</v>
      </c>
      <c r="B23" s="69" t="str">
        <f>IF('0) Signal List'!B23="","",'0) Signal List'!B23)</f>
        <v>TSO Dispatch Control Enable Switch</v>
      </c>
      <c r="C23" s="69" t="str">
        <f>IF('0) Signal List'!C23="","",'0) Signal List'!C23)</f>
        <v/>
      </c>
      <c r="D23" s="69" t="str">
        <f>IF('0) Signal List'!D23="","",'0) Signal List'!D23)</f>
        <v>on</v>
      </c>
      <c r="E23" s="70" t="str">
        <f>IF('0) Signal List'!E23="","",'0) Signal List'!E23)</f>
        <v/>
      </c>
      <c r="F23" s="69" t="str">
        <f>IF('0) Signal List'!F23="","",'0) Signal List'!F23)</f>
        <v/>
      </c>
      <c r="G23" s="75" t="str">
        <f>IF('0) Signal List'!G23="","",'0) Signal List'!G23)</f>
        <v>WFPS</v>
      </c>
      <c r="H23" s="75" t="str">
        <f>IF('0) Signal List'!H23="","",'0) Signal List'!H23)</f>
        <v xml:space="preserve">N/A </v>
      </c>
      <c r="I23" s="72" t="str">
        <f>IF('0) Signal List'!I23="","",'0) Signal List'!I23)</f>
        <v>Distribution Code Signals List #1 DCC11.5.1.1 (Blocks all commands to WFPS equipment, located on WFPS side)</v>
      </c>
      <c r="J23" s="573"/>
    </row>
    <row r="24" spans="1:10" ht="14.25" customHeight="1" x14ac:dyDescent="0.25">
      <c r="A24" s="68" t="str">
        <f>IF('0) Signal List'!A24="","",'0) Signal List'!A24)</f>
        <v>A15</v>
      </c>
      <c r="B24" s="117" t="str">
        <f>IF('0) Signal List'!B24="","",'0) Signal List'!B24)</f>
        <v>Dispatch Fail Market Command Lamp - WFPS Panel</v>
      </c>
      <c r="C24" s="76" t="str">
        <f>IF('0) Signal List'!C24="","",'0) Signal List'!C24)</f>
        <v/>
      </c>
      <c r="D24" s="560" t="str">
        <f>IF('0) Signal List'!D24="","",'0) Signal List'!D24)</f>
        <v>off</v>
      </c>
      <c r="E24" s="77" t="str">
        <f>IF('0) Signal List'!E24="","",'0) Signal List'!E24)</f>
        <v/>
      </c>
      <c r="F24" s="69" t="str">
        <f>IF('0) Signal List'!F24="","",'0) Signal List'!F24)</f>
        <v/>
      </c>
      <c r="G24" s="75" t="str">
        <f>IF('0) Signal List'!G24="","",'0) Signal List'!G24)</f>
        <v>WFPS</v>
      </c>
      <c r="H24" s="75" t="str">
        <f>IF('0) Signal List'!H24="","",'0) Signal List'!H24)</f>
        <v>ESBN</v>
      </c>
      <c r="I24" s="72" t="str">
        <f>IF('0) Signal List'!I24="","",'0) Signal List'!I24)</f>
        <v/>
      </c>
      <c r="J24" s="573"/>
    </row>
    <row r="25" spans="1:10" ht="14.25" customHeight="1" x14ac:dyDescent="0.25">
      <c r="A25" s="68" t="str">
        <f>IF('0) Signal List'!A25="","",'0) Signal List'!A25)</f>
        <v>A16</v>
      </c>
      <c r="B25" s="117" t="str">
        <f>IF('0) Signal List'!B25="","",'0) Signal List'!B25)</f>
        <v>Dispatch Fail Market Command Lamp - WFPS Panel</v>
      </c>
      <c r="C25" s="76" t="str">
        <f>IF('0) Signal List'!C25="","",'0) Signal List'!C25)</f>
        <v/>
      </c>
      <c r="D25" s="560" t="str">
        <f>IF('0) Signal List'!D25="","",'0) Signal List'!D25)</f>
        <v>on</v>
      </c>
      <c r="E25" s="77" t="str">
        <f>IF('0) Signal List'!E25="","",'0) Signal List'!E25)</f>
        <v/>
      </c>
      <c r="F25" s="69" t="str">
        <f>IF('0) Signal List'!F25="","",'0) Signal List'!F25)</f>
        <v/>
      </c>
      <c r="G25" s="75" t="str">
        <f>IF('0) Signal List'!G25="","",'0) Signal List'!G25)</f>
        <v>WFPS</v>
      </c>
      <c r="H25" s="75" t="str">
        <f>IF('0) Signal List'!H25="","",'0) Signal List'!H25)</f>
        <v>ESBN</v>
      </c>
      <c r="I25" s="72" t="str">
        <f>IF('0) Signal List'!I25="","",'0) Signal List'!I25)</f>
        <v/>
      </c>
      <c r="J25" s="573"/>
    </row>
    <row r="26" spans="1:10" ht="14.25" customHeight="1" x14ac:dyDescent="0.25">
      <c r="A26" s="68" t="str">
        <f>IF('0) Signal List'!A26="","",'0) Signal List'!A26)</f>
        <v>A17</v>
      </c>
      <c r="B26" s="117" t="str">
        <f>IF('0) Signal List'!B26="","",'0) Signal List'!B26)</f>
        <v>Blue Alert Lamp - WFPS Panel</v>
      </c>
      <c r="C26" s="76" t="str">
        <f>IF('0) Signal List'!C26="","",'0) Signal List'!C26)</f>
        <v/>
      </c>
      <c r="D26" s="560" t="str">
        <f>IF('0) Signal List'!D26="","",'0) Signal List'!D26)</f>
        <v>off</v>
      </c>
      <c r="E26" s="77" t="str">
        <f>IF('0) Signal List'!E26="","",'0) Signal List'!E26)</f>
        <v/>
      </c>
      <c r="F26" s="69" t="str">
        <f>IF('0) Signal List'!F26="","",'0) Signal List'!F26)</f>
        <v/>
      </c>
      <c r="G26" s="75" t="str">
        <f>IF('0) Signal List'!G26="","",'0) Signal List'!G26)</f>
        <v>WFPS</v>
      </c>
      <c r="H26" s="75" t="str">
        <f>IF('0) Signal List'!H26="","",'0) Signal List'!H26)</f>
        <v>ESBN</v>
      </c>
      <c r="I26" s="72" t="str">
        <f>IF('0) Signal List'!I26="","",'0) Signal List'!I26)</f>
        <v/>
      </c>
      <c r="J26" s="573"/>
    </row>
    <row r="27" spans="1:10" ht="14.25" customHeight="1" x14ac:dyDescent="0.25">
      <c r="A27" s="68" t="str">
        <f>IF('0) Signal List'!A27="","",'0) Signal List'!A27)</f>
        <v>A18</v>
      </c>
      <c r="B27" s="117" t="str">
        <f>IF('0) Signal List'!B27="","",'0) Signal List'!B27)</f>
        <v>Blue Alert Lamp - WFPS Panel</v>
      </c>
      <c r="C27" s="76" t="str">
        <f>IF('0) Signal List'!C27="","",'0) Signal List'!C27)</f>
        <v/>
      </c>
      <c r="D27" s="560" t="str">
        <f>IF('0) Signal List'!D27="","",'0) Signal List'!D27)</f>
        <v>on</v>
      </c>
      <c r="E27" s="77" t="str">
        <f>IF('0) Signal List'!E27="","",'0) Signal List'!E27)</f>
        <v/>
      </c>
      <c r="F27" s="69" t="str">
        <f>IF('0) Signal List'!F27="","",'0) Signal List'!F27)</f>
        <v/>
      </c>
      <c r="G27" s="75" t="str">
        <f>IF('0) Signal List'!G27="","",'0) Signal List'!G27)</f>
        <v>WFPS</v>
      </c>
      <c r="H27" s="75" t="str">
        <f>IF('0) Signal List'!H27="","",'0) Signal List'!H27)</f>
        <v>ESBN</v>
      </c>
      <c r="I27" s="72" t="str">
        <f>IF('0) Signal List'!I27="","",'0) Signal List'!I27)</f>
        <v/>
      </c>
      <c r="J27" s="573"/>
    </row>
    <row r="28" spans="1:10" ht="14.25" customHeight="1" x14ac:dyDescent="0.25">
      <c r="A28" s="68" t="str">
        <f>IF('0) Signal List'!A28="","",'0) Signal List'!A28)</f>
        <v>A19</v>
      </c>
      <c r="B28" s="69" t="str">
        <f>IF('0) Signal List'!B28="","",'0) Signal List'!B28)</f>
        <v>ESB SCADA Remote Control Switch</v>
      </c>
      <c r="C28" s="69" t="str">
        <f>IF('0) Signal List'!C28="","",'0) Signal List'!C28)</f>
        <v/>
      </c>
      <c r="D28" s="69" t="str">
        <f>IF('0) Signal List'!D28="","",'0) Signal List'!D28)</f>
        <v>off</v>
      </c>
      <c r="E28" s="70" t="str">
        <f>IF('0) Signal List'!E28="","",'0) Signal List'!E28)</f>
        <v/>
      </c>
      <c r="F28" s="69" t="str">
        <f>IF('0) Signal List'!F28="","",'0) Signal List'!F28)</f>
        <v/>
      </c>
      <c r="G28" s="75" t="str">
        <f>IF('0) Signal List'!G28="","",'0) Signal List'!G28)</f>
        <v>ESBN</v>
      </c>
      <c r="H28" s="75" t="str">
        <f>IF('0) Signal List'!H28="","",'0) Signal List'!H28)</f>
        <v>ESBN</v>
      </c>
      <c r="I28" s="72" t="str">
        <f>IF('0) Signal List'!I28="","",'0) Signal List'!I28)</f>
        <v/>
      </c>
      <c r="J28" s="573"/>
    </row>
    <row r="29" spans="1:10" ht="14.25" customHeight="1" x14ac:dyDescent="0.25">
      <c r="A29" s="68" t="str">
        <f>IF('0) Signal List'!A29="","",'0) Signal List'!A29)</f>
        <v>A20</v>
      </c>
      <c r="B29" s="69" t="str">
        <f>IF('0) Signal List'!B29="","",'0) Signal List'!B29)</f>
        <v>ESB SCADA Remote Control Switch</v>
      </c>
      <c r="C29" s="69" t="str">
        <f>IF('0) Signal List'!C29="","",'0) Signal List'!C29)</f>
        <v/>
      </c>
      <c r="D29" s="69" t="str">
        <f>IF('0) Signal List'!D29="","",'0) Signal List'!D29)</f>
        <v>on</v>
      </c>
      <c r="E29" s="70" t="str">
        <f>IF('0) Signal List'!E29="","",'0) Signal List'!E29)</f>
        <v/>
      </c>
      <c r="F29" s="69" t="str">
        <f>IF('0) Signal List'!F29="","",'0) Signal List'!F29)</f>
        <v/>
      </c>
      <c r="G29" s="75" t="str">
        <f>IF('0) Signal List'!G29="","",'0) Signal List'!G29)</f>
        <v>ESBN</v>
      </c>
      <c r="H29" s="75" t="str">
        <f>IF('0) Signal List'!H29="","",'0) Signal List'!H29)</f>
        <v>ESBN</v>
      </c>
      <c r="I29" s="72" t="str">
        <f>IF('0) Signal List'!I29="","",'0) Signal List'!I29)</f>
        <v/>
      </c>
      <c r="J29" s="573"/>
    </row>
    <row r="30" spans="1:10" ht="14.25" customHeight="1" x14ac:dyDescent="0.25">
      <c r="A30" s="68" t="str">
        <f>IF('0) Signal List'!A30="","",'0) Signal List'!A30)</f>
        <v>A21</v>
      </c>
      <c r="B30" s="69" t="str">
        <f>IF('0) Signal List'!B30="","",'0) Signal List'!B30)</f>
        <v>Reactive Device &gt;5 Mvar 1</v>
      </c>
      <c r="C30" s="69" t="str">
        <f>IF('0) Signal List'!C30="","",'0) Signal List'!C30)</f>
        <v/>
      </c>
      <c r="D30" s="69" t="str">
        <f>IF('0) Signal List'!D30="","",'0) Signal List'!D30)</f>
        <v>off</v>
      </c>
      <c r="E30" s="70" t="str">
        <f>IF('0) Signal List'!E30="","",'0) Signal List'!E30)</f>
        <v/>
      </c>
      <c r="F30" s="69" t="str">
        <f>IF('0) Signal List'!F30="","",'0) Signal List'!F30)</f>
        <v/>
      </c>
      <c r="G30" s="75" t="str">
        <f>IF('0) Signal List'!G30="","",'0) Signal List'!G30)</f>
        <v>WFPS</v>
      </c>
      <c r="H30" s="75" t="str">
        <f>IF('0) Signal List'!H30="","",'0) Signal List'!H30)</f>
        <v>ESBN</v>
      </c>
      <c r="I30" s="72" t="str">
        <f>IF('0) Signal List'!I30="","",'0) Signal List'!I30)</f>
        <v>Distribution Code Signals List #1 DCC11.5.1.1</v>
      </c>
      <c r="J30" s="573"/>
    </row>
    <row r="31" spans="1:10" ht="14.25" customHeight="1" x14ac:dyDescent="0.25">
      <c r="A31" s="68" t="str">
        <f>IF('0) Signal List'!A31="","",'0) Signal List'!A31)</f>
        <v>A22</v>
      </c>
      <c r="B31" s="69" t="str">
        <f>IF('0) Signal List'!B31="","",'0) Signal List'!B31)</f>
        <v>Reactive Device &gt;5 Mvar 1</v>
      </c>
      <c r="C31" s="69" t="str">
        <f>IF('0) Signal List'!C31="","",'0) Signal List'!C31)</f>
        <v/>
      </c>
      <c r="D31" s="69" t="str">
        <f>IF('0) Signal List'!D31="","",'0) Signal List'!D31)</f>
        <v>on</v>
      </c>
      <c r="E31" s="70" t="str">
        <f>IF('0) Signal List'!E31="","",'0) Signal List'!E31)</f>
        <v/>
      </c>
      <c r="F31" s="69" t="str">
        <f>IF('0) Signal List'!F31="","",'0) Signal List'!F31)</f>
        <v/>
      </c>
      <c r="G31" s="75" t="str">
        <f>IF('0) Signal List'!G31="","",'0) Signal List'!G31)</f>
        <v>WFPS</v>
      </c>
      <c r="H31" s="75" t="str">
        <f>IF('0) Signal List'!H31="","",'0) Signal List'!H31)</f>
        <v>ESBN</v>
      </c>
      <c r="I31" s="72" t="str">
        <f>IF('0) Signal List'!I31="","",'0) Signal List'!I31)</f>
        <v>Distribution Code Signals List #1 DCC11.5.1.1</v>
      </c>
      <c r="J31" s="573"/>
    </row>
    <row r="32" spans="1:10" ht="14.25" customHeight="1" x14ac:dyDescent="0.25">
      <c r="A32" s="68" t="str">
        <f>IF('0) Signal List'!A32="","",'0) Signal List'!A32)</f>
        <v>A23</v>
      </c>
      <c r="B32" s="69" t="str">
        <f>IF('0) Signal List'!B32="","",'0) Signal List'!B32)</f>
        <v>Reactive Device &gt;5 Mvar N</v>
      </c>
      <c r="C32" s="69" t="str">
        <f>IF('0) Signal List'!C32="","",'0) Signal List'!C32)</f>
        <v/>
      </c>
      <c r="D32" s="69" t="str">
        <f>IF('0) Signal List'!D32="","",'0) Signal List'!D32)</f>
        <v>off</v>
      </c>
      <c r="E32" s="70" t="str">
        <f>IF('0) Signal List'!E32="","",'0) Signal List'!E32)</f>
        <v/>
      </c>
      <c r="F32" s="69" t="str">
        <f>IF('0) Signal List'!F32="","",'0) Signal List'!F32)</f>
        <v/>
      </c>
      <c r="G32" s="75" t="str">
        <f>IF('0) Signal List'!G32="","",'0) Signal List'!G32)</f>
        <v>WFPS</v>
      </c>
      <c r="H32" s="75" t="str">
        <f>IF('0) Signal List'!H32="","",'0) Signal List'!H32)</f>
        <v>ESBN</v>
      </c>
      <c r="I32" s="72" t="str">
        <f>IF('0) Signal List'!I32="","",'0) Signal List'!I32)</f>
        <v>Distribution Code Signals List #1 DCC11.5.1.1</v>
      </c>
      <c r="J32" s="573"/>
    </row>
    <row r="33" spans="1:10" ht="14.25" customHeight="1" x14ac:dyDescent="0.25">
      <c r="A33" s="68" t="str">
        <f>IF('0) Signal List'!A33="","",'0) Signal List'!A33)</f>
        <v>A24</v>
      </c>
      <c r="B33" s="69" t="str">
        <f>IF('0) Signal List'!B33="","",'0) Signal List'!B33)</f>
        <v>Reactive Device &gt;5 Mvar N</v>
      </c>
      <c r="C33" s="69" t="str">
        <f>IF('0) Signal List'!C33="","",'0) Signal List'!C33)</f>
        <v/>
      </c>
      <c r="D33" s="69" t="str">
        <f>IF('0) Signal List'!D33="","",'0) Signal List'!D33)</f>
        <v>on</v>
      </c>
      <c r="E33" s="70" t="str">
        <f>IF('0) Signal List'!E33="","",'0) Signal List'!E33)</f>
        <v/>
      </c>
      <c r="F33" s="69" t="str">
        <f>IF('0) Signal List'!F33="","",'0) Signal List'!F33)</f>
        <v/>
      </c>
      <c r="G33" s="75" t="str">
        <f>IF('0) Signal List'!G33="","",'0) Signal List'!G33)</f>
        <v>WFPS</v>
      </c>
      <c r="H33" s="75" t="str">
        <f>IF('0) Signal List'!H33="","",'0) Signal List'!H33)</f>
        <v>ESBN</v>
      </c>
      <c r="I33" s="72" t="str">
        <f>IF('0) Signal List'!I33="","",'0) Signal List'!I33)</f>
        <v>Distribution Code Signals List #1 DCC11.5.1.1</v>
      </c>
      <c r="J33" s="573"/>
    </row>
    <row r="34" spans="1:10" ht="14.25" customHeight="1" x14ac:dyDescent="0.25">
      <c r="A34" s="68" t="str">
        <f>IF('0) Signal List'!A34="","",'0) Signal List'!A34)</f>
        <v/>
      </c>
      <c r="B34" s="69" t="str">
        <f>IF('0) Signal List'!B34="","",'0) Signal List'!B34)</f>
        <v/>
      </c>
      <c r="C34" s="76" t="str">
        <f>IF('0) Signal List'!C34="","",'0) Signal List'!C34)</f>
        <v/>
      </c>
      <c r="D34" s="560" t="str">
        <f>IF('0) Signal List'!D34="","",'0) Signal List'!D34)</f>
        <v/>
      </c>
      <c r="E34" s="77" t="str">
        <f>IF('0) Signal List'!E34="","",'0) Signal List'!E34)</f>
        <v/>
      </c>
      <c r="F34" s="69" t="str">
        <f>IF('0) Signal List'!F34="","",'0) Signal List'!F34)</f>
        <v/>
      </c>
      <c r="G34" s="74" t="str">
        <f>IF('0) Signal List'!G34="","",'0) Signal List'!G34)</f>
        <v/>
      </c>
      <c r="H34" s="74" t="str">
        <f>IF('0) Signal List'!H34="","",'0) Signal List'!H34)</f>
        <v/>
      </c>
      <c r="I34" s="72" t="str">
        <f>IF('0) Signal List'!I34="","",'0) Signal List'!I34)</f>
        <v/>
      </c>
      <c r="J34" s="573"/>
    </row>
    <row r="35" spans="1:10" ht="14.25" customHeight="1" x14ac:dyDescent="0.3">
      <c r="A35" s="68" t="str">
        <f>IF('0) Signal List'!A35="","",'0) Signal List'!A35)</f>
        <v/>
      </c>
      <c r="B35" s="234" t="str">
        <f>IF('0) Signal List'!B35="","",'0) Signal List'!B35)</f>
        <v>Digital Input Signals from WTG  System to EirGrid</v>
      </c>
      <c r="C35" s="69" t="str">
        <f>IF('0) Signal List'!C35="","",'0) Signal List'!C35)</f>
        <v/>
      </c>
      <c r="D35" s="69" t="str">
        <f>IF('0) Signal List'!D35="","",'0) Signal List'!D35)</f>
        <v/>
      </c>
      <c r="E35" s="70" t="str">
        <f>IF('0) Signal List'!E35="","",'0) Signal List'!E35)</f>
        <v/>
      </c>
      <c r="F35" s="69" t="str">
        <f>IF('0) Signal List'!F35="","",'0) Signal List'!F35)</f>
        <v/>
      </c>
      <c r="G35" s="74" t="str">
        <f>IF('0) Signal List'!G35="","",'0) Signal List'!G35)</f>
        <v/>
      </c>
      <c r="H35" s="74" t="str">
        <f>IF('0) Signal List'!H35="","",'0) Signal List'!H35)</f>
        <v/>
      </c>
      <c r="I35" s="72" t="str">
        <f>IF('0) Signal List'!I35="","",'0) Signal List'!I35)</f>
        <v/>
      </c>
      <c r="J35" s="573"/>
    </row>
    <row r="36" spans="1:10" ht="14.25" customHeight="1" x14ac:dyDescent="0.25">
      <c r="A36" s="68" t="str">
        <f>IF('0) Signal List'!A36="","",'0) Signal List'!A36)</f>
        <v>B1</v>
      </c>
      <c r="B36" s="117" t="str">
        <f>IF('0) Signal List'!B36="","",'0) Signal List'!B36)</f>
        <v>Active Power Control facility status (feedback)</v>
      </c>
      <c r="C36" s="69" t="str">
        <f>IF('0) Signal List'!C36="","",'0) Signal List'!C36)</f>
        <v/>
      </c>
      <c r="D36" s="69" t="str">
        <f>IF('0) Signal List'!D36="","",'0) Signal List'!D36)</f>
        <v>off</v>
      </c>
      <c r="E36" s="70" t="str">
        <f>IF('0) Signal List'!E36="","",'0) Signal List'!E36)</f>
        <v/>
      </c>
      <c r="F36" s="69" t="str">
        <f>IF('0) Signal List'!F36="","",'0) Signal List'!F36)</f>
        <v/>
      </c>
      <c r="G36" s="75" t="str">
        <f>IF('0) Signal List'!G36="","",'0) Signal List'!G36)</f>
        <v>WFPS</v>
      </c>
      <c r="H36" s="75" t="str">
        <f>IF('0) Signal List'!H36="","",'0) Signal List'!H36)</f>
        <v xml:space="preserve">N/A </v>
      </c>
      <c r="I36" s="72" t="str">
        <f>IF('0) Signal List'!I36="","",'0) Signal List'!I36)</f>
        <v>Distribution Code Signals List #4 DCC11.5.1.4</v>
      </c>
      <c r="J36" s="573"/>
    </row>
    <row r="37" spans="1:10" ht="14.25" customHeight="1" x14ac:dyDescent="0.25">
      <c r="A37" s="68" t="str">
        <f>IF('0) Signal List'!A37="","",'0) Signal List'!A37)</f>
        <v>B2</v>
      </c>
      <c r="B37" s="117" t="str">
        <f>IF('0) Signal List'!B37="","",'0) Signal List'!B37)</f>
        <v>Active Power Control facility status (feedback)</v>
      </c>
      <c r="C37" s="69" t="str">
        <f>IF('0) Signal List'!C37="","",'0) Signal List'!C37)</f>
        <v/>
      </c>
      <c r="D37" s="69" t="str">
        <f>IF('0) Signal List'!D37="","",'0) Signal List'!D37)</f>
        <v>on</v>
      </c>
      <c r="E37" s="70" t="str">
        <f>IF('0) Signal List'!E37="","",'0) Signal List'!E37)</f>
        <v/>
      </c>
      <c r="F37" s="69" t="str">
        <f>IF('0) Signal List'!F37="","",'0) Signal List'!F37)</f>
        <v/>
      </c>
      <c r="G37" s="75" t="str">
        <f>IF('0) Signal List'!G37="","",'0) Signal List'!G37)</f>
        <v>WFPS</v>
      </c>
      <c r="H37" s="75" t="str">
        <f>IF('0) Signal List'!H37="","",'0) Signal List'!H37)</f>
        <v xml:space="preserve">N/A </v>
      </c>
      <c r="I37" s="72" t="str">
        <f>IF('0) Signal List'!I37="","",'0) Signal List'!I37)</f>
        <v>Distribution Code Signals List #4 DCC11.5.1.4</v>
      </c>
      <c r="J37" s="573"/>
    </row>
    <row r="38" spans="1:10" ht="14.25" customHeight="1" x14ac:dyDescent="0.25">
      <c r="A38" s="68" t="str">
        <f>IF('0) Signal List'!A38="","",'0) Signal List'!A38)</f>
        <v>B3</v>
      </c>
      <c r="B38" s="69" t="str">
        <f>IF('0) Signal List'!B38="","",'0) Signal List'!B38)</f>
        <v>Frequency Response System Mode Status (feedback)</v>
      </c>
      <c r="C38" s="69" t="str">
        <f>IF('0) Signal List'!C38="","",'0) Signal List'!C38)</f>
        <v/>
      </c>
      <c r="D38" s="69" t="str">
        <f>IF('0) Signal List'!D38="","",'0) Signal List'!D38)</f>
        <v>off</v>
      </c>
      <c r="E38" s="70" t="str">
        <f>IF('0) Signal List'!E38="","",'0) Signal List'!E38)</f>
        <v/>
      </c>
      <c r="F38" s="69" t="str">
        <f>IF('0) Signal List'!F38="","",'0) Signal List'!F38)</f>
        <v/>
      </c>
      <c r="G38" s="75" t="str">
        <f>IF('0) Signal List'!G38="","",'0) Signal List'!G38)</f>
        <v>WFPS</v>
      </c>
      <c r="H38" s="75" t="str">
        <f>IF('0) Signal List'!H38="","",'0) Signal List'!H38)</f>
        <v xml:space="preserve">N/A </v>
      </c>
      <c r="I38" s="72" t="str">
        <f>IF('0) Signal List'!I38="","",'0) Signal List'!I38)</f>
        <v>Distribution Code Signals List #5 DCC11.5.1.5</v>
      </c>
      <c r="J38" s="573"/>
    </row>
    <row r="39" spans="1:10" ht="14.25" customHeight="1" x14ac:dyDescent="0.25">
      <c r="A39" s="68" t="str">
        <f>IF('0) Signal List'!A39="","",'0) Signal List'!A39)</f>
        <v>B4</v>
      </c>
      <c r="B39" s="69" t="str">
        <f>IF('0) Signal List'!B39="","",'0) Signal List'!B39)</f>
        <v>Frequency Response System Mode Status (feedback)</v>
      </c>
      <c r="C39" s="69" t="str">
        <f>IF('0) Signal List'!C39="","",'0) Signal List'!C39)</f>
        <v/>
      </c>
      <c r="D39" s="69" t="str">
        <f>IF('0) Signal List'!D39="","",'0) Signal List'!D39)</f>
        <v>on</v>
      </c>
      <c r="E39" s="70" t="str">
        <f>IF('0) Signal List'!E39="","",'0) Signal List'!E39)</f>
        <v/>
      </c>
      <c r="F39" s="69" t="str">
        <f>IF('0) Signal List'!F39="","",'0) Signal List'!F39)</f>
        <v/>
      </c>
      <c r="G39" s="75" t="str">
        <f>IF('0) Signal List'!G39="","",'0) Signal List'!G39)</f>
        <v>WFPS</v>
      </c>
      <c r="H39" s="75" t="str">
        <f>IF('0) Signal List'!H39="","",'0) Signal List'!H39)</f>
        <v xml:space="preserve">N/A </v>
      </c>
      <c r="I39" s="72" t="str">
        <f>IF('0) Signal List'!I39="","",'0) Signal List'!I39)</f>
        <v>Distribution Code Signals List #5 DCC11.5.1.5</v>
      </c>
      <c r="J39" s="573"/>
    </row>
    <row r="40" spans="1:10" ht="14.25" customHeight="1" x14ac:dyDescent="0.25">
      <c r="A40" s="68" t="str">
        <f>IF('0) Signal List'!A40="","",'0) Signal List'!A40)</f>
        <v>B5</v>
      </c>
      <c r="B40" s="69" t="str">
        <f>IF('0) Signal List'!B40="","",'0) Signal List'!B40)</f>
        <v>Frequency Response Curve (feedback)</v>
      </c>
      <c r="C40" s="69" t="str">
        <f>IF('0) Signal List'!C40="","",'0) Signal List'!C40)</f>
        <v/>
      </c>
      <c r="D40" s="69" t="str">
        <f>IF('0) Signal List'!D40="","",'0) Signal List'!D40)</f>
        <v>Curve 1</v>
      </c>
      <c r="E40" s="70" t="str">
        <f>IF('0) Signal List'!E40="","",'0) Signal List'!E40)</f>
        <v/>
      </c>
      <c r="F40" s="69" t="str">
        <f>IF('0) Signal List'!F40="","",'0) Signal List'!F40)</f>
        <v/>
      </c>
      <c r="G40" s="75" t="str">
        <f>IF('0) Signal List'!G40="","",'0) Signal List'!G40)</f>
        <v>WFPS</v>
      </c>
      <c r="H40" s="75" t="str">
        <f>IF('0) Signal List'!H40="","",'0) Signal List'!H40)</f>
        <v xml:space="preserve">N/A </v>
      </c>
      <c r="I40" s="72" t="str">
        <f>IF('0) Signal List'!I40="","",'0) Signal List'!I40)</f>
        <v>Distribution Code Signals List #5 DCC11.5.1.5</v>
      </c>
      <c r="J40" s="573"/>
    </row>
    <row r="41" spans="1:10" ht="14.25" customHeight="1" x14ac:dyDescent="0.25">
      <c r="A41" s="68" t="str">
        <f>IF('0) Signal List'!A41="","",'0) Signal List'!A41)</f>
        <v>B6</v>
      </c>
      <c r="B41" s="69" t="str">
        <f>IF('0) Signal List'!B41="","",'0) Signal List'!B41)</f>
        <v>Frequency Response Curve (feedback)</v>
      </c>
      <c r="C41" s="69" t="str">
        <f>IF('0) Signal List'!C41="","",'0) Signal List'!C41)</f>
        <v/>
      </c>
      <c r="D41" s="69" t="str">
        <f>IF('0) Signal List'!D41="","",'0) Signal List'!D41)</f>
        <v>Curve 2</v>
      </c>
      <c r="E41" s="70" t="str">
        <f>IF('0) Signal List'!E41="","",'0) Signal List'!E41)</f>
        <v/>
      </c>
      <c r="F41" s="69" t="str">
        <f>IF('0) Signal List'!F41="","",'0) Signal List'!F41)</f>
        <v/>
      </c>
      <c r="G41" s="75" t="str">
        <f>IF('0) Signal List'!G41="","",'0) Signal List'!G41)</f>
        <v>WFPS</v>
      </c>
      <c r="H41" s="75" t="str">
        <f>IF('0) Signal List'!H41="","",'0) Signal List'!H41)</f>
        <v xml:space="preserve">N/A </v>
      </c>
      <c r="I41" s="72" t="str">
        <f>IF('0) Signal List'!I41="","",'0) Signal List'!I41)</f>
        <v>Distribution Code Signals List #5 DCC11.5.1.5</v>
      </c>
      <c r="J41" s="573"/>
    </row>
    <row r="42" spans="1:10" ht="14.25" customHeight="1" x14ac:dyDescent="0.25">
      <c r="A42" s="68" t="str">
        <f>IF('0) Signal List'!A42="","",'0) Signal List'!A42)</f>
        <v>B7</v>
      </c>
      <c r="B42" s="69" t="str">
        <f>IF('0) Signal List'!B42="","",'0) Signal List'!B42)</f>
        <v>Emulated Inertia status (Feedback)</v>
      </c>
      <c r="C42" s="69" t="str">
        <f>IF('0) Signal List'!C42="","",'0) Signal List'!C42)</f>
        <v/>
      </c>
      <c r="D42" s="69" t="str">
        <f>IF('0) Signal List'!D42="","",'0) Signal List'!D42)</f>
        <v>off</v>
      </c>
      <c r="E42" s="70" t="str">
        <f>IF('0) Signal List'!E42="","",'0) Signal List'!E42)</f>
        <v/>
      </c>
      <c r="F42" s="69" t="str">
        <f>IF('0) Signal List'!F42="","",'0) Signal List'!F42)</f>
        <v/>
      </c>
      <c r="G42" s="75" t="str">
        <f>IF('0) Signal List'!G42="","",'0) Signal List'!G42)</f>
        <v>WFPS</v>
      </c>
      <c r="H42" s="75" t="str">
        <f>IF('0) Signal List'!H42="","",'0) Signal List'!H42)</f>
        <v>ESBN</v>
      </c>
      <c r="I42" s="72" t="str">
        <f>IF('0) Signal List'!I42="","",'0) Signal List'!I42)</f>
        <v>Feedback from IPP to confirm the status of emulated inertia service</v>
      </c>
      <c r="J42" s="573"/>
    </row>
    <row r="43" spans="1:10" ht="14.25" customHeight="1" x14ac:dyDescent="0.25">
      <c r="A43" s="68" t="str">
        <f>IF('0) Signal List'!A43="","",'0) Signal List'!A43)</f>
        <v>B8</v>
      </c>
      <c r="B43" s="69" t="str">
        <f>IF('0) Signal List'!B43="","",'0) Signal List'!B43)</f>
        <v>Emulated Inertia status (Feedback)</v>
      </c>
      <c r="C43" s="69" t="str">
        <f>IF('0) Signal List'!C43="","",'0) Signal List'!C43)</f>
        <v/>
      </c>
      <c r="D43" s="69" t="str">
        <f>IF('0) Signal List'!D43="","",'0) Signal List'!D43)</f>
        <v>on</v>
      </c>
      <c r="E43" s="70" t="str">
        <f>IF('0) Signal List'!E43="","",'0) Signal List'!E43)</f>
        <v/>
      </c>
      <c r="F43" s="69" t="str">
        <f>IF('0) Signal List'!F43="","",'0) Signal List'!F43)</f>
        <v/>
      </c>
      <c r="G43" s="75" t="str">
        <f>IF('0) Signal List'!G43="","",'0) Signal List'!G43)</f>
        <v>WFPS</v>
      </c>
      <c r="H43" s="75" t="str">
        <f>IF('0) Signal List'!H43="","",'0) Signal List'!H43)</f>
        <v>ESBN</v>
      </c>
      <c r="I43" s="72" t="str">
        <f>IF('0) Signal List'!I43="","",'0) Signal List'!I43)</f>
        <v>Feedback from IPP to confirm the status of emulated inertia service</v>
      </c>
      <c r="J43" s="573"/>
    </row>
    <row r="44" spans="1:10" ht="14.25" customHeight="1" x14ac:dyDescent="0.25">
      <c r="A44" s="68" t="str">
        <f>IF('0) Signal List'!A44="","",'0) Signal List'!A44)</f>
        <v/>
      </c>
      <c r="B44" s="69" t="str">
        <f>IF('0) Signal List'!B44="","",'0) Signal List'!B44)</f>
        <v/>
      </c>
      <c r="C44" s="69" t="str">
        <f>IF('0) Signal List'!C44="","",'0) Signal List'!C44)</f>
        <v/>
      </c>
      <c r="D44" s="69" t="str">
        <f>IF('0) Signal List'!D44="","",'0) Signal List'!D44)</f>
        <v/>
      </c>
      <c r="E44" s="70" t="str">
        <f>IF('0) Signal List'!E44="","",'0) Signal List'!E44)</f>
        <v/>
      </c>
      <c r="F44" s="69" t="str">
        <f>IF('0) Signal List'!F44="","",'0) Signal List'!F44)</f>
        <v/>
      </c>
      <c r="G44" s="74" t="str">
        <f>IF('0) Signal List'!G44="","",'0) Signal List'!G44)</f>
        <v/>
      </c>
      <c r="H44" s="74" t="str">
        <f>IF('0) Signal List'!H44="","",'0) Signal List'!H44)</f>
        <v/>
      </c>
      <c r="I44" s="72" t="str">
        <f>IF('0) Signal List'!I44="","",'0) Signal List'!I44)</f>
        <v/>
      </c>
      <c r="J44" s="573"/>
    </row>
    <row r="45" spans="1:10" ht="14.25" customHeight="1" x14ac:dyDescent="0.25">
      <c r="A45" s="68" t="str">
        <f>IF('0) Signal List'!A45="","",'0) Signal List'!A45)</f>
        <v/>
      </c>
      <c r="B45" s="871" t="str">
        <f>IF('0) Signal List'!B45="","",'0) Signal List'!B45)</f>
        <v>Recommended cable 15-pair, 15 x 2 x 0.6sqmm, Twisted-Pair (TP), stranded</v>
      </c>
      <c r="C45" s="869"/>
      <c r="D45" s="869"/>
      <c r="E45" s="869"/>
      <c r="F45" s="69" t="str">
        <f>IF('0) Signal List'!F45="","",'0) Signal List'!F45)</f>
        <v/>
      </c>
      <c r="G45" s="74" t="str">
        <f>IF('0) Signal List'!G45="","",'0) Signal List'!G45)</f>
        <v/>
      </c>
      <c r="H45" s="74" t="str">
        <f>IF('0) Signal List'!H45="","",'0) Signal List'!H45)</f>
        <v/>
      </c>
      <c r="I45" s="72" t="str">
        <f>IF('0) Signal List'!I45="","",'0) Signal List'!I45)</f>
        <v/>
      </c>
      <c r="J45" s="573"/>
    </row>
    <row r="46" spans="1:10" ht="14.25" customHeight="1" x14ac:dyDescent="0.25">
      <c r="A46" s="68" t="str">
        <f>IF('0) Signal List'!A46="","",'0) Signal List'!A46)</f>
        <v/>
      </c>
      <c r="B46" s="69" t="str">
        <f>IF('0) Signal List'!B46="","",'0) Signal List'!B46)</f>
        <v/>
      </c>
      <c r="C46" s="69" t="str">
        <f>IF('0) Signal List'!C46="","",'0) Signal List'!C46)</f>
        <v/>
      </c>
      <c r="D46" s="69" t="str">
        <f>IF('0) Signal List'!D46="","",'0) Signal List'!D46)</f>
        <v/>
      </c>
      <c r="E46" s="70" t="str">
        <f>IF('0) Signal List'!E46="","",'0) Signal List'!E46)</f>
        <v/>
      </c>
      <c r="F46" s="69" t="str">
        <f>IF('0) Signal List'!F46="","",'0) Signal List'!F46)</f>
        <v/>
      </c>
      <c r="G46" s="74" t="str">
        <f>IF('0) Signal List'!G46="","",'0) Signal List'!G46)</f>
        <v/>
      </c>
      <c r="H46" s="74" t="str">
        <f>IF('0) Signal List'!H46="","",'0) Signal List'!H46)</f>
        <v/>
      </c>
      <c r="I46" s="78" t="str">
        <f>IF('0) Signal List'!I46="","",'0) Signal List'!I46)</f>
        <v/>
      </c>
      <c r="J46" s="573"/>
    </row>
    <row r="47" spans="1:10" ht="14.4" thickBot="1" x14ac:dyDescent="0.3">
      <c r="A47" s="63" t="str">
        <f>IF('0) Signal List'!A47="","",'0) Signal List'!A47)</f>
        <v>ETIE Ref</v>
      </c>
      <c r="B47" s="64" t="str">
        <f>IF('0) Signal List'!B47="","",'0) Signal List'!B47)</f>
        <v>Analogue Input Signals (to EirGrid)</v>
      </c>
      <c r="C47" s="65" t="str">
        <f>IF('0) Signal List'!C47="","",'0) Signal List'!C47)</f>
        <v/>
      </c>
      <c r="D47" s="65" t="str">
        <f>IF('0) Signal List'!D47="","",'0) Signal List'!D47)</f>
        <v/>
      </c>
      <c r="E47" s="66" t="str">
        <f>IF('0) Signal List'!E47="","",'0) Signal List'!E47)</f>
        <v/>
      </c>
      <c r="F47" s="65" t="str">
        <f>IF('0) Signal List'!F47="","",'0) Signal List'!F47)</f>
        <v/>
      </c>
      <c r="G47" s="67" t="str">
        <f>IF('0) Signal List'!G47="","",'0) Signal List'!G47)</f>
        <v>Provided by</v>
      </c>
      <c r="H47" s="67" t="str">
        <f>IF('0) Signal List'!H47="","",'0) Signal List'!H47)</f>
        <v>TSO Pass-through to</v>
      </c>
      <c r="I47" s="95" t="str">
        <f>IF('0) Signal List'!I47="","",'0) Signal List'!I47)</f>
        <v>Distribution Code reference</v>
      </c>
      <c r="J47" s="135"/>
    </row>
    <row r="48" spans="1:10" ht="14.25" customHeight="1" thickTop="1" x14ac:dyDescent="0.25">
      <c r="A48" s="79" t="str">
        <f>IF('0) Signal List'!A48="","",'0) Signal List'!A48)</f>
        <v/>
      </c>
      <c r="B48" s="69" t="str">
        <f>IF('0) Signal List'!B48="","",'0) Signal List'!B48)</f>
        <v/>
      </c>
      <c r="C48" s="69" t="str">
        <f>IF('0) Signal List'!C48="","",'0) Signal List'!C48)</f>
        <v/>
      </c>
      <c r="D48" s="69" t="str">
        <f>IF('0) Signal List'!D48="","",'0) Signal List'!D48)</f>
        <v/>
      </c>
      <c r="E48" s="70" t="str">
        <f>IF('0) Signal List'!E48="","",'0) Signal List'!E48)</f>
        <v/>
      </c>
      <c r="F48" s="69" t="str">
        <f>IF('0) Signal List'!F48="","",'0) Signal List'!F48)</f>
        <v/>
      </c>
      <c r="G48" s="71" t="str">
        <f>IF('0) Signal List'!G48="","",'0) Signal List'!G48)</f>
        <v/>
      </c>
      <c r="H48" s="71" t="str">
        <f>IF('0) Signal List'!H48="","",'0) Signal List'!H48)</f>
        <v/>
      </c>
      <c r="I48" s="72" t="str">
        <f>IF('0) Signal List'!I48="","",'0) Signal List'!I48)</f>
        <v/>
      </c>
      <c r="J48" s="573"/>
    </row>
    <row r="49" spans="1:10" ht="14.25" customHeight="1" x14ac:dyDescent="0.3">
      <c r="A49" s="79" t="str">
        <f>IF('0) Signal List'!A49="","",'0) Signal List'!A49)</f>
        <v/>
      </c>
      <c r="B49" s="234" t="str">
        <f>IF('0) Signal List'!B49="","",'0) Signal List'!B49)</f>
        <v>Analogue Input Signals from Sub Station to EirGrid</v>
      </c>
      <c r="C49" s="69" t="str">
        <f>IF('0) Signal List'!C49="","",'0) Signal List'!C49)</f>
        <v/>
      </c>
      <c r="D49" s="69" t="str">
        <f>IF('0) Signal List'!D49="","",'0) Signal List'!D49)</f>
        <v/>
      </c>
      <c r="E49" s="70" t="str">
        <f>IF('0) Signal List'!E49="","",'0) Signal List'!E49)</f>
        <v/>
      </c>
      <c r="F49" s="69" t="str">
        <f>IF('0) Signal List'!F49="","",'0) Signal List'!F49)</f>
        <v/>
      </c>
      <c r="G49" s="74" t="str">
        <f>IF('0) Signal List'!G49="","",'0) Signal List'!G49)</f>
        <v/>
      </c>
      <c r="H49" s="74" t="str">
        <f>IF('0) Signal List'!H49="","",'0) Signal List'!H49)</f>
        <v/>
      </c>
      <c r="I49" s="72" t="str">
        <f>IF('0) Signal List'!I49="","",'0) Signal List'!I49)</f>
        <v/>
      </c>
      <c r="J49" s="573"/>
    </row>
    <row r="50" spans="1:10" ht="14.25" customHeight="1" x14ac:dyDescent="0.25">
      <c r="A50" s="68" t="str">
        <f>IF('0) Signal List'!A50="","",'0) Signal List'!A50)</f>
        <v>C1</v>
      </c>
      <c r="B50" s="69" t="str">
        <f>IF('0) Signal List'!B50="","",'0) Signal List'!B50)</f>
        <v>Active Power Output at Connection Point</v>
      </c>
      <c r="C50" s="69" t="str">
        <f>IF('0) Signal List'!C50="","",'0) Signal List'!C50)</f>
        <v>-10 to 0 to 10</v>
      </c>
      <c r="D50" s="69" t="str">
        <f>IF('0) Signal List'!D50="","",'0) Signal List'!D50)</f>
        <v>mA</v>
      </c>
      <c r="E50" s="70" t="e">
        <f>IF('0) Signal List'!E50="","",'0) Signal List'!E50)</f>
        <v>#VALUE!</v>
      </c>
      <c r="F50" s="69" t="str">
        <f>IF('0) Signal List'!F50="","",'0) Signal List'!F50)</f>
        <v>MW</v>
      </c>
      <c r="G50" s="75" t="str">
        <f>IF('0) Signal List'!G50="","",'0) Signal List'!G50)</f>
        <v>WFPS</v>
      </c>
      <c r="H50" s="75" t="str">
        <f>IF('0) Signal List'!H50="","",'0) Signal List'!H50)</f>
        <v>ESBN</v>
      </c>
      <c r="I50" s="80" t="str">
        <f>IF('0) Signal List'!I50="","",'0) Signal List'!I50)</f>
        <v>Distribution Code Signals List #1 DCC11.5.1.1 (125% of Registered Cpapacity)</v>
      </c>
      <c r="J50" s="573"/>
    </row>
    <row r="51" spans="1:10" ht="14.25" customHeight="1" x14ac:dyDescent="0.25">
      <c r="A51" s="68" t="str">
        <f>IF('0) Signal List'!A51="","",'0) Signal List'!A51)</f>
        <v>C2</v>
      </c>
      <c r="B51" s="69" t="str">
        <f>IF('0) Signal List'!B51="","",'0) Signal List'!B51)</f>
        <v>Reactive Power at Connection Point</v>
      </c>
      <c r="C51" s="69" t="str">
        <f>IF('0) Signal List'!C51="","",'0) Signal List'!C51)</f>
        <v>-10 to 0 to 10</v>
      </c>
      <c r="D51" s="69" t="str">
        <f>IF('0) Signal List'!D51="","",'0) Signal List'!D51)</f>
        <v>mA</v>
      </c>
      <c r="E51" s="70" t="e">
        <f>IF('0) Signal List'!E51="","",'0) Signal List'!E51)</f>
        <v>#VALUE!</v>
      </c>
      <c r="F51" s="69" t="str">
        <f>IF('0) Signal List'!F51="","",'0) Signal List'!F51)</f>
        <v>Mvar</v>
      </c>
      <c r="G51" s="75" t="str">
        <f>IF('0) Signal List'!G51="","",'0) Signal List'!G51)</f>
        <v>WFPS</v>
      </c>
      <c r="H51" s="75" t="str">
        <f>IF('0) Signal List'!H51="","",'0) Signal List'!H51)</f>
        <v>ESBN</v>
      </c>
      <c r="I51" s="239" t="str">
        <f>IF('0) Signal List'!I51="","",'0) Signal List'!I51)</f>
        <v>Distribution Code Signals List #1 DCC11.5.1.1 (150% of Reactive Power at Registered Capacity)</v>
      </c>
      <c r="J51" s="573"/>
    </row>
    <row r="52" spans="1:10" ht="14.25" customHeight="1" x14ac:dyDescent="0.25">
      <c r="A52" s="68" t="str">
        <f>IF('0) Signal List'!A52="","",'0) Signal List'!A52)</f>
        <v>C3</v>
      </c>
      <c r="B52" s="69" t="str">
        <f>IF('0) Signal List'!B52="","",'0) Signal List'!B52)</f>
        <v>Voltage at Connection Point</v>
      </c>
      <c r="C52" s="69" t="str">
        <f>IF('0) Signal List'!C52="","",'0) Signal List'!C52)</f>
        <v>0-10</v>
      </c>
      <c r="D52" s="69" t="str">
        <f>IF('0) Signal List'!D52="","",'0) Signal List'!D52)</f>
        <v>mA</v>
      </c>
      <c r="E52" s="70" t="str">
        <f>IF('0) Signal List'!E52="","",'0) Signal List'!E52)</f>
        <v>0 to 24</v>
      </c>
      <c r="F52" s="69" t="str">
        <f>IF('0) Signal List'!F52="","",'0) Signal List'!F52)</f>
        <v>kV</v>
      </c>
      <c r="G52" s="75" t="str">
        <f>IF('0) Signal List'!G52="","",'0) Signal List'!G52)</f>
        <v>WFPS</v>
      </c>
      <c r="H52" s="75" t="str">
        <f>IF('0) Signal List'!H52="","",'0) Signal List'!H52)</f>
        <v>ESBN</v>
      </c>
      <c r="I52" s="80" t="str">
        <f>IF('0) Signal List'!I52="","",'0) Signal List'!I52)</f>
        <v>Distribution Code Signals List #1 DCC11.5.1.1 (125% of nominal conection voltage)</v>
      </c>
      <c r="J52" s="573"/>
    </row>
    <row r="53" spans="1:10" ht="14.25" customHeight="1" x14ac:dyDescent="0.25">
      <c r="A53" s="68" t="str">
        <f>IF('0) Signal List'!A53="","",'0) Signal List'!A53)</f>
        <v/>
      </c>
      <c r="B53" s="69" t="str">
        <f>IF('0) Signal List'!B53="","",'0) Signal List'!B53)</f>
        <v/>
      </c>
      <c r="C53" s="69" t="str">
        <f>IF('0) Signal List'!C53="","",'0) Signal List'!C53)</f>
        <v/>
      </c>
      <c r="D53" s="69" t="str">
        <f>IF('0) Signal List'!D53="","",'0) Signal List'!D53)</f>
        <v/>
      </c>
      <c r="E53" s="70" t="str">
        <f>IF('0) Signal List'!E53="","",'0) Signal List'!E53)</f>
        <v/>
      </c>
      <c r="F53" s="69" t="str">
        <f>IF('0) Signal List'!F53="","",'0) Signal List'!F53)</f>
        <v/>
      </c>
      <c r="G53" s="75" t="str">
        <f>IF('0) Signal List'!G53="","",'0) Signal List'!G53)</f>
        <v/>
      </c>
      <c r="H53" s="75" t="str">
        <f>IF('0) Signal List'!H53="","",'0) Signal List'!H53)</f>
        <v/>
      </c>
      <c r="I53" s="72" t="str">
        <f>IF('0) Signal List'!I53="","",'0) Signal List'!I53)</f>
        <v/>
      </c>
      <c r="J53" s="573"/>
    </row>
    <row r="54" spans="1:10" ht="14.25" customHeight="1" x14ac:dyDescent="0.3">
      <c r="A54" s="81" t="str">
        <f>IF('0) Signal List'!A54="","",'0) Signal List'!A54)</f>
        <v/>
      </c>
      <c r="B54" s="234" t="str">
        <f>IF('0) Signal List'!B54="","",'0) Signal List'!B54)</f>
        <v>Analogue Input Signals from WTG System to EirGrid</v>
      </c>
      <c r="C54" s="69" t="str">
        <f>IF('0) Signal List'!C54="","",'0) Signal List'!C54)</f>
        <v/>
      </c>
      <c r="D54" s="69" t="str">
        <f>IF('0) Signal List'!D54="","",'0) Signal List'!D54)</f>
        <v/>
      </c>
      <c r="E54" s="70" t="str">
        <f>IF('0) Signal List'!E54="","",'0) Signal List'!E54)</f>
        <v/>
      </c>
      <c r="F54" s="69" t="str">
        <f>IF('0) Signal List'!F54="","",'0) Signal List'!F54)</f>
        <v/>
      </c>
      <c r="G54" s="75" t="str">
        <f>IF('0) Signal List'!G54="","",'0) Signal List'!G54)</f>
        <v/>
      </c>
      <c r="H54" s="75" t="str">
        <f>IF('0) Signal List'!H54="","",'0) Signal List'!H54)</f>
        <v/>
      </c>
      <c r="I54" s="72" t="str">
        <f>IF('0) Signal List'!I54="","",'0) Signal List'!I54)</f>
        <v/>
      </c>
      <c r="J54" s="573"/>
    </row>
    <row r="55" spans="1:10" ht="14.25" customHeight="1" x14ac:dyDescent="0.25">
      <c r="A55" s="68" t="str">
        <f>IF('0) Signal List'!A55="","",'0) Signal List'!A55)</f>
        <v>D1</v>
      </c>
      <c r="B55" s="69" t="str">
        <f>IF('0) Signal List'!B55="","",'0) Signal List'!B55)</f>
        <v>Available Active Power</v>
      </c>
      <c r="C55" s="69" t="str">
        <f>IF('0) Signal List'!C55="","",'0) Signal List'!C55)</f>
        <v>0-10</v>
      </c>
      <c r="D55" s="69" t="str">
        <f>IF('0) Signal List'!D55="","",'0) Signal List'!D55)</f>
        <v>mA</v>
      </c>
      <c r="E55" s="70" t="e">
        <f>IF('0) Signal List'!E55="","",'0) Signal List'!E55)</f>
        <v>#VALUE!</v>
      </c>
      <c r="F55" s="69" t="str">
        <f>IF('0) Signal List'!F55="","",'0) Signal List'!F55)</f>
        <v>MW</v>
      </c>
      <c r="G55" s="75" t="str">
        <f>IF('0) Signal List'!G55="","",'0) Signal List'!G55)</f>
        <v>WFPS</v>
      </c>
      <c r="H55" s="75" t="str">
        <f>IF('0) Signal List'!H55="","",'0) Signal List'!H55)</f>
        <v>ESBN</v>
      </c>
      <c r="I55" s="80" t="str">
        <f>IF('0) Signal List'!I55="","",'0) Signal List'!I55)</f>
        <v>Distribution Code Signals List #1 DCC11.5.1.1 (125% of Registered Capacity)</v>
      </c>
      <c r="J55" s="573"/>
    </row>
    <row r="56" spans="1:10" ht="14.25" customHeight="1" x14ac:dyDescent="0.25">
      <c r="A56" s="68" t="str">
        <f>IF('0) Signal List'!A56="","",'0) Signal List'!A56)</f>
        <v>D2</v>
      </c>
      <c r="B56" s="69" t="str">
        <f>IF('0) Signal List'!B56="","",'0) Signal List'!B56)</f>
        <v>Active Power Control Setpoint (feedback)</v>
      </c>
      <c r="C56" s="69" t="str">
        <f>IF('0) Signal List'!C56="","",'0) Signal List'!C56)</f>
        <v>0-10</v>
      </c>
      <c r="D56" s="69" t="str">
        <f>IF('0) Signal List'!D56="","",'0) Signal List'!D56)</f>
        <v>mA</v>
      </c>
      <c r="E56" s="70" t="e">
        <f>IF('0) Signal List'!E56="","",'0) Signal List'!E56)</f>
        <v>#VALUE!</v>
      </c>
      <c r="F56" s="69" t="str">
        <f>IF('0) Signal List'!F56="","",'0) Signal List'!F56)</f>
        <v>MW</v>
      </c>
      <c r="G56" s="75" t="str">
        <f>IF('0) Signal List'!G56="","",'0) Signal List'!G56)</f>
        <v>WFPS</v>
      </c>
      <c r="H56" s="75" t="str">
        <f>IF('0) Signal List'!H56="","",'0) Signal List'!H56)</f>
        <v xml:space="preserve">N/A </v>
      </c>
      <c r="I56" s="80" t="str">
        <f>IF('0) Signal List'!I56="","",'0) Signal List'!I56)</f>
        <v>Distribution Code Signals List #4 DCC11.5.1.4 (125% of Registered Capacity)</v>
      </c>
      <c r="J56" s="573"/>
    </row>
    <row r="57" spans="1:10" ht="14.25" customHeight="1" x14ac:dyDescent="0.25">
      <c r="A57" s="68" t="str">
        <f>IF('0) Signal List'!A57="","",'0) Signal List'!A57)</f>
        <v>D3</v>
      </c>
      <c r="B57" s="69" t="str">
        <f>IF('0) Signal List'!B57="","",'0) Signal List'!B57)</f>
        <v>Frequency Droop Setting (feedback)</v>
      </c>
      <c r="C57" s="69" t="str">
        <f>IF('0) Signal List'!C57="","",'0) Signal List'!C57)</f>
        <v>0-10</v>
      </c>
      <c r="D57" s="69" t="str">
        <f>IF('0) Signal List'!D57="","",'0) Signal List'!D57)</f>
        <v>mA</v>
      </c>
      <c r="E57" s="70" t="str">
        <f>IF('0) Signal List'!E57="","",'0) Signal List'!E57)</f>
        <v xml:space="preserve"> 0-14</v>
      </c>
      <c r="F57" s="69" t="str">
        <f>IF('0) Signal List'!F57="","",'0) Signal List'!F57)</f>
        <v>%</v>
      </c>
      <c r="G57" s="75" t="str">
        <f>IF('0) Signal List'!G57="","",'0) Signal List'!G57)</f>
        <v>WFPS</v>
      </c>
      <c r="H57" s="75" t="str">
        <f>IF('0) Signal List'!H57="","",'0) Signal List'!H57)</f>
        <v xml:space="preserve">N/A </v>
      </c>
      <c r="I57" s="80" t="str">
        <f>IF('0) Signal List'!I57="","",'0) Signal List'!I57)</f>
        <v>Distribution Code Modification #24 Approved by CER 08/10/2013</v>
      </c>
      <c r="J57" s="573"/>
    </row>
    <row r="58" spans="1:10" ht="14.25" customHeight="1" x14ac:dyDescent="0.25">
      <c r="A58" s="68"/>
      <c r="B58" s="69"/>
      <c r="C58" s="69"/>
      <c r="D58" s="69"/>
      <c r="E58" s="70"/>
      <c r="F58" s="69"/>
      <c r="G58" s="75"/>
      <c r="H58" s="75"/>
      <c r="I58" s="80"/>
      <c r="J58" s="573"/>
    </row>
    <row r="59" spans="1:10" ht="14.25" customHeight="1" x14ac:dyDescent="0.3">
      <c r="A59" s="68" t="str">
        <f>IF('0) Signal List'!A59="","",'0) Signal List'!A59)</f>
        <v/>
      </c>
      <c r="B59" s="872" t="str">
        <f>IF('0) Signal List'!B59="","",'0) Signal List'!B59)</f>
        <v>Analogue WTG Availability</v>
      </c>
      <c r="C59" s="873"/>
      <c r="D59" s="69" t="str">
        <f>IF('0) Signal List'!D59="","",'0) Signal List'!D59)</f>
        <v/>
      </c>
      <c r="E59" s="70" t="str">
        <f>IF('0) Signal List'!E59="","",'0) Signal List'!E59)</f>
        <v/>
      </c>
      <c r="F59" s="69" t="str">
        <f>IF('0) Signal List'!F59="","",'0) Signal List'!F59)</f>
        <v/>
      </c>
      <c r="G59" s="75" t="str">
        <f>IF('0) Signal List'!G59="","",'0) Signal List'!G59)</f>
        <v/>
      </c>
      <c r="H59" s="75" t="str">
        <f>IF('0) Signal List'!H59="","",'0) Signal List'!H59)</f>
        <v/>
      </c>
      <c r="I59" s="80" t="str">
        <f>IF('0) Signal List'!I59="","",'0) Signal List'!I59)</f>
        <v/>
      </c>
      <c r="J59" s="573"/>
    </row>
    <row r="60" spans="1:10" ht="14.25" customHeight="1" x14ac:dyDescent="0.25">
      <c r="A60" s="68" t="str">
        <f>IF('0) Signal List'!A60="","",'0) Signal List'!A60)</f>
        <v>D4</v>
      </c>
      <c r="B60" s="69" t="str">
        <f>IF('0) Signal List'!B60="","",'0) Signal List'!B60)</f>
        <v>%WTG not generating due to high wind</v>
      </c>
      <c r="C60" s="69" t="str">
        <f>IF('0) Signal List'!C60="","",'0) Signal List'!C60)</f>
        <v>0-10</v>
      </c>
      <c r="D60" s="69" t="str">
        <f>IF('0) Signal List'!D60="","",'0) Signal List'!D60)</f>
        <v>mA</v>
      </c>
      <c r="E60" s="70" t="str">
        <f>IF('0) Signal List'!E60="","",'0) Signal List'!E60)</f>
        <v>0-110</v>
      </c>
      <c r="F60" s="69" t="str">
        <f>IF('0) Signal List'!F60="","",'0) Signal List'!F60)</f>
        <v>%</v>
      </c>
      <c r="G60" s="75" t="str">
        <f>IF('0) Signal List'!G60="","",'0) Signal List'!G60)</f>
        <v>WFPS</v>
      </c>
      <c r="H60" s="75" t="str">
        <f>IF('0) Signal List'!H60="","",'0) Signal List'!H60)</f>
        <v>ESBN</v>
      </c>
      <c r="I60" s="80" t="str">
        <f>IF('0) Signal List'!I60="","",'0) Signal List'!I60)</f>
        <v>Distribution Code Signals List #3 DCC11.5.1.3</v>
      </c>
      <c r="J60" s="573"/>
    </row>
    <row r="61" spans="1:10" ht="14.25" customHeight="1" x14ac:dyDescent="0.25">
      <c r="A61" s="68" t="str">
        <f>IF('0) Signal List'!A61="","",'0) Signal List'!A61)</f>
        <v>D5</v>
      </c>
      <c r="B61" s="69" t="str">
        <f>IF('0) Signal List'!B61="","",'0) Signal List'!B61)</f>
        <v xml:space="preserve">%WTG not generating due to low wind </v>
      </c>
      <c r="C61" s="69" t="str">
        <f>IF('0) Signal List'!C61="","",'0) Signal List'!C61)</f>
        <v>0-10</v>
      </c>
      <c r="D61" s="69" t="str">
        <f>IF('0) Signal List'!D61="","",'0) Signal List'!D61)</f>
        <v>mA</v>
      </c>
      <c r="E61" s="70" t="str">
        <f>IF('0) Signal List'!E61="","",'0) Signal List'!E61)</f>
        <v>0-110</v>
      </c>
      <c r="F61" s="69" t="str">
        <f>IF('0) Signal List'!F61="","",'0) Signal List'!F61)</f>
        <v>%</v>
      </c>
      <c r="G61" s="75" t="str">
        <f>IF('0) Signal List'!G61="","",'0) Signal List'!G61)</f>
        <v>WFPS</v>
      </c>
      <c r="H61" s="75" t="str">
        <f>IF('0) Signal List'!H61="","",'0) Signal List'!H61)</f>
        <v>ESBN</v>
      </c>
      <c r="I61" s="80" t="str">
        <f>IF('0) Signal List'!I61="","",'0) Signal List'!I61)</f>
        <v>Distribution Code Signals List #3 DCC11.5.1.3</v>
      </c>
      <c r="J61" s="573"/>
    </row>
    <row r="62" spans="1:10" ht="14.25" customHeight="1" x14ac:dyDescent="0.25">
      <c r="A62" s="68" t="str">
        <f>IF('0) Signal List'!A62="","",'0) Signal List'!A62)</f>
        <v>D6</v>
      </c>
      <c r="B62" s="69" t="str">
        <f>IF('0) Signal List'!B62="","",'0) Signal List'!B62)</f>
        <v>Wind Farm Availability</v>
      </c>
      <c r="C62" s="69" t="str">
        <f>IF('0) Signal List'!C62="","",'0) Signal List'!C62)</f>
        <v>0-10</v>
      </c>
      <c r="D62" s="69" t="str">
        <f>IF('0) Signal List'!D62="","",'0) Signal List'!D62)</f>
        <v>mA</v>
      </c>
      <c r="E62" s="70" t="str">
        <f>IF('0) Signal List'!E62="","",'0) Signal List'!E62)</f>
        <v>0-110</v>
      </c>
      <c r="F62" s="69" t="str">
        <f>IF('0) Signal List'!F62="","",'0) Signal List'!F62)</f>
        <v>%</v>
      </c>
      <c r="G62" s="75" t="str">
        <f>IF('0) Signal List'!G62="","",'0) Signal List'!G62)</f>
        <v>WFPS</v>
      </c>
      <c r="H62" s="75" t="str">
        <f>IF('0) Signal List'!H62="","",'0) Signal List'!H62)</f>
        <v xml:space="preserve">N/A </v>
      </c>
      <c r="I62" s="80" t="str">
        <f>IF('0) Signal List'!I62="","",'0) Signal List'!I62)</f>
        <v>Distribution Code Signals List #3 DCC11.5.1.3</v>
      </c>
      <c r="J62" s="573"/>
    </row>
    <row r="63" spans="1:10" ht="14.25" customHeight="1" x14ac:dyDescent="0.25">
      <c r="A63" s="68" t="str">
        <f>IF('0) Signal List'!A63="","",'0) Signal List'!A63)</f>
        <v/>
      </c>
      <c r="B63" s="69" t="str">
        <f>IF('0) Signal List'!B63="","",'0) Signal List'!B63)</f>
        <v/>
      </c>
      <c r="C63" s="69" t="str">
        <f>IF('0) Signal List'!C63="","",'0) Signal List'!C63)</f>
        <v/>
      </c>
      <c r="D63" s="69" t="str">
        <f>IF('0) Signal List'!D63="","",'0) Signal List'!D63)</f>
        <v/>
      </c>
      <c r="E63" s="70" t="str">
        <f>IF('0) Signal List'!E63="","",'0) Signal List'!E63)</f>
        <v/>
      </c>
      <c r="F63" s="69" t="str">
        <f>IF('0) Signal List'!F63="","",'0) Signal List'!F63)</f>
        <v/>
      </c>
      <c r="G63" s="75" t="str">
        <f>IF('0) Signal List'!G63="","",'0) Signal List'!G63)</f>
        <v/>
      </c>
      <c r="H63" s="75" t="str">
        <f>IF('0) Signal List'!H63="","",'0) Signal List'!H63)</f>
        <v/>
      </c>
      <c r="I63" s="80" t="str">
        <f>IF('0) Signal List'!I63="","",'0) Signal List'!I63)</f>
        <v/>
      </c>
      <c r="J63" s="573"/>
    </row>
    <row r="64" spans="1:10" ht="14.25" customHeight="1" x14ac:dyDescent="0.3">
      <c r="A64" s="68" t="str">
        <f>IF('0) Signal List'!A64="","",'0) Signal List'!A64)</f>
        <v/>
      </c>
      <c r="B64" s="234" t="str">
        <f>IF('0) Signal List'!B64="","",'0) Signal List'!B64)</f>
        <v>Analogue  Availability</v>
      </c>
      <c r="C64" s="69" t="str">
        <f>IF('0) Signal List'!C64="","",'0) Signal List'!C64)</f>
        <v/>
      </c>
      <c r="D64" s="69" t="str">
        <f>IF('0) Signal List'!D64="","",'0) Signal List'!D64)</f>
        <v/>
      </c>
      <c r="E64" s="70" t="str">
        <f>IF('0) Signal List'!E64="","",'0) Signal List'!E64)</f>
        <v/>
      </c>
      <c r="F64" s="69" t="str">
        <f>IF('0) Signal List'!F64="","",'0) Signal List'!F64)</f>
        <v/>
      </c>
      <c r="G64" s="75" t="str">
        <f>IF('0) Signal List'!G64="","",'0) Signal List'!G64)</f>
        <v/>
      </c>
      <c r="H64" s="75" t="str">
        <f>IF('0) Signal List'!H64="","",'0) Signal List'!H64)</f>
        <v/>
      </c>
      <c r="I64" s="80" t="str">
        <f>IF('0) Signal List'!I64="","",'0) Signal List'!I64)</f>
        <v/>
      </c>
      <c r="J64" s="573"/>
    </row>
    <row r="65" spans="1:10" ht="14.25" customHeight="1" x14ac:dyDescent="0.25">
      <c r="A65" s="68" t="str">
        <f>IF('0) Signal List'!A65="","",'0) Signal List'!A65)</f>
        <v>D7</v>
      </c>
      <c r="B65" s="69" t="str">
        <f>IF('0) Signal List'!B65="","",'0) Signal List'!B65)</f>
        <v>Emulated Inertia FFR availability</v>
      </c>
      <c r="C65" s="69" t="str">
        <f>IF('0) Signal List'!C65="","",'0) Signal List'!C65)</f>
        <v>0-10</v>
      </c>
      <c r="D65" s="69" t="str">
        <f>IF('0) Signal List'!D65="","",'0) Signal List'!D65)</f>
        <v>mA</v>
      </c>
      <c r="E65" s="70" t="str">
        <f>IF('0) Signal List'!E65="","",'0) Signal List'!E65)</f>
        <v>0-XX</v>
      </c>
      <c r="F65" s="69" t="str">
        <f>IF('0) Signal List'!F65="","",'0) Signal List'!F65)</f>
        <v>MW</v>
      </c>
      <c r="G65" s="75" t="str">
        <f>IF('0) Signal List'!G65="","",'0) Signal List'!G65)</f>
        <v>WFPS</v>
      </c>
      <c r="H65" s="75" t="str">
        <f>IF('0) Signal List'!H65="","",'0) Signal List'!H65)</f>
        <v>ESBN</v>
      </c>
      <c r="I65" s="80" t="str">
        <f>IF('0) Signal List'!I65="","",'0) Signal List'!I65)</f>
        <v>Provides a reading of the available MW of FFR from Emulated Inertia</v>
      </c>
      <c r="J65" s="573"/>
    </row>
    <row r="66" spans="1:10" ht="14.25" customHeight="1" x14ac:dyDescent="0.25">
      <c r="A66" s="68" t="str">
        <f>IF('0) Signal List'!A66="","",'0) Signal List'!A66)</f>
        <v>D8</v>
      </c>
      <c r="B66" s="69" t="str">
        <f>IF('0) Signal List'!B66="","",'0) Signal List'!B66)</f>
        <v>Emulated Inertia POR availability</v>
      </c>
      <c r="C66" s="69" t="str">
        <f>IF('0) Signal List'!C66="","",'0) Signal List'!C66)</f>
        <v>0-10</v>
      </c>
      <c r="D66" s="69" t="str">
        <f>IF('0) Signal List'!D66="","",'0) Signal List'!D66)</f>
        <v>mA</v>
      </c>
      <c r="E66" s="70" t="str">
        <f>IF('0) Signal List'!E66="","",'0) Signal List'!E66)</f>
        <v>0-XX</v>
      </c>
      <c r="F66" s="69" t="str">
        <f>IF('0) Signal List'!F66="","",'0) Signal List'!F66)</f>
        <v>MW</v>
      </c>
      <c r="G66" s="75" t="str">
        <f>IF('0) Signal List'!G66="","",'0) Signal List'!G66)</f>
        <v>WFPS</v>
      </c>
      <c r="H66" s="75" t="str">
        <f>IF('0) Signal List'!H66="","",'0) Signal List'!H66)</f>
        <v>ESBN</v>
      </c>
      <c r="I66" s="80" t="str">
        <f>IF('0) Signal List'!I66="","",'0) Signal List'!I66)</f>
        <v>Provides a reading of the available MW of POR from Emulated Inertia</v>
      </c>
      <c r="J66" s="573"/>
    </row>
    <row r="67" spans="1:10" ht="14.25" customHeight="1" x14ac:dyDescent="0.25">
      <c r="A67" s="68" t="str">
        <f>IF('0) Signal List'!A69="","",'0) Signal List'!A69)</f>
        <v>D9</v>
      </c>
      <c r="B67" s="69" t="str">
        <f>IF('0) Signal List'!B69="","",'0) Signal List'!B69)</f>
        <v>Wind Speed 1</v>
      </c>
      <c r="C67" s="69" t="str">
        <f>IF('0) Signal List'!C69="","",'0) Signal List'!C69)</f>
        <v>0-10</v>
      </c>
      <c r="D67" s="69" t="str">
        <f>IF('0) Signal List'!D69="","",'0) Signal List'!D69)</f>
        <v>mA</v>
      </c>
      <c r="E67" s="70" t="str">
        <f>IF('0) Signal List'!E69="","",'0) Signal List'!E69)</f>
        <v>0-70</v>
      </c>
      <c r="F67" s="69" t="str">
        <f>IF('0) Signal List'!F69="","",'0) Signal List'!F69)</f>
        <v>m/s</v>
      </c>
      <c r="G67" s="75" t="str">
        <f>IF('0) Signal List'!G69="","",'0) Signal List'!G69)</f>
        <v>WFPS</v>
      </c>
      <c r="H67" s="75" t="str">
        <f>IF('0) Signal List'!H69="","",'0) Signal List'!H69)</f>
        <v xml:space="preserve">N/A </v>
      </c>
      <c r="I67" s="80" t="str">
        <f>IF('0) Signal List'!I69="","",'0) Signal List'!I69)</f>
        <v>Distribution Code Signals List #6 DCC11.5.1.6</v>
      </c>
      <c r="J67" s="573"/>
    </row>
    <row r="68" spans="1:10" ht="14.25" customHeight="1" x14ac:dyDescent="0.25">
      <c r="A68" s="68" t="str">
        <f>IF('0) Signal List'!A70="","",'0) Signal List'!A70)</f>
        <v>D10</v>
      </c>
      <c r="B68" s="69" t="str">
        <f>IF('0) Signal List'!B70="","",'0) Signal List'!B70)</f>
        <v>Wind Direction 1</v>
      </c>
      <c r="C68" s="69" t="str">
        <f>IF('0) Signal List'!C70="","",'0) Signal List'!C70)</f>
        <v>0-10</v>
      </c>
      <c r="D68" s="69" t="str">
        <f>IF('0) Signal List'!D70="","",'0) Signal List'!D70)</f>
        <v>mA</v>
      </c>
      <c r="E68" s="70" t="str">
        <f>IF('0) Signal List'!E70="","",'0) Signal List'!E70)</f>
        <v>0-360</v>
      </c>
      <c r="F68" s="69" t="str">
        <f>IF('0) Signal List'!F70="","",'0) Signal List'!F70)</f>
        <v>deg</v>
      </c>
      <c r="G68" s="75" t="str">
        <f>IF('0) Signal List'!G70="","",'0) Signal List'!G70)</f>
        <v>WFPS</v>
      </c>
      <c r="H68" s="75" t="str">
        <f>IF('0) Signal List'!H70="","",'0) Signal List'!H70)</f>
        <v xml:space="preserve">N/A </v>
      </c>
      <c r="I68" s="80" t="str">
        <f>IF('0) Signal List'!I70="","",'0) Signal List'!I70)</f>
        <v>Grid Code Signals List #6 WFPS 1.7.1.6 (0mA = 0deg (from the North), 2.5mA = 90deg (from the East), 5mA = 180deg (from the South),7.5mA = 270deg (from West), 10mA = 360deg (from the North)).</v>
      </c>
      <c r="J68" s="573"/>
    </row>
    <row r="69" spans="1:10" ht="14.25" customHeight="1" x14ac:dyDescent="0.25">
      <c r="A69" s="68" t="str">
        <f>IF('0) Signal List'!A71="","",'0) Signal List'!A71)</f>
        <v>D11</v>
      </c>
      <c r="B69" s="69" t="str">
        <f>IF('0) Signal List'!B71="","",'0) Signal List'!B71)</f>
        <v>Air Temperature 1</v>
      </c>
      <c r="C69" s="69" t="str">
        <f>IF('0) Signal List'!C71="","",'0) Signal List'!C71)</f>
        <v>0-10</v>
      </c>
      <c r="D69" s="69" t="str">
        <f>IF('0) Signal List'!D71="","",'0) Signal List'!D71)</f>
        <v>mA</v>
      </c>
      <c r="E69" s="70" t="str">
        <f>IF('0) Signal List'!E71="","",'0) Signal List'!E71)</f>
        <v>-40-70</v>
      </c>
      <c r="F69" s="69" t="str">
        <f>IF('0) Signal List'!F71="","",'0) Signal List'!F71)</f>
        <v>C</v>
      </c>
      <c r="G69" s="75" t="str">
        <f>IF('0) Signal List'!G71="","",'0) Signal List'!G71)</f>
        <v>WFPS</v>
      </c>
      <c r="H69" s="75" t="str">
        <f>IF('0) Signal List'!H71="","",'0) Signal List'!H71)</f>
        <v xml:space="preserve">N/A </v>
      </c>
      <c r="I69" s="80" t="str">
        <f>IF('0) Signal List'!I71="","",'0) Signal List'!I71)</f>
        <v>Distribution Code Signals List #6 DCC11.5.1.6</v>
      </c>
      <c r="J69" s="573"/>
    </row>
    <row r="70" spans="1:10" ht="14.25" customHeight="1" x14ac:dyDescent="0.25">
      <c r="A70" s="68" t="str">
        <f>IF('0) Signal List'!A72="","",'0) Signal List'!A72)</f>
        <v>D12</v>
      </c>
      <c r="B70" s="69" t="str">
        <f>IF('0) Signal List'!B72="","",'0) Signal List'!B72)</f>
        <v>Air Pressure 1</v>
      </c>
      <c r="C70" s="69" t="str">
        <f>IF('0) Signal List'!C72="","",'0) Signal List'!C72)</f>
        <v>0-10</v>
      </c>
      <c r="D70" s="69" t="str">
        <f>IF('0) Signal List'!D72="","",'0) Signal List'!D72)</f>
        <v>mA</v>
      </c>
      <c r="E70" s="70" t="str">
        <f>IF('0) Signal List'!E72="","",'0) Signal List'!E72)</f>
        <v>735-1060</v>
      </c>
      <c r="F70" s="69" t="str">
        <f>IF('0) Signal List'!F72="","",'0) Signal List'!F72)</f>
        <v>mBar</v>
      </c>
      <c r="G70" s="75" t="str">
        <f>IF('0) Signal List'!G72="","",'0) Signal List'!G72)</f>
        <v>WFPS</v>
      </c>
      <c r="H70" s="75" t="str">
        <f>IF('0) Signal List'!H72="","",'0) Signal List'!H72)</f>
        <v xml:space="preserve">N/A </v>
      </c>
      <c r="I70" s="80" t="str">
        <f>IF('0) Signal List'!I72="","",'0) Signal List'!I72)</f>
        <v>Distribution Code Signals List #6 DCC11.5.1.6</v>
      </c>
      <c r="J70" s="573"/>
    </row>
    <row r="71" spans="1:10" ht="14.25" customHeight="1" x14ac:dyDescent="0.25">
      <c r="A71" s="68" t="str">
        <f>IF('0) Signal List'!A73="","",'0) Signal List'!A73)</f>
        <v/>
      </c>
      <c r="B71" s="69" t="str">
        <f>IF('0) Signal List'!B73="","",'0) Signal List'!B73)</f>
        <v/>
      </c>
      <c r="C71" s="69" t="str">
        <f>IF('0) Signal List'!C73="","",'0) Signal List'!C73)</f>
        <v/>
      </c>
      <c r="D71" s="69" t="str">
        <f>IF('0) Signal List'!D73="","",'0) Signal List'!D73)</f>
        <v/>
      </c>
      <c r="E71" s="70" t="str">
        <f>IF('0) Signal List'!E73="","",'0) Signal List'!E73)</f>
        <v/>
      </c>
      <c r="F71" s="69" t="str">
        <f>IF('0) Signal List'!F73="","",'0) Signal List'!F73)</f>
        <v/>
      </c>
      <c r="G71" s="75" t="str">
        <f>IF('0) Signal List'!G73="","",'0) Signal List'!G73)</f>
        <v/>
      </c>
      <c r="H71" s="75" t="str">
        <f>IF('0) Signal List'!H73="","",'0) Signal List'!H73)</f>
        <v/>
      </c>
      <c r="I71" s="80" t="str">
        <f>IF('0) Signal List'!I73="","",'0) Signal List'!I73)</f>
        <v/>
      </c>
      <c r="J71" s="573"/>
    </row>
    <row r="72" spans="1:10" ht="14.25" customHeight="1" x14ac:dyDescent="0.3">
      <c r="A72" s="68"/>
      <c r="B72" s="234" t="str">
        <f>IF('0) Signal List'!B74="","",'0) Signal List'!B74)</f>
        <v>Met N (if Registered Capacity &gt;= 10 MW)</v>
      </c>
      <c r="C72" s="69" t="str">
        <f>IF('0) Signal List'!C74="","",'0) Signal List'!C74)</f>
        <v/>
      </c>
      <c r="D72" s="69" t="str">
        <f>IF('0) Signal List'!D74="","",'0) Signal List'!D74)</f>
        <v/>
      </c>
      <c r="E72" s="70" t="str">
        <f>IF('0) Signal List'!E74="","",'0) Signal List'!E74)</f>
        <v/>
      </c>
      <c r="F72" s="69" t="str">
        <f>IF('0) Signal List'!F74="","",'0) Signal List'!F74)</f>
        <v/>
      </c>
      <c r="G72" s="75" t="str">
        <f>IF('0) Signal List'!G74="","",'0) Signal List'!G74)</f>
        <v/>
      </c>
      <c r="H72" s="75" t="str">
        <f>IF('0) Signal List'!H74="","",'0) Signal List'!H74)</f>
        <v/>
      </c>
      <c r="I72" s="80" t="str">
        <f>IF('0) Signal List'!I74="","",'0) Signal List'!I74)</f>
        <v/>
      </c>
      <c r="J72" s="573"/>
    </row>
    <row r="73" spans="1:10" ht="14.25" customHeight="1" x14ac:dyDescent="0.25">
      <c r="A73" s="68" t="str">
        <f>IF('0) Signal List'!A75="","",'0) Signal List'!A75)</f>
        <v>D13</v>
      </c>
      <c r="B73" s="69" t="str">
        <f>IF('0) Signal List'!B75="","",'0) Signal List'!B75)</f>
        <v>Wind Speed N</v>
      </c>
      <c r="C73" s="69" t="str">
        <f>IF('0) Signal List'!C75="","",'0) Signal List'!C75)</f>
        <v>0-10</v>
      </c>
      <c r="D73" s="69" t="str">
        <f>IF('0) Signal List'!D75="","",'0) Signal List'!D75)</f>
        <v>mA</v>
      </c>
      <c r="E73" s="70" t="str">
        <f>IF('0) Signal List'!E75="","",'0) Signal List'!E75)</f>
        <v>0-70</v>
      </c>
      <c r="F73" s="69" t="str">
        <f>IF('0) Signal List'!F75="","",'0) Signal List'!F75)</f>
        <v>m/s</v>
      </c>
      <c r="G73" s="75" t="str">
        <f>IF('0) Signal List'!G75="","",'0) Signal List'!G75)</f>
        <v>WFPS</v>
      </c>
      <c r="H73" s="75" t="str">
        <f>IF('0) Signal List'!H75="","",'0) Signal List'!H75)</f>
        <v xml:space="preserve">N/A </v>
      </c>
      <c r="I73" s="80" t="str">
        <f>IF('0) Signal List'!I75="","",'0) Signal List'!I75)</f>
        <v>Distribution Code Signals List #6 DCC11.5.1.6</v>
      </c>
      <c r="J73" s="573"/>
    </row>
    <row r="74" spans="1:10" ht="14.25" customHeight="1" x14ac:dyDescent="0.25">
      <c r="A74" s="68" t="str">
        <f>IF('0) Signal List'!A76="","",'0) Signal List'!A76)</f>
        <v>D14</v>
      </c>
      <c r="B74" s="69" t="str">
        <f>IF('0) Signal List'!B76="","",'0) Signal List'!B76)</f>
        <v>Wind Direction  N</v>
      </c>
      <c r="C74" s="69" t="str">
        <f>IF('0) Signal List'!C76="","",'0) Signal List'!C76)</f>
        <v>0-10</v>
      </c>
      <c r="D74" s="69" t="str">
        <f>IF('0) Signal List'!D76="","",'0) Signal List'!D76)</f>
        <v>mA</v>
      </c>
      <c r="E74" s="70" t="str">
        <f>IF('0) Signal List'!E76="","",'0) Signal List'!E76)</f>
        <v>0-360</v>
      </c>
      <c r="F74" s="69" t="str">
        <f>IF('0) Signal List'!F76="","",'0) Signal List'!F76)</f>
        <v>deg</v>
      </c>
      <c r="G74" s="75" t="str">
        <f>IF('0) Signal List'!G76="","",'0) Signal List'!G76)</f>
        <v>WFPS</v>
      </c>
      <c r="H74" s="75" t="str">
        <f>IF('0) Signal List'!H76="","",'0) Signal List'!H76)</f>
        <v xml:space="preserve">N/A </v>
      </c>
      <c r="I74" s="80" t="str">
        <f>IF('0) Signal List'!I76="","",'0) Signal List'!I76)</f>
        <v>Distribution Code Signals List #6 DCC11.5.1.6 (0mA = 0deg (from the East), 2.5mA = 90deg (from the North), 5mA = 180deg (from the West), 10mA = 360deg (from the East))</v>
      </c>
      <c r="J74" s="573"/>
    </row>
    <row r="75" spans="1:10" ht="14.25" customHeight="1" x14ac:dyDescent="0.25">
      <c r="A75" s="68" t="str">
        <f>IF('0) Signal List'!A77="","",'0) Signal List'!A77)</f>
        <v>D15</v>
      </c>
      <c r="B75" s="69" t="str">
        <f>IF('0) Signal List'!B77="","",'0) Signal List'!B77)</f>
        <v>Air Temperature N</v>
      </c>
      <c r="C75" s="69" t="str">
        <f>IF('0) Signal List'!C77="","",'0) Signal List'!C77)</f>
        <v>0-10</v>
      </c>
      <c r="D75" s="69" t="str">
        <f>IF('0) Signal List'!D77="","",'0) Signal List'!D77)</f>
        <v>mA</v>
      </c>
      <c r="E75" s="70" t="str">
        <f>IF('0) Signal List'!E77="","",'0) Signal List'!E77)</f>
        <v>-40-70</v>
      </c>
      <c r="F75" s="69" t="str">
        <f>IF('0) Signal List'!F77="","",'0) Signal List'!F77)</f>
        <v>C</v>
      </c>
      <c r="G75" s="75" t="str">
        <f>IF('0) Signal List'!G77="","",'0) Signal List'!G77)</f>
        <v>WFPS</v>
      </c>
      <c r="H75" s="75" t="str">
        <f>IF('0) Signal List'!H77="","",'0) Signal List'!H77)</f>
        <v xml:space="preserve">N/A </v>
      </c>
      <c r="I75" s="80" t="str">
        <f>IF('0) Signal List'!I77="","",'0) Signal List'!I77)</f>
        <v>Distribution Code Signals List #6 DCC11.5.1.6</v>
      </c>
      <c r="J75" s="573"/>
    </row>
    <row r="76" spans="1:10" ht="14.25" customHeight="1" x14ac:dyDescent="0.25">
      <c r="A76" s="68" t="str">
        <f>IF('0) Signal List'!A78="","",'0) Signal List'!A78)</f>
        <v>D16</v>
      </c>
      <c r="B76" s="69" t="str">
        <f>IF('0) Signal List'!B78="","",'0) Signal List'!B78)</f>
        <v>Air Pressure N</v>
      </c>
      <c r="C76" s="69" t="str">
        <f>IF('0) Signal List'!C78="","",'0) Signal List'!C78)</f>
        <v>0-10</v>
      </c>
      <c r="D76" s="69" t="str">
        <f>IF('0) Signal List'!D78="","",'0) Signal List'!D78)</f>
        <v>mA</v>
      </c>
      <c r="E76" s="70" t="str">
        <f>IF('0) Signal List'!E78="","",'0) Signal List'!E78)</f>
        <v>735-1060</v>
      </c>
      <c r="F76" s="69" t="str">
        <f>IF('0) Signal List'!F78="","",'0) Signal List'!F78)</f>
        <v>mBar</v>
      </c>
      <c r="G76" s="75" t="str">
        <f>IF('0) Signal List'!G78="","",'0) Signal List'!G78)</f>
        <v>WFPS</v>
      </c>
      <c r="H76" s="75" t="str">
        <f>IF('0) Signal List'!H78="","",'0) Signal List'!H78)</f>
        <v xml:space="preserve">N/A </v>
      </c>
      <c r="I76" s="80" t="str">
        <f>IF('0) Signal List'!I78="","",'0) Signal List'!I78)</f>
        <v>Distribution Code Signals List #6 DCC11.5.1.6</v>
      </c>
      <c r="J76" s="573"/>
    </row>
    <row r="77" spans="1:10" ht="14.25" customHeight="1" x14ac:dyDescent="0.25">
      <c r="A77" s="68"/>
      <c r="B77" s="69"/>
      <c r="C77" s="69"/>
      <c r="D77" s="69"/>
      <c r="E77" s="70"/>
      <c r="F77" s="69"/>
      <c r="G77" s="75"/>
      <c r="H77" s="75"/>
      <c r="I77" s="80"/>
      <c r="J77" s="573"/>
    </row>
    <row r="78" spans="1:10" ht="14.25" customHeight="1" x14ac:dyDescent="0.25">
      <c r="A78" s="68" t="str">
        <f>IF('0) Signal List'!A80="","",'0) Signal List'!A80)</f>
        <v/>
      </c>
      <c r="B78" s="871" t="str">
        <f>IF('0) Signal List'!B80="","",'0) Signal List'!B80)</f>
        <v>Recommended cable 25-pair cable: 25 x 2 x 0.6sqmm TP, stranded, individually screened pairs. Screens to be terminated by WFPS.</v>
      </c>
      <c r="C78" s="869"/>
      <c r="D78" s="869"/>
      <c r="E78" s="869"/>
      <c r="F78" s="69" t="str">
        <f>IF('0) Signal List'!F80="","",'0) Signal List'!F80)</f>
        <v/>
      </c>
      <c r="G78" s="74" t="str">
        <f>IF('0) Signal List'!G80="","",'0) Signal List'!G80)</f>
        <v/>
      </c>
      <c r="H78" s="74" t="str">
        <f>IF('0) Signal List'!H80="","",'0) Signal List'!H80)</f>
        <v/>
      </c>
      <c r="I78" s="72" t="str">
        <f>IF('0) Signal List'!I80="","",'0) Signal List'!I80)</f>
        <v/>
      </c>
      <c r="J78" s="573"/>
    </row>
    <row r="79" spans="1:10" ht="14.25" customHeight="1" x14ac:dyDescent="0.25">
      <c r="A79" s="68" t="str">
        <f>IF('0) Signal List'!A81="","",'0) Signal List'!A81)</f>
        <v/>
      </c>
      <c r="B79" s="69" t="str">
        <f>IF('0) Signal List'!B81="","",'0) Signal List'!B81)</f>
        <v/>
      </c>
      <c r="C79" s="69" t="str">
        <f>IF('0) Signal List'!C81="","",'0) Signal List'!C81)</f>
        <v/>
      </c>
      <c r="D79" s="69" t="str">
        <f>IF('0) Signal List'!D81="","",'0) Signal List'!D81)</f>
        <v/>
      </c>
      <c r="E79" s="70" t="str">
        <f>IF('0) Signal List'!E81="","",'0) Signal List'!E81)</f>
        <v/>
      </c>
      <c r="F79" s="69" t="str">
        <f>IF('0) Signal List'!F81="","",'0) Signal List'!F81)</f>
        <v/>
      </c>
      <c r="G79" s="74" t="str">
        <f>IF('0) Signal List'!G81="","",'0) Signal List'!G81)</f>
        <v/>
      </c>
      <c r="H79" s="74" t="str">
        <f>IF('0) Signal List'!H81="","",'0) Signal List'!H81)</f>
        <v/>
      </c>
      <c r="I79" s="72" t="str">
        <f>IF('0) Signal List'!I81="","",'0) Signal List'!I81)</f>
        <v/>
      </c>
      <c r="J79" s="573"/>
    </row>
    <row r="80" spans="1:10" ht="14.4" thickBot="1" x14ac:dyDescent="0.3">
      <c r="A80" s="63" t="str">
        <f>IF('0) Signal List'!A82="","",'0) Signal List'!A82)</f>
        <v>ETIE Ref</v>
      </c>
      <c r="B80" s="64" t="str">
        <f>IF('0) Signal List'!B82="","",'0) Signal List'!B82)</f>
        <v>Digital Output Signals (from EirGrid)</v>
      </c>
      <c r="C80" s="83" t="str">
        <f>IF('0) Signal List'!C82="","",'0) Signal List'!C82)</f>
        <v/>
      </c>
      <c r="D80" s="65" t="str">
        <f>IF('0) Signal List'!D82="","",'0) Signal List'!D82)</f>
        <v/>
      </c>
      <c r="E80" s="66" t="str">
        <f>IF('0) Signal List'!E82="","",'0) Signal List'!E82)</f>
        <v/>
      </c>
      <c r="F80" s="65" t="str">
        <f>IF('0) Signal List'!F82="","",'0) Signal List'!F82)</f>
        <v/>
      </c>
      <c r="G80" s="67" t="str">
        <f>IF('0) Signal List'!G82="","",'0) Signal List'!G82)</f>
        <v>Provided by</v>
      </c>
      <c r="H80" s="67" t="str">
        <f>IF('0) Signal List'!H82="","",'0) Signal List'!H82)</f>
        <v>TSO Pass-through to</v>
      </c>
      <c r="I80" s="95" t="str">
        <f>IF('0) Signal List'!I82="","",'0) Signal List'!I82)</f>
        <v>Distribution Code reference</v>
      </c>
      <c r="J80" s="135"/>
    </row>
    <row r="81" spans="1:10" ht="14.25" customHeight="1" thickTop="1" x14ac:dyDescent="0.25">
      <c r="A81" s="68" t="str">
        <f>IF('0) Signal List'!A83="","",'0) Signal List'!A83)</f>
        <v/>
      </c>
      <c r="B81" s="69" t="str">
        <f>IF('0) Signal List'!B83="","",'0) Signal List'!B83)</f>
        <v/>
      </c>
      <c r="C81" s="84" t="str">
        <f>IF('0) Signal List'!C83="","",'0) Signal List'!C83)</f>
        <v/>
      </c>
      <c r="D81" s="69" t="str">
        <f>IF('0) Signal List'!D83="","",'0) Signal List'!D83)</f>
        <v/>
      </c>
      <c r="E81" s="70" t="str">
        <f>IF('0) Signal List'!E83="","",'0) Signal List'!E83)</f>
        <v/>
      </c>
      <c r="F81" s="69" t="str">
        <f>IF('0) Signal List'!F83="","",'0) Signal List'!F83)</f>
        <v/>
      </c>
      <c r="G81" s="71" t="str">
        <f>IF('0) Signal List'!G83="","",'0) Signal List'!G83)</f>
        <v/>
      </c>
      <c r="H81" s="71" t="str">
        <f>IF('0) Signal List'!H83="","",'0) Signal List'!H83)</f>
        <v/>
      </c>
      <c r="I81" s="72" t="str">
        <f>IF('0) Signal List'!I83="","",'0) Signal List'!I83)</f>
        <v/>
      </c>
      <c r="J81" s="573"/>
    </row>
    <row r="82" spans="1:10" ht="14.25" customHeight="1" x14ac:dyDescent="0.25">
      <c r="A82" s="68" t="str">
        <f>IF('0) Signal List'!A84="","",'0) Signal List'!A84)</f>
        <v/>
      </c>
      <c r="B82" s="73" t="str">
        <f>IF('0) Signal List'!B84="","",'0) Signal List'!B84)</f>
        <v>Double Command Outputs</v>
      </c>
      <c r="C82" s="868" t="str">
        <f>IF('0) Signal List'!C84="","",'0) Signal List'!C84)</f>
        <v>(each individual relay output identified separately)</v>
      </c>
      <c r="D82" s="736"/>
      <c r="E82" s="736"/>
      <c r="F82" s="776"/>
      <c r="G82" s="74" t="str">
        <f>IF('0) Signal List'!G84="","",'0) Signal List'!G84)</f>
        <v/>
      </c>
      <c r="H82" s="74" t="str">
        <f>IF('0) Signal List'!H84="","",'0) Signal List'!H84)</f>
        <v/>
      </c>
      <c r="I82" s="72" t="str">
        <f>IF('0) Signal List'!I84="","",'0) Signal List'!I84)</f>
        <v/>
      </c>
      <c r="J82" s="573"/>
    </row>
    <row r="83" spans="1:10" ht="14.25" customHeight="1" x14ac:dyDescent="0.3">
      <c r="A83" s="68" t="str">
        <f>IF('0) Signal List'!A85="","",'0) Signal List'!A85)</f>
        <v/>
      </c>
      <c r="B83" s="234" t="str">
        <f>IF('0) Signal List'!B85="","",'0) Signal List'!B85)</f>
        <v>Digital Output Signals from EirGrid to WTG System</v>
      </c>
      <c r="C83" s="84" t="str">
        <f>IF('0) Signal List'!C85="","",'0) Signal List'!C85)</f>
        <v/>
      </c>
      <c r="D83" s="69" t="str">
        <f>IF('0) Signal List'!D85="","",'0) Signal List'!D85)</f>
        <v/>
      </c>
      <c r="E83" s="70" t="str">
        <f>IF('0) Signal List'!E85="","",'0) Signal List'!E85)</f>
        <v/>
      </c>
      <c r="F83" s="69" t="str">
        <f>IF('0) Signal List'!F85="","",'0) Signal List'!F85)</f>
        <v/>
      </c>
      <c r="G83" s="74" t="str">
        <f>IF('0) Signal List'!G85="","",'0) Signal List'!G85)</f>
        <v/>
      </c>
      <c r="H83" s="74" t="str">
        <f>IF('0) Signal List'!H85="","",'0) Signal List'!H85)</f>
        <v/>
      </c>
      <c r="I83" s="72" t="str">
        <f>IF('0) Signal List'!I85="","",'0) Signal List'!I85)</f>
        <v/>
      </c>
      <c r="J83" s="573"/>
    </row>
    <row r="84" spans="1:10" ht="14.25" customHeight="1" x14ac:dyDescent="0.25">
      <c r="A84" s="68" t="str">
        <f>IF('0) Signal List'!A86="","",'0) Signal List'!A86)</f>
        <v>E1</v>
      </c>
      <c r="B84" s="117" t="str">
        <f>IF('0) Signal List'!B86="","",'0) Signal List'!B86)</f>
        <v xml:space="preserve">Active Power Control facility status </v>
      </c>
      <c r="C84" s="69" t="str">
        <f>IF('0) Signal List'!C86="","",'0) Signal List'!C86)</f>
        <v/>
      </c>
      <c r="D84" s="69" t="str">
        <f>IF('0) Signal List'!D86="","",'0) Signal List'!D86)</f>
        <v>off</v>
      </c>
      <c r="E84" s="77" t="str">
        <f>IF('0) Signal List'!E86="","",'0) Signal List'!E86)</f>
        <v>pulse</v>
      </c>
      <c r="F84" s="69" t="str">
        <f>IF('0) Signal List'!F86="","",'0) Signal List'!F86)</f>
        <v>0.5 seconds</v>
      </c>
      <c r="G84" s="75" t="str">
        <f>IF('0) Signal List'!G86="","",'0) Signal List'!G86)</f>
        <v>WFPS</v>
      </c>
      <c r="H84" s="75" t="str">
        <f>IF('0) Signal List'!H86="","",'0) Signal List'!H86)</f>
        <v xml:space="preserve">N/A </v>
      </c>
      <c r="I84" s="72" t="str">
        <f>IF('0) Signal List'!I86="","",'0) Signal List'!I86)</f>
        <v>Distribution Code Signals List #4 DCC11.5.1.4</v>
      </c>
      <c r="J84" s="573"/>
    </row>
    <row r="85" spans="1:10" ht="14.25" customHeight="1" x14ac:dyDescent="0.25">
      <c r="A85" s="68" t="str">
        <f>IF('0) Signal List'!A87="","",'0) Signal List'!A87)</f>
        <v>E2</v>
      </c>
      <c r="B85" s="117" t="str">
        <f>IF('0) Signal List'!B87="","",'0) Signal List'!B87)</f>
        <v>Active Power Control facility status</v>
      </c>
      <c r="C85" s="69" t="str">
        <f>IF('0) Signal List'!C87="","",'0) Signal List'!C87)</f>
        <v/>
      </c>
      <c r="D85" s="69" t="str">
        <f>IF('0) Signal List'!D87="","",'0) Signal List'!D87)</f>
        <v>on</v>
      </c>
      <c r="E85" s="77" t="str">
        <f>IF('0) Signal List'!E87="","",'0) Signal List'!E87)</f>
        <v>pulse</v>
      </c>
      <c r="F85" s="69" t="str">
        <f>IF('0) Signal List'!F87="","",'0) Signal List'!F87)</f>
        <v>0.5 seconds</v>
      </c>
      <c r="G85" s="75" t="str">
        <f>IF('0) Signal List'!G87="","",'0) Signal List'!G87)</f>
        <v>WFPS</v>
      </c>
      <c r="H85" s="75" t="str">
        <f>IF('0) Signal List'!H87="","",'0) Signal List'!H87)</f>
        <v xml:space="preserve">N/A </v>
      </c>
      <c r="I85" s="72" t="str">
        <f>IF('0) Signal List'!I87="","",'0) Signal List'!I87)</f>
        <v>Distribution Code Signals List #4 DCC11.5.1.4</v>
      </c>
      <c r="J85" s="573"/>
    </row>
    <row r="86" spans="1:10" ht="14.25" customHeight="1" x14ac:dyDescent="0.25">
      <c r="A86" s="68" t="str">
        <f>IF('0) Signal List'!A88="","",'0) Signal List'!A88)</f>
        <v>E3</v>
      </c>
      <c r="B86" s="69" t="str">
        <f>IF('0) Signal List'!B88="","",'0) Signal List'!B88)</f>
        <v>Frequency Response System Mode Status</v>
      </c>
      <c r="C86" s="69" t="str">
        <f>IF('0) Signal List'!C88="","",'0) Signal List'!C88)</f>
        <v/>
      </c>
      <c r="D86" s="69" t="str">
        <f>IF('0) Signal List'!D88="","",'0) Signal List'!D88)</f>
        <v>off</v>
      </c>
      <c r="E86" s="77" t="str">
        <f>IF('0) Signal List'!E88="","",'0) Signal List'!E88)</f>
        <v>pulse</v>
      </c>
      <c r="F86" s="69" t="str">
        <f>IF('0) Signal List'!F88="","",'0) Signal List'!F88)</f>
        <v>0.5 seconds</v>
      </c>
      <c r="G86" s="75" t="str">
        <f>IF('0) Signal List'!G88="","",'0) Signal List'!G88)</f>
        <v>WFPS</v>
      </c>
      <c r="H86" s="75" t="str">
        <f>IF('0) Signal List'!H88="","",'0) Signal List'!H88)</f>
        <v xml:space="preserve">N/A </v>
      </c>
      <c r="I86" s="72" t="str">
        <f>IF('0) Signal List'!I88="","",'0) Signal List'!I88)</f>
        <v>Distribution Code Signals List #5 DCC11.5.1.5</v>
      </c>
      <c r="J86" s="573"/>
    </row>
    <row r="87" spans="1:10" ht="14.25" customHeight="1" x14ac:dyDescent="0.25">
      <c r="A87" s="68" t="str">
        <f>IF('0) Signal List'!A89="","",'0) Signal List'!A89)</f>
        <v>E4</v>
      </c>
      <c r="B87" s="69" t="str">
        <f>IF('0) Signal List'!B89="","",'0) Signal List'!B89)</f>
        <v>Frequency Response System Mode Status</v>
      </c>
      <c r="C87" s="69" t="str">
        <f>IF('0) Signal List'!C89="","",'0) Signal List'!C89)</f>
        <v/>
      </c>
      <c r="D87" s="69" t="str">
        <f>IF('0) Signal List'!D89="","",'0) Signal List'!D89)</f>
        <v>on</v>
      </c>
      <c r="E87" s="77" t="str">
        <f>IF('0) Signal List'!E89="","",'0) Signal List'!E89)</f>
        <v>pulse</v>
      </c>
      <c r="F87" s="69" t="str">
        <f>IF('0) Signal List'!F89="","",'0) Signal List'!F89)</f>
        <v>0.5 seconds</v>
      </c>
      <c r="G87" s="75" t="str">
        <f>IF('0) Signal List'!G89="","",'0) Signal List'!G89)</f>
        <v>WFPS</v>
      </c>
      <c r="H87" s="75" t="str">
        <f>IF('0) Signal List'!H89="","",'0) Signal List'!H89)</f>
        <v xml:space="preserve">N/A </v>
      </c>
      <c r="I87" s="72" t="str">
        <f>IF('0) Signal List'!I89="","",'0) Signal List'!I89)</f>
        <v>Distribution Code Signals List #5 DCC11.5.1.5</v>
      </c>
      <c r="J87" s="573"/>
    </row>
    <row r="88" spans="1:10" ht="14.25" customHeight="1" x14ac:dyDescent="0.25">
      <c r="A88" s="68" t="str">
        <f>IF('0) Signal List'!A90="","",'0) Signal List'!A90)</f>
        <v>E5</v>
      </c>
      <c r="B88" s="69" t="str">
        <f>IF('0) Signal List'!B90="","",'0) Signal List'!B90)</f>
        <v>Frequency Response Curve Select</v>
      </c>
      <c r="C88" s="69" t="str">
        <f>IF('0) Signal List'!C90="","",'0) Signal List'!C90)</f>
        <v/>
      </c>
      <c r="D88" s="69" t="str">
        <f>IF('0) Signal List'!D90="","",'0) Signal List'!D90)</f>
        <v>Curve 1</v>
      </c>
      <c r="E88" s="77" t="str">
        <f>IF('0) Signal List'!E90="","",'0) Signal List'!E90)</f>
        <v>pulse</v>
      </c>
      <c r="F88" s="69" t="str">
        <f>IF('0) Signal List'!F90="","",'0) Signal List'!F90)</f>
        <v>0.5 seconds</v>
      </c>
      <c r="G88" s="75" t="str">
        <f>IF('0) Signal List'!G90="","",'0) Signal List'!G90)</f>
        <v>WFPS</v>
      </c>
      <c r="H88" s="75" t="str">
        <f>IF('0) Signal List'!H90="","",'0) Signal List'!H90)</f>
        <v xml:space="preserve">N/A </v>
      </c>
      <c r="I88" s="72" t="str">
        <f>IF('0) Signal List'!I90="","",'0) Signal List'!I90)</f>
        <v>Distribution Code Signals List #5 DCC11.5.1.5</v>
      </c>
      <c r="J88" s="573"/>
    </row>
    <row r="89" spans="1:10" ht="14.25" customHeight="1" x14ac:dyDescent="0.25">
      <c r="A89" s="68" t="str">
        <f>IF('0) Signal List'!A91="","",'0) Signal List'!A91)</f>
        <v>E6</v>
      </c>
      <c r="B89" s="69" t="str">
        <f>IF('0) Signal List'!B91="","",'0) Signal List'!B91)</f>
        <v>Frequency Response Curve Select</v>
      </c>
      <c r="C89" s="69" t="str">
        <f>IF('0) Signal List'!C91="","",'0) Signal List'!C91)</f>
        <v/>
      </c>
      <c r="D89" s="69" t="str">
        <f>IF('0) Signal List'!D91="","",'0) Signal List'!D91)</f>
        <v>Curve 2</v>
      </c>
      <c r="E89" s="77" t="str">
        <f>IF('0) Signal List'!E91="","",'0) Signal List'!E91)</f>
        <v>pulse</v>
      </c>
      <c r="F89" s="69" t="str">
        <f>IF('0) Signal List'!F91="","",'0) Signal List'!F91)</f>
        <v>0.5 seconds</v>
      </c>
      <c r="G89" s="75" t="str">
        <f>IF('0) Signal List'!G91="","",'0) Signal List'!G91)</f>
        <v>WFPS</v>
      </c>
      <c r="H89" s="75" t="str">
        <f>IF('0) Signal List'!H91="","",'0) Signal List'!H91)</f>
        <v xml:space="preserve">N/A </v>
      </c>
      <c r="I89" s="72" t="str">
        <f>IF('0) Signal List'!I91="","",'0) Signal List'!I91)</f>
        <v>Distribution Code Signals List #5 DCC11.5.1.5</v>
      </c>
      <c r="J89" s="573"/>
    </row>
    <row r="90" spans="1:10" ht="14.25" customHeight="1" x14ac:dyDescent="0.25">
      <c r="A90" s="68" t="str">
        <f>IF('0) Signal List'!A92="","",'0) Signal List'!A92)</f>
        <v>E7</v>
      </c>
      <c r="B90" s="69" t="str">
        <f>IF('0) Signal List'!B92="","",'0) Signal List'!B92)</f>
        <v xml:space="preserve">Emulated Inertia </v>
      </c>
      <c r="C90" s="69" t="str">
        <f>IF('0) Signal List'!C92="","",'0) Signal List'!C92)</f>
        <v/>
      </c>
      <c r="D90" s="69" t="str">
        <f>IF('0) Signal List'!D92="","",'0) Signal List'!D92)</f>
        <v>off</v>
      </c>
      <c r="E90" s="77" t="str">
        <f>IF('0) Signal List'!E92="","",'0) Signal List'!E92)</f>
        <v>pulse</v>
      </c>
      <c r="F90" s="69" t="str">
        <f>IF('0) Signal List'!F92="","",'0) Signal List'!F92)</f>
        <v>0.5 seconds</v>
      </c>
      <c r="G90" s="75" t="str">
        <f>IF('0) Signal List'!G92="","",'0) Signal List'!G92)</f>
        <v>WFPS</v>
      </c>
      <c r="H90" s="75" t="str">
        <f>IF('0) Signal List'!H92="","",'0) Signal List'!H92)</f>
        <v xml:space="preserve">N/A </v>
      </c>
      <c r="I90" s="72" t="str">
        <f>IF('0) Signal List'!I92="","",'0) Signal List'!I92)</f>
        <v>Control from NCC to enable emulated inertia service</v>
      </c>
      <c r="J90" s="573"/>
    </row>
    <row r="91" spans="1:10" ht="14.25" customHeight="1" x14ac:dyDescent="0.25">
      <c r="A91" s="68" t="str">
        <f>IF('0) Signal List'!A93="","",'0) Signal List'!A93)</f>
        <v>E8</v>
      </c>
      <c r="B91" s="69" t="str">
        <f>IF('0) Signal List'!B93="","",'0) Signal List'!B93)</f>
        <v xml:space="preserve">Emulated Inertia </v>
      </c>
      <c r="C91" s="69" t="str">
        <f>IF('0) Signal List'!C93="","",'0) Signal List'!C93)</f>
        <v/>
      </c>
      <c r="D91" s="69" t="str">
        <f>IF('0) Signal List'!D93="","",'0) Signal List'!D93)</f>
        <v>on</v>
      </c>
      <c r="E91" s="77" t="str">
        <f>IF('0) Signal List'!E93="","",'0) Signal List'!E93)</f>
        <v>pulse</v>
      </c>
      <c r="F91" s="69" t="str">
        <f>IF('0) Signal List'!F93="","",'0) Signal List'!F93)</f>
        <v>0.5 seconds</v>
      </c>
      <c r="G91" s="75" t="str">
        <f>IF('0) Signal List'!G93="","",'0) Signal List'!G93)</f>
        <v>WFPS</v>
      </c>
      <c r="H91" s="75" t="str">
        <f>IF('0) Signal List'!H93="","",'0) Signal List'!H93)</f>
        <v xml:space="preserve">N/A </v>
      </c>
      <c r="I91" s="72" t="str">
        <f>IF('0) Signal List'!I93="","",'0) Signal List'!I93)</f>
        <v>Control from NCC to enable emulated inertia service</v>
      </c>
      <c r="J91" s="573"/>
    </row>
    <row r="92" spans="1:10" ht="14.25" customHeight="1" x14ac:dyDescent="0.25">
      <c r="A92" s="68" t="str">
        <f>IF('0) Signal List'!A94="","",'0) Signal List'!A94)</f>
        <v/>
      </c>
      <c r="B92" s="69" t="str">
        <f>IF('0) Signal List'!B94="","",'0) Signal List'!B94)</f>
        <v/>
      </c>
      <c r="C92" s="69" t="str">
        <f>IF('0) Signal List'!C94="","",'0) Signal List'!C94)</f>
        <v/>
      </c>
      <c r="D92" s="69" t="str">
        <f>IF('0) Signal List'!D94="","",'0) Signal List'!D94)</f>
        <v/>
      </c>
      <c r="E92" s="77" t="str">
        <f>IF('0) Signal List'!E94="","",'0) Signal List'!E94)</f>
        <v/>
      </c>
      <c r="F92" s="69" t="str">
        <f>IF('0) Signal List'!F94="","",'0) Signal List'!F94)</f>
        <v/>
      </c>
      <c r="G92" s="74" t="str">
        <f>IF('0) Signal List'!G94="","",'0) Signal List'!G94)</f>
        <v/>
      </c>
      <c r="H92" s="74" t="str">
        <f>IF('0) Signal List'!H94="","",'0) Signal List'!H94)</f>
        <v/>
      </c>
      <c r="I92" s="72" t="str">
        <f>IF('0) Signal List'!I94="","",'0) Signal List'!I94)</f>
        <v/>
      </c>
      <c r="J92" s="573"/>
    </row>
    <row r="93" spans="1:10" ht="14.25" customHeight="1" x14ac:dyDescent="0.3">
      <c r="A93" s="68" t="str">
        <f>IF('0) Signal List'!A95="","",'0) Signal List'!A95)</f>
        <v/>
      </c>
      <c r="B93" s="234" t="str">
        <f>IF('0) Signal List'!B95="","",'0) Signal List'!B95)</f>
        <v>Digital Output Signals from EirGrid to Sub Station</v>
      </c>
      <c r="C93" s="69" t="str">
        <f>IF('0) Signal List'!C95="","",'0) Signal List'!C95)</f>
        <v/>
      </c>
      <c r="D93" s="69" t="str">
        <f>IF('0) Signal List'!D95="","",'0) Signal List'!D95)</f>
        <v/>
      </c>
      <c r="E93" s="77" t="str">
        <f>IF('0) Signal List'!E95="","",'0) Signal List'!E95)</f>
        <v/>
      </c>
      <c r="F93" s="69" t="str">
        <f>IF('0) Signal List'!F95="","",'0) Signal List'!F95)</f>
        <v/>
      </c>
      <c r="G93" s="74" t="str">
        <f>IF('0) Signal List'!G95="","",'0) Signal List'!G95)</f>
        <v/>
      </c>
      <c r="H93" s="74" t="str">
        <f>IF('0) Signal List'!H95="","",'0) Signal List'!H95)</f>
        <v/>
      </c>
      <c r="I93" s="72" t="str">
        <f>IF('0) Signal List'!I95="","",'0) Signal List'!I95)</f>
        <v/>
      </c>
      <c r="J93" s="573"/>
    </row>
    <row r="94" spans="1:10" ht="14.25" customHeight="1" x14ac:dyDescent="0.25">
      <c r="A94" s="68" t="str">
        <f>IF('0) Signal List'!A96="","",'0) Signal List'!A96)</f>
        <v>F1</v>
      </c>
      <c r="B94" s="69" t="str">
        <f>IF('0) Signal List'!B96="","",'0) Signal List'!B96)</f>
        <v>ESBN 20 kV interface switch (Nulec Recloser)</v>
      </c>
      <c r="C94" s="76" t="str">
        <f>IF('0) Signal List'!C96="","",'0) Signal List'!C96)</f>
        <v/>
      </c>
      <c r="D94" s="560" t="str">
        <f>IF('0) Signal List'!D96="","",'0) Signal List'!D96)</f>
        <v>open</v>
      </c>
      <c r="E94" s="77" t="str">
        <f>IF('0) Signal List'!E96="","",'0) Signal List'!E96)</f>
        <v>pulse</v>
      </c>
      <c r="F94" s="69" t="str">
        <f>IF('0) Signal List'!F96="","",'0) Signal List'!F96)</f>
        <v>0.5 seconds</v>
      </c>
      <c r="G94" s="75" t="str">
        <f>IF('0) Signal List'!G96="","",'0) Signal List'!G96)</f>
        <v>ESBN</v>
      </c>
      <c r="H94" s="75" t="str">
        <f>IF('0) Signal List'!H96="","",'0) Signal List'!H96)</f>
        <v>ESBN</v>
      </c>
      <c r="I94" s="72" t="str">
        <f>IF('0) Signal List'!I96="","",'0) Signal List'!I96)</f>
        <v/>
      </c>
      <c r="J94" s="573"/>
    </row>
    <row r="95" spans="1:10" ht="14.25" customHeight="1" x14ac:dyDescent="0.25">
      <c r="A95" s="68" t="str">
        <f>IF('0) Signal List'!A97="","",'0) Signal List'!A97)</f>
        <v>F2</v>
      </c>
      <c r="B95" s="69" t="str">
        <f>IF('0) Signal List'!B97="","",'0) Signal List'!B97)</f>
        <v>ESBN 20 kV interface switch (Nulec Recloser)</v>
      </c>
      <c r="C95" s="76" t="str">
        <f>IF('0) Signal List'!C97="","",'0) Signal List'!C97)</f>
        <v/>
      </c>
      <c r="D95" s="560" t="str">
        <f>IF('0) Signal List'!D97="","",'0) Signal List'!D97)</f>
        <v>close</v>
      </c>
      <c r="E95" s="77" t="str">
        <f>IF('0) Signal List'!E97="","",'0) Signal List'!E97)</f>
        <v>pulse</v>
      </c>
      <c r="F95" s="69" t="str">
        <f>IF('0) Signal List'!F97="","",'0) Signal List'!F97)</f>
        <v>0.5 seconds</v>
      </c>
      <c r="G95" s="75" t="str">
        <f>IF('0) Signal List'!G97="","",'0) Signal List'!G97)</f>
        <v>ESBN</v>
      </c>
      <c r="H95" s="75" t="str">
        <f>IF('0) Signal List'!H97="","",'0) Signal List'!H97)</f>
        <v>ESBN</v>
      </c>
      <c r="I95" s="72" t="str">
        <f>IF('0) Signal List'!I97="","",'0) Signal List'!I97)</f>
        <v/>
      </c>
      <c r="J95" s="573"/>
    </row>
    <row r="96" spans="1:10" ht="14.25" customHeight="1" x14ac:dyDescent="0.25">
      <c r="A96" s="68" t="str">
        <f>IF('0) Signal List'!A98="","",'0) Signal List'!A98)</f>
        <v>F3</v>
      </c>
      <c r="B96" s="69" t="str">
        <f>IF('0) Signal List'!B98="","",'0) Signal List'!B98)</f>
        <v>Dispatch Fail Market Command Lamp - WFPS Panel</v>
      </c>
      <c r="C96" s="76" t="str">
        <f>IF('0) Signal List'!C98="","",'0) Signal List'!C98)</f>
        <v/>
      </c>
      <c r="D96" s="560" t="str">
        <f>IF('0) Signal List'!D98="","",'0) Signal List'!D98)</f>
        <v>off</v>
      </c>
      <c r="E96" s="77" t="str">
        <f>IF('0) Signal List'!E98="","",'0) Signal List'!E98)</f>
        <v>pulse</v>
      </c>
      <c r="F96" s="69" t="str">
        <f>IF('0) Signal List'!F98="","",'0) Signal List'!F98)</f>
        <v>0.5 seconds</v>
      </c>
      <c r="G96" s="75" t="str">
        <f>IF('0) Signal List'!G98="","",'0) Signal List'!G98)</f>
        <v>WFPS</v>
      </c>
      <c r="H96" s="75" t="str">
        <f>IF('0) Signal List'!H98="","",'0) Signal List'!H98)</f>
        <v>ESBN</v>
      </c>
      <c r="I96" s="72" t="str">
        <f>IF('0) Signal List'!I98="","",'0) Signal List'!I98)</f>
        <v/>
      </c>
      <c r="J96" s="573"/>
    </row>
    <row r="97" spans="1:10" ht="14.25" customHeight="1" x14ac:dyDescent="0.25">
      <c r="A97" s="68" t="str">
        <f>IF('0) Signal List'!A99="","",'0) Signal List'!A99)</f>
        <v>F4</v>
      </c>
      <c r="B97" s="69" t="str">
        <f>IF('0) Signal List'!B99="","",'0) Signal List'!B99)</f>
        <v>Dispatch Fail Market Command Lamp - WFPS Panel</v>
      </c>
      <c r="C97" s="76" t="str">
        <f>IF('0) Signal List'!C99="","",'0) Signal List'!C99)</f>
        <v/>
      </c>
      <c r="D97" s="560" t="str">
        <f>IF('0) Signal List'!D99="","",'0) Signal List'!D99)</f>
        <v xml:space="preserve">on </v>
      </c>
      <c r="E97" s="77" t="str">
        <f>IF('0) Signal List'!E99="","",'0) Signal List'!E99)</f>
        <v>pulse</v>
      </c>
      <c r="F97" s="69" t="str">
        <f>IF('0) Signal List'!F99="","",'0) Signal List'!F99)</f>
        <v>0.5 seconds</v>
      </c>
      <c r="G97" s="75" t="str">
        <f>IF('0) Signal List'!G99="","",'0) Signal List'!G99)</f>
        <v>WFPS</v>
      </c>
      <c r="H97" s="75" t="str">
        <f>IF('0) Signal List'!H99="","",'0) Signal List'!H99)</f>
        <v>ESBN</v>
      </c>
      <c r="I97" s="72" t="str">
        <f>IF('0) Signal List'!I99="","",'0) Signal List'!I99)</f>
        <v/>
      </c>
      <c r="J97" s="573"/>
    </row>
    <row r="98" spans="1:10" ht="14.25" customHeight="1" x14ac:dyDescent="0.25">
      <c r="A98" s="68" t="str">
        <f>IF('0) Signal List'!A100="","",'0) Signal List'!A100)</f>
        <v>F5</v>
      </c>
      <c r="B98" s="69" t="str">
        <f>IF('0) Signal List'!B100="","",'0) Signal List'!B100)</f>
        <v>Blue Alert Lamp  - WFPS Panel</v>
      </c>
      <c r="C98" s="76" t="str">
        <f>IF('0) Signal List'!C100="","",'0) Signal List'!C100)</f>
        <v/>
      </c>
      <c r="D98" s="560" t="str">
        <f>IF('0) Signal List'!D100="","",'0) Signal List'!D100)</f>
        <v xml:space="preserve">off </v>
      </c>
      <c r="E98" s="77" t="str">
        <f>IF('0) Signal List'!E100="","",'0) Signal List'!E100)</f>
        <v>pulse</v>
      </c>
      <c r="F98" s="69" t="str">
        <f>IF('0) Signal List'!F100="","",'0) Signal List'!F100)</f>
        <v>0.5 seconds</v>
      </c>
      <c r="G98" s="75" t="str">
        <f>IF('0) Signal List'!G100="","",'0) Signal List'!G100)</f>
        <v>WFPS</v>
      </c>
      <c r="H98" s="75" t="str">
        <f>IF('0) Signal List'!H100="","",'0) Signal List'!H100)</f>
        <v>ESBN</v>
      </c>
      <c r="I98" s="72" t="str">
        <f>IF('0) Signal List'!I100="","",'0) Signal List'!I100)</f>
        <v/>
      </c>
      <c r="J98" s="573"/>
    </row>
    <row r="99" spans="1:10" ht="14.25" customHeight="1" x14ac:dyDescent="0.25">
      <c r="A99" s="68" t="str">
        <f>IF('0) Signal List'!A101="","",'0) Signal List'!A101)</f>
        <v>F6</v>
      </c>
      <c r="B99" s="69" t="str">
        <f>IF('0) Signal List'!B101="","",'0) Signal List'!B101)</f>
        <v>Blue Alert Lamp  - WFPS Panel</v>
      </c>
      <c r="C99" s="76" t="str">
        <f>IF('0) Signal List'!C101="","",'0) Signal List'!C101)</f>
        <v/>
      </c>
      <c r="D99" s="560" t="str">
        <f>IF('0) Signal List'!D101="","",'0) Signal List'!D101)</f>
        <v xml:space="preserve">on </v>
      </c>
      <c r="E99" s="77" t="str">
        <f>IF('0) Signal List'!E101="","",'0) Signal List'!E101)</f>
        <v>pulse</v>
      </c>
      <c r="F99" s="69" t="str">
        <f>IF('0) Signal List'!F101="","",'0) Signal List'!F101)</f>
        <v>0.5 seconds</v>
      </c>
      <c r="G99" s="75" t="str">
        <f>IF('0) Signal List'!G101="","",'0) Signal List'!G101)</f>
        <v>WFPS</v>
      </c>
      <c r="H99" s="75" t="str">
        <f>IF('0) Signal List'!H101="","",'0) Signal List'!H101)</f>
        <v>ESBN</v>
      </c>
      <c r="I99" s="72" t="str">
        <f>IF('0) Signal List'!I101="","",'0) Signal List'!I101)</f>
        <v/>
      </c>
      <c r="J99" s="573"/>
    </row>
    <row r="100" spans="1:10" ht="14.25" customHeight="1" x14ac:dyDescent="0.25">
      <c r="A100" s="81" t="str">
        <f>IF('0) Signal List'!A102="","",'0) Signal List'!A102)</f>
        <v/>
      </c>
      <c r="B100" s="69" t="str">
        <f>IF('0) Signal List'!B102="","",'0) Signal List'!B102)</f>
        <v/>
      </c>
      <c r="C100" s="69" t="str">
        <f>IF('0) Signal List'!C102="","",'0) Signal List'!C102)</f>
        <v/>
      </c>
      <c r="D100" s="69" t="str">
        <f>IF('0) Signal List'!D102="","",'0) Signal List'!D102)</f>
        <v/>
      </c>
      <c r="E100" s="77" t="str">
        <f>IF('0) Signal List'!E102="","",'0) Signal List'!E102)</f>
        <v/>
      </c>
      <c r="F100" s="69" t="str">
        <f>IF('0) Signal List'!F102="","",'0) Signal List'!F102)</f>
        <v/>
      </c>
      <c r="G100" s="74" t="str">
        <f>IF('0) Signal List'!G102="","",'0) Signal List'!G102)</f>
        <v/>
      </c>
      <c r="H100" s="74" t="str">
        <f>IF('0) Signal List'!H102="","",'0) Signal List'!H102)</f>
        <v/>
      </c>
      <c r="I100" s="72" t="str">
        <f>IF('0) Signal List'!I102="","",'0) Signal List'!I102)</f>
        <v/>
      </c>
      <c r="J100" s="573"/>
    </row>
    <row r="101" spans="1:10" ht="14.25" customHeight="1" x14ac:dyDescent="0.25">
      <c r="A101" s="68" t="str">
        <f>IF('0) Signal List'!A103="","",'0) Signal List'!A103)</f>
        <v/>
      </c>
      <c r="B101" s="73" t="str">
        <f>IF('0) Signal List'!B103="","",'0) Signal List'!B103)</f>
        <v>Strobe Enable Pulses</v>
      </c>
      <c r="C101" s="69" t="str">
        <f>IF('0) Signal List'!C103="","",'0) Signal List'!C103)</f>
        <v/>
      </c>
      <c r="D101" s="69" t="str">
        <f>IF('0) Signal List'!D103="","",'0) Signal List'!D103)</f>
        <v/>
      </c>
      <c r="E101" s="77" t="str">
        <f>IF('0) Signal List'!E103="","",'0) Signal List'!E103)</f>
        <v/>
      </c>
      <c r="F101" s="69" t="str">
        <f>IF('0) Signal List'!F103="","",'0) Signal List'!F103)</f>
        <v/>
      </c>
      <c r="G101" s="74" t="str">
        <f>IF('0) Signal List'!G103="","",'0) Signal List'!G103)</f>
        <v/>
      </c>
      <c r="H101" s="74" t="str">
        <f>IF('0) Signal List'!H103="","",'0) Signal List'!H103)</f>
        <v/>
      </c>
      <c r="I101" s="72" t="str">
        <f>IF('0) Signal List'!I103="","",'0) Signal List'!I103)</f>
        <v/>
      </c>
      <c r="J101" s="573"/>
    </row>
    <row r="102" spans="1:10" s="24" customFormat="1" ht="14.25" customHeight="1" x14ac:dyDescent="0.3">
      <c r="A102" s="81" t="str">
        <f>IF('0) Signal List'!A104="","",'0) Signal List'!A104)</f>
        <v/>
      </c>
      <c r="B102" s="234" t="str">
        <f>IF('0) Signal List'!B104="","",'0) Signal List'!B104)</f>
        <v>Digital Output Signals from EirGrid to WTG System</v>
      </c>
      <c r="C102" s="69" t="str">
        <f>IF('0) Signal List'!C104="","",'0) Signal List'!C104)</f>
        <v/>
      </c>
      <c r="D102" s="69" t="str">
        <f>IF('0) Signal List'!D104="","",'0) Signal List'!D104)</f>
        <v/>
      </c>
      <c r="E102" s="77" t="str">
        <f>IF('0) Signal List'!E104="","",'0) Signal List'!E104)</f>
        <v/>
      </c>
      <c r="F102" s="69" t="str">
        <f>IF('0) Signal List'!F104="","",'0) Signal List'!F104)</f>
        <v/>
      </c>
      <c r="G102" s="74" t="str">
        <f>IF('0) Signal List'!G104="","",'0) Signal List'!G104)</f>
        <v/>
      </c>
      <c r="H102" s="74" t="str">
        <f>IF('0) Signal List'!H104="","",'0) Signal List'!H104)</f>
        <v/>
      </c>
      <c r="I102" s="72" t="str">
        <f>IF('0) Signal List'!I104="","",'0) Signal List'!I104)</f>
        <v/>
      </c>
      <c r="J102" s="573"/>
    </row>
    <row r="103" spans="1:10" ht="14.25" customHeight="1" x14ac:dyDescent="0.25">
      <c r="A103" s="68" t="str">
        <f>IF('0) Signal List'!A105="","",'0) Signal List'!A105)</f>
        <v>E9</v>
      </c>
      <c r="B103" s="117" t="str">
        <f>IF('0) Signal List'!B105="","",'0) Signal List'!B105)</f>
        <v>Digital Output Active Power Control Setpoint Enable</v>
      </c>
      <c r="C103" s="69" t="str">
        <f>IF('0) Signal List'!C105="","",'0) Signal List'!C105)</f>
        <v/>
      </c>
      <c r="D103" s="69" t="str">
        <f>IF('0) Signal List'!D105="","",'0) Signal List'!D105)</f>
        <v/>
      </c>
      <c r="E103" s="77" t="str">
        <f>IF('0) Signal List'!E105="","",'0) Signal List'!E105)</f>
        <v>pulse</v>
      </c>
      <c r="F103" s="69" t="str">
        <f>IF('0) Signal List'!F105="","",'0) Signal List'!F105)</f>
        <v>0.5 seconds</v>
      </c>
      <c r="G103" s="75" t="str">
        <f>IF('0) Signal List'!G105="","",'0) Signal List'!G105)</f>
        <v>WFPS</v>
      </c>
      <c r="H103" s="75" t="str">
        <f>IF('0) Signal List'!H105="","",'0) Signal List'!H105)</f>
        <v xml:space="preserve">N/A </v>
      </c>
      <c r="I103" s="72" t="str">
        <f>IF('0) Signal List'!I105="","",'0) Signal List'!I105)</f>
        <v>Distribution Code Signals List #4 DCC11.5.1.4</v>
      </c>
      <c r="J103" s="573"/>
    </row>
    <row r="104" spans="1:10" ht="14.25" customHeight="1" x14ac:dyDescent="0.25">
      <c r="A104" s="68" t="str">
        <f>IF('0) Signal List'!A106="","",'0) Signal List'!A106)</f>
        <v>E10</v>
      </c>
      <c r="B104" s="117" t="str">
        <f>IF('0) Signal List'!B106="","",'0) Signal List'!B106)</f>
        <v>Digital Output Frequency Droop Setting Enable</v>
      </c>
      <c r="C104" s="69" t="str">
        <f>IF('0) Signal List'!C106="","",'0) Signal List'!C106)</f>
        <v/>
      </c>
      <c r="D104" s="69" t="str">
        <f>IF('0) Signal List'!D106="","",'0) Signal List'!D106)</f>
        <v/>
      </c>
      <c r="E104" s="77" t="str">
        <f>IF('0) Signal List'!E106="","",'0) Signal List'!E106)</f>
        <v>pulse</v>
      </c>
      <c r="F104" s="69" t="str">
        <f>IF('0) Signal List'!F106="","",'0) Signal List'!F106)</f>
        <v>0.5 seconds</v>
      </c>
      <c r="G104" s="75" t="str">
        <f>IF('0) Signal List'!G106="","",'0) Signal List'!G106)</f>
        <v>WFPS</v>
      </c>
      <c r="H104" s="75" t="str">
        <f>IF('0) Signal List'!H106="","",'0) Signal List'!H106)</f>
        <v xml:space="preserve">N/A </v>
      </c>
      <c r="I104" s="72" t="str">
        <f>IF('0) Signal List'!I106="","",'0) Signal List'!I106)</f>
        <v>Distribution Code Modification #24 Approved by CER 08/10/2013</v>
      </c>
      <c r="J104" s="573"/>
    </row>
    <row r="105" spans="1:10" ht="14.25" customHeight="1" x14ac:dyDescent="0.25">
      <c r="A105" s="68"/>
      <c r="B105" s="117"/>
      <c r="C105" s="69"/>
      <c r="D105" s="69"/>
      <c r="E105" s="77"/>
      <c r="F105" s="69"/>
      <c r="G105" s="75"/>
      <c r="H105" s="75"/>
      <c r="I105" s="72"/>
      <c r="J105" s="573"/>
    </row>
    <row r="106" spans="1:10" ht="14.25" customHeight="1" x14ac:dyDescent="0.25">
      <c r="A106" s="68" t="str">
        <f>IF('0) Signal List'!A108="","",'0) Signal List'!A108)</f>
        <v/>
      </c>
      <c r="B106" s="775" t="str">
        <f>IF('0) Signal List'!B108="","",'0) Signal List'!B108)</f>
        <v>Recommended Cable 15-pair Screened Cable : 15 x 2 x 0.6sqmm, Twisted-Pair ( TP).</v>
      </c>
      <c r="C106" s="736"/>
      <c r="D106" s="736"/>
      <c r="E106" s="736"/>
      <c r="F106" s="776"/>
      <c r="G106" s="75" t="str">
        <f>IF('0) Signal List'!G108="","",'0) Signal List'!G108)</f>
        <v/>
      </c>
      <c r="H106" s="75" t="str">
        <f>IF('0) Signal List'!H108="","",'0) Signal List'!H108)</f>
        <v/>
      </c>
      <c r="I106" s="72" t="str">
        <f>IF('0) Signal List'!I108="","",'0) Signal List'!I108)</f>
        <v/>
      </c>
      <c r="J106" s="573"/>
    </row>
    <row r="107" spans="1:10" ht="14.25" customHeight="1" x14ac:dyDescent="0.25">
      <c r="A107" s="68"/>
      <c r="B107" s="551"/>
      <c r="C107" s="549"/>
      <c r="D107" s="549"/>
      <c r="E107" s="549"/>
      <c r="F107" s="549"/>
      <c r="G107" s="559"/>
      <c r="H107" s="559"/>
      <c r="I107" s="254"/>
      <c r="J107" s="573"/>
    </row>
    <row r="108" spans="1:10" ht="14.25" customHeight="1" thickBot="1" x14ac:dyDescent="0.3">
      <c r="A108" s="92" t="str">
        <f>IF('0) Signal List'!A110="","",'0) Signal List'!A110)</f>
        <v>ETIE Ref</v>
      </c>
      <c r="B108" s="93" t="str">
        <f>IF('0) Signal List'!B110="","",'0) Signal List'!B110)</f>
        <v>Digital Alarms From Networks</v>
      </c>
      <c r="C108" s="94" t="str">
        <f>IF('0) Signal List'!C110="","",'0) Signal List'!C110)</f>
        <v/>
      </c>
      <c r="D108" s="94" t="str">
        <f>IF('0) Signal List'!D110="","",'0) Signal List'!D110)</f>
        <v/>
      </c>
      <c r="E108" s="86" t="str">
        <f>IF('0) Signal List'!E110="","",'0) Signal List'!E110)</f>
        <v/>
      </c>
      <c r="F108" s="94" t="str">
        <f>IF('0) Signal List'!F110="","",'0) Signal List'!F110)</f>
        <v/>
      </c>
      <c r="G108" s="255" t="str">
        <f>IF('0) Signal List'!G110="","",'0) Signal List'!G110)</f>
        <v>Provided by</v>
      </c>
      <c r="H108" s="256" t="str">
        <f>IF('0) Signal List'!H110="","",'0) Signal List'!H110)</f>
        <v>TSO Pass-through to</v>
      </c>
      <c r="I108" s="95" t="str">
        <f>IF('0) Signal List'!I110="","",'0) Signal List'!I110)</f>
        <v>Distribution Code reference</v>
      </c>
      <c r="J108" s="136"/>
    </row>
    <row r="109" spans="1:10" ht="14.25" customHeight="1" thickTop="1" x14ac:dyDescent="0.25">
      <c r="A109" s="68" t="str">
        <f>IF('0) Signal List'!A111="","",'0) Signal List'!A111)</f>
        <v/>
      </c>
      <c r="B109" s="69" t="str">
        <f>IF('0) Signal List'!B111="","",'0) Signal List'!B111)</f>
        <v/>
      </c>
      <c r="C109" s="69" t="str">
        <f>IF('0) Signal List'!C111="","",'0) Signal List'!C111)</f>
        <v/>
      </c>
      <c r="D109" s="69" t="str">
        <f>IF('0) Signal List'!D111="","",'0) Signal List'!D111)</f>
        <v/>
      </c>
      <c r="E109" s="77" t="str">
        <f>IF('0) Signal List'!E111="","",'0) Signal List'!E111)</f>
        <v/>
      </c>
      <c r="F109" s="69" t="str">
        <f>IF('0) Signal List'!F111="","",'0) Signal List'!F111)</f>
        <v/>
      </c>
      <c r="G109" s="88" t="str">
        <f>IF('0) Signal List'!G111="","",'0) Signal List'!G111)</f>
        <v/>
      </c>
      <c r="H109" s="88" t="str">
        <f>IF('0) Signal List'!H111="","",'0) Signal List'!H111)</f>
        <v/>
      </c>
      <c r="I109" s="72" t="str">
        <f>IF('0) Signal List'!I111="","",'0) Signal List'!I111)</f>
        <v/>
      </c>
      <c r="J109" s="573"/>
    </row>
    <row r="110" spans="1:10" ht="14.25" customHeight="1" x14ac:dyDescent="0.25">
      <c r="A110" s="68" t="str">
        <f>IF('0) Signal List'!A112="","",'0) Signal List'!A112)</f>
        <v/>
      </c>
      <c r="B110" s="141" t="str">
        <f>IF('0) Signal List'!B112="","",'0) Signal List'!B112)</f>
        <v>Single Bit Indications</v>
      </c>
      <c r="C110" s="69" t="str">
        <f>IF('0) Signal List'!C112="","",'0) Signal List'!C112)</f>
        <v/>
      </c>
      <c r="D110" s="69" t="str">
        <f>IF('0) Signal List'!D112="","",'0) Signal List'!D112)</f>
        <v/>
      </c>
      <c r="E110" s="77" t="str">
        <f>IF('0) Signal List'!E112="","",'0) Signal List'!E112)</f>
        <v/>
      </c>
      <c r="F110" s="69" t="str">
        <f>IF('0) Signal List'!F112="","",'0) Signal List'!F112)</f>
        <v/>
      </c>
      <c r="G110" s="75" t="str">
        <f>IF('0) Signal List'!G112="","",'0) Signal List'!G112)</f>
        <v/>
      </c>
      <c r="H110" s="75" t="str">
        <f>IF('0) Signal List'!H112="","",'0) Signal List'!H112)</f>
        <v/>
      </c>
      <c r="I110" s="72" t="str">
        <f>IF('0) Signal List'!I112="","",'0) Signal List'!I112)</f>
        <v/>
      </c>
      <c r="J110" s="573"/>
    </row>
    <row r="111" spans="1:10" ht="14.25" customHeight="1" x14ac:dyDescent="0.3">
      <c r="A111" s="68" t="str">
        <f>IF('0) Signal List'!A113="","",'0) Signal List'!A113)</f>
        <v/>
      </c>
      <c r="B111" s="235" t="str">
        <f>IF('0) Signal List'!B113="","",'0) Signal List'!B113)</f>
        <v>Network Protection Signals</v>
      </c>
      <c r="C111" s="69" t="str">
        <f>IF('0) Signal List'!C113="","",'0) Signal List'!C113)</f>
        <v/>
      </c>
      <c r="D111" s="69" t="str">
        <f>IF('0) Signal List'!D113="","",'0) Signal List'!D113)</f>
        <v/>
      </c>
      <c r="E111" s="77" t="str">
        <f>IF('0) Signal List'!E113="","",'0) Signal List'!E113)</f>
        <v/>
      </c>
      <c r="F111" s="69" t="str">
        <f>IF('0) Signal List'!F113="","",'0) Signal List'!F113)</f>
        <v/>
      </c>
      <c r="G111" s="75" t="str">
        <f>IF('0) Signal List'!G113="","",'0) Signal List'!G113)</f>
        <v/>
      </c>
      <c r="H111" s="75" t="str">
        <f>IF('0) Signal List'!H113="","",'0) Signal List'!H113)</f>
        <v/>
      </c>
      <c r="I111" s="72" t="str">
        <f>IF('0) Signal List'!I113="","",'0) Signal List'!I113)</f>
        <v/>
      </c>
      <c r="J111" s="573"/>
    </row>
    <row r="112" spans="1:10" ht="14.25" customHeight="1" x14ac:dyDescent="0.25">
      <c r="A112" s="68" t="str">
        <f>IF('0) Signal List'!A114="","",'0) Signal List'!A114)</f>
        <v>N1</v>
      </c>
      <c r="B112" s="69" t="str">
        <f>IF('0) Signal List'!B114="","",'0) Signal List'!B114)</f>
        <v>ESBN Alarm 1</v>
      </c>
      <c r="C112" s="69" t="str">
        <f>IF('0) Signal List'!C114="","",'0) Signal List'!C114)</f>
        <v/>
      </c>
      <c r="D112" s="69" t="str">
        <f>IF('0) Signal List'!D114="","",'0) Signal List'!D114)</f>
        <v/>
      </c>
      <c r="E112" s="77" t="str">
        <f>IF('0) Signal List'!E114="","",'0) Signal List'!E114)</f>
        <v/>
      </c>
      <c r="F112" s="69" t="str">
        <f>IF('0) Signal List'!F114="","",'0) Signal List'!F114)</f>
        <v/>
      </c>
      <c r="G112" s="75" t="str">
        <f>IF('0) Signal List'!G114="","",'0) Signal List'!G114)</f>
        <v>ESBN</v>
      </c>
      <c r="H112" s="75" t="str">
        <f>IF('0) Signal List'!H114="","",'0) Signal List'!H114)</f>
        <v>ESBN</v>
      </c>
      <c r="I112" s="72" t="str">
        <f>IF('0) Signal List'!I114="","",'0) Signal List'!I114)</f>
        <v>ESBN to specify Alarm type to WFPS. (not required if DSO RTU is installed)</v>
      </c>
      <c r="J112" s="573"/>
    </row>
    <row r="113" spans="1:10" ht="14.25" customHeight="1" x14ac:dyDescent="0.25">
      <c r="A113" s="68" t="str">
        <f>IF('0) Signal List'!A115="","",'0) Signal List'!A115)</f>
        <v>N2</v>
      </c>
      <c r="B113" s="69" t="str">
        <f>IF('0) Signal List'!B115="","",'0) Signal List'!B115)</f>
        <v>ESBN Alarm 2</v>
      </c>
      <c r="C113" s="69" t="str">
        <f>IF('0) Signal List'!C115="","",'0) Signal List'!C115)</f>
        <v/>
      </c>
      <c r="D113" s="69" t="str">
        <f>IF('0) Signal List'!D115="","",'0) Signal List'!D115)</f>
        <v/>
      </c>
      <c r="E113" s="77" t="str">
        <f>IF('0) Signal List'!E115="","",'0) Signal List'!E115)</f>
        <v/>
      </c>
      <c r="F113" s="69" t="str">
        <f>IF('0) Signal List'!F115="","",'0) Signal List'!F115)</f>
        <v/>
      </c>
      <c r="G113" s="75" t="str">
        <f>IF('0) Signal List'!G115="","",'0) Signal List'!G115)</f>
        <v>ESBN</v>
      </c>
      <c r="H113" s="75" t="str">
        <f>IF('0) Signal List'!H115="","",'0) Signal List'!H115)</f>
        <v>ESBN</v>
      </c>
      <c r="I113" s="72" t="str">
        <f>IF('0) Signal List'!I115="","",'0) Signal List'!I115)</f>
        <v>ESBN to specify Alarm type to WFPS. (not required if DSO RTU is installed)</v>
      </c>
      <c r="J113" s="573"/>
    </row>
    <row r="114" spans="1:10" ht="14.25" customHeight="1" x14ac:dyDescent="0.25">
      <c r="A114" s="68" t="str">
        <f>IF('0) Signal List'!A116="","",'0) Signal List'!A116)</f>
        <v>N3</v>
      </c>
      <c r="B114" s="69" t="str">
        <f>IF('0) Signal List'!B116="","",'0) Signal List'!B116)</f>
        <v>ESBN Alarm 3</v>
      </c>
      <c r="C114" s="69" t="str">
        <f>IF('0) Signal List'!C116="","",'0) Signal List'!C116)</f>
        <v/>
      </c>
      <c r="D114" s="69" t="str">
        <f>IF('0) Signal List'!D116="","",'0) Signal List'!D116)</f>
        <v/>
      </c>
      <c r="E114" s="77" t="str">
        <f>IF('0) Signal List'!E116="","",'0) Signal List'!E116)</f>
        <v/>
      </c>
      <c r="F114" s="69" t="str">
        <f>IF('0) Signal List'!F116="","",'0) Signal List'!F116)</f>
        <v/>
      </c>
      <c r="G114" s="75" t="str">
        <f>IF('0) Signal List'!G116="","",'0) Signal List'!G116)</f>
        <v>ESBN</v>
      </c>
      <c r="H114" s="75" t="str">
        <f>IF('0) Signal List'!H116="","",'0) Signal List'!H116)</f>
        <v>ESBN</v>
      </c>
      <c r="I114" s="72" t="str">
        <f>IF('0) Signal List'!I116="","",'0) Signal List'!I116)</f>
        <v>ESBN to specify Alarm type to WFPS. (not required if DSO RTU is installed)</v>
      </c>
      <c r="J114" s="573"/>
    </row>
    <row r="115" spans="1:10" ht="14.25" customHeight="1" x14ac:dyDescent="0.25">
      <c r="A115" s="68" t="str">
        <f>IF('0) Signal List'!A117="","",'0) Signal List'!A117)</f>
        <v>N4</v>
      </c>
      <c r="B115" s="69" t="str">
        <f>IF('0) Signal List'!B117="","",'0) Signal List'!B117)</f>
        <v>ESBN Alarm 4</v>
      </c>
      <c r="C115" s="69" t="str">
        <f>IF('0) Signal List'!C117="","",'0) Signal List'!C117)</f>
        <v/>
      </c>
      <c r="D115" s="69" t="str">
        <f>IF('0) Signal List'!D117="","",'0) Signal List'!D117)</f>
        <v/>
      </c>
      <c r="E115" s="77" t="str">
        <f>IF('0) Signal List'!E117="","",'0) Signal List'!E117)</f>
        <v/>
      </c>
      <c r="F115" s="69" t="str">
        <f>IF('0) Signal List'!F117="","",'0) Signal List'!F117)</f>
        <v/>
      </c>
      <c r="G115" s="75" t="str">
        <f>IF('0) Signal List'!G117="","",'0) Signal List'!G117)</f>
        <v>ESBN</v>
      </c>
      <c r="H115" s="75" t="str">
        <f>IF('0) Signal List'!H117="","",'0) Signal List'!H117)</f>
        <v>ESBN</v>
      </c>
      <c r="I115" s="72" t="str">
        <f>IF('0) Signal List'!I117="","",'0) Signal List'!I117)</f>
        <v>ESBN to specify Alarm type to WFPS. (not required if DSO RTU is installed)</v>
      </c>
      <c r="J115" s="573"/>
    </row>
    <row r="116" spans="1:10" ht="14.25" customHeight="1" x14ac:dyDescent="0.25">
      <c r="A116" s="68" t="str">
        <f>IF('0) Signal List'!A118="","",'0) Signal List'!A118)</f>
        <v>N5</v>
      </c>
      <c r="B116" s="69" t="str">
        <f>IF('0) Signal List'!B118="","",'0) Signal List'!B118)</f>
        <v>ESBN Alarm 5</v>
      </c>
      <c r="C116" s="69" t="str">
        <f>IF('0) Signal List'!C118="","",'0) Signal List'!C118)</f>
        <v/>
      </c>
      <c r="D116" s="69" t="str">
        <f>IF('0) Signal List'!D118="","",'0) Signal List'!D118)</f>
        <v/>
      </c>
      <c r="E116" s="77" t="str">
        <f>IF('0) Signal List'!E118="","",'0) Signal List'!E118)</f>
        <v/>
      </c>
      <c r="F116" s="69" t="str">
        <f>IF('0) Signal List'!F118="","",'0) Signal List'!F118)</f>
        <v/>
      </c>
      <c r="G116" s="75" t="str">
        <f>IF('0) Signal List'!G118="","",'0) Signal List'!G118)</f>
        <v>ESBN</v>
      </c>
      <c r="H116" s="75" t="str">
        <f>IF('0) Signal List'!H118="","",'0) Signal List'!H118)</f>
        <v>ESBN</v>
      </c>
      <c r="I116" s="72" t="str">
        <f>IF('0) Signal List'!I118="","",'0) Signal List'!I118)</f>
        <v>ESBN to specify Alarm type to WFPS. (not required if DSO RTU is installed)</v>
      </c>
      <c r="J116" s="573"/>
    </row>
    <row r="117" spans="1:10" ht="14.25" customHeight="1" x14ac:dyDescent="0.25">
      <c r="A117" s="68" t="str">
        <f>IF('0) Signal List'!A119="","",'0) Signal List'!A119)</f>
        <v>N6</v>
      </c>
      <c r="B117" s="69" t="str">
        <f>IF('0) Signal List'!B119="","",'0) Signal List'!B119)</f>
        <v>ESBN Alarm 6</v>
      </c>
      <c r="C117" s="69" t="str">
        <f>IF('0) Signal List'!C119="","",'0) Signal List'!C119)</f>
        <v/>
      </c>
      <c r="D117" s="69" t="str">
        <f>IF('0) Signal List'!D119="","",'0) Signal List'!D119)</f>
        <v/>
      </c>
      <c r="E117" s="77" t="str">
        <f>IF('0) Signal List'!E119="","",'0) Signal List'!E119)</f>
        <v/>
      </c>
      <c r="F117" s="69" t="str">
        <f>IF('0) Signal List'!F119="","",'0) Signal List'!F119)</f>
        <v/>
      </c>
      <c r="G117" s="75" t="str">
        <f>IF('0) Signal List'!G119="","",'0) Signal List'!G119)</f>
        <v>ESBN</v>
      </c>
      <c r="H117" s="75" t="str">
        <f>IF('0) Signal List'!H119="","",'0) Signal List'!H119)</f>
        <v>ESBN</v>
      </c>
      <c r="I117" s="72" t="str">
        <f>IF('0) Signal List'!I119="","",'0) Signal List'!I119)</f>
        <v>ESBN to specify Alarm type to WFPS. (not required if DSO RTU is installed)</v>
      </c>
      <c r="J117" s="573"/>
    </row>
    <row r="118" spans="1:10" ht="14.25" customHeight="1" x14ac:dyDescent="0.25">
      <c r="A118" s="68" t="str">
        <f>IF('0) Signal List'!A120="","",'0) Signal List'!A120)</f>
        <v>N7</v>
      </c>
      <c r="B118" s="69" t="str">
        <f>IF('0) Signal List'!B120="","",'0) Signal List'!B120)</f>
        <v>ESBN Alarm 7</v>
      </c>
      <c r="C118" s="69" t="str">
        <f>IF('0) Signal List'!C120="","",'0) Signal List'!C120)</f>
        <v/>
      </c>
      <c r="D118" s="69" t="str">
        <f>IF('0) Signal List'!D120="","",'0) Signal List'!D120)</f>
        <v/>
      </c>
      <c r="E118" s="77" t="str">
        <f>IF('0) Signal List'!E120="","",'0) Signal List'!E120)</f>
        <v/>
      </c>
      <c r="F118" s="69" t="str">
        <f>IF('0) Signal List'!F120="","",'0) Signal List'!F120)</f>
        <v/>
      </c>
      <c r="G118" s="75" t="str">
        <f>IF('0) Signal List'!G120="","",'0) Signal List'!G120)</f>
        <v>ESBN</v>
      </c>
      <c r="H118" s="75" t="str">
        <f>IF('0) Signal List'!H120="","",'0) Signal List'!H120)</f>
        <v>ESBN</v>
      </c>
      <c r="I118" s="72" t="str">
        <f>IF('0) Signal List'!I120="","",'0) Signal List'!I120)</f>
        <v>ESBN to specify Alarm type to WFPS. (not required if DSO RTU is installed)</v>
      </c>
      <c r="J118" s="573"/>
    </row>
    <row r="119" spans="1:10" ht="14.25" customHeight="1" x14ac:dyDescent="0.25">
      <c r="A119" s="68" t="str">
        <f>IF('0) Signal List'!A121="","",'0) Signal List'!A121)</f>
        <v>N8</v>
      </c>
      <c r="B119" s="69" t="str">
        <f>IF('0) Signal List'!B121="","",'0) Signal List'!B121)</f>
        <v>ESBN Alarm 8</v>
      </c>
      <c r="C119" s="69" t="str">
        <f>IF('0) Signal List'!C121="","",'0) Signal List'!C121)</f>
        <v/>
      </c>
      <c r="D119" s="69" t="str">
        <f>IF('0) Signal List'!D121="","",'0) Signal List'!D121)</f>
        <v/>
      </c>
      <c r="E119" s="77" t="str">
        <f>IF('0) Signal List'!E121="","",'0) Signal List'!E121)</f>
        <v/>
      </c>
      <c r="F119" s="69" t="str">
        <f>IF('0) Signal List'!F121="","",'0) Signal List'!F121)</f>
        <v/>
      </c>
      <c r="G119" s="75" t="str">
        <f>IF('0) Signal List'!G121="","",'0) Signal List'!G121)</f>
        <v>ESBN</v>
      </c>
      <c r="H119" s="75" t="str">
        <f>IF('0) Signal List'!H121="","",'0) Signal List'!H121)</f>
        <v>ESBN</v>
      </c>
      <c r="I119" s="72" t="str">
        <f>IF('0) Signal List'!I121="","",'0) Signal List'!I121)</f>
        <v>ESBN to specify Alarm type to WFPS. (not required if DSO RTU is installed)</v>
      </c>
      <c r="J119" s="573"/>
    </row>
    <row r="120" spans="1:10" ht="14.25" customHeight="1" x14ac:dyDescent="0.25">
      <c r="A120" s="68" t="str">
        <f>IF('0) Signal List'!A122="","",'0) Signal List'!A122)</f>
        <v>N9</v>
      </c>
      <c r="B120" s="69" t="str">
        <f>IF('0) Signal List'!B122="","",'0) Signal List'!B122)</f>
        <v>ESBN Alarm 9</v>
      </c>
      <c r="C120" s="69" t="str">
        <f>IF('0) Signal List'!C122="","",'0) Signal List'!C122)</f>
        <v/>
      </c>
      <c r="D120" s="69" t="str">
        <f>IF('0) Signal List'!D122="","",'0) Signal List'!D122)</f>
        <v/>
      </c>
      <c r="E120" s="77" t="str">
        <f>IF('0) Signal List'!E122="","",'0) Signal List'!E122)</f>
        <v/>
      </c>
      <c r="F120" s="69" t="str">
        <f>IF('0) Signal List'!F122="","",'0) Signal List'!F122)</f>
        <v/>
      </c>
      <c r="G120" s="75" t="str">
        <f>IF('0) Signal List'!G122="","",'0) Signal List'!G122)</f>
        <v>ESBN</v>
      </c>
      <c r="H120" s="75" t="str">
        <f>IF('0) Signal List'!H122="","",'0) Signal List'!H122)</f>
        <v>ESBN</v>
      </c>
      <c r="I120" s="72" t="str">
        <f>IF('0) Signal List'!I122="","",'0) Signal List'!I122)</f>
        <v>ESBN to specify Alarm type to WFPS. (not required if DSO RTU is installed)</v>
      </c>
      <c r="J120" s="573"/>
    </row>
    <row r="121" spans="1:10" ht="14.25" customHeight="1" x14ac:dyDescent="0.25">
      <c r="A121" s="68" t="str">
        <f>IF('0) Signal List'!A123="","",'0) Signal List'!A123)</f>
        <v>N10</v>
      </c>
      <c r="B121" s="69" t="str">
        <f>IF('0) Signal List'!B123="","",'0) Signal List'!B123)</f>
        <v>ESBN Alarm 10</v>
      </c>
      <c r="C121" s="69" t="str">
        <f>IF('0) Signal List'!C123="","",'0) Signal List'!C123)</f>
        <v/>
      </c>
      <c r="D121" s="69" t="str">
        <f>IF('0) Signal List'!D123="","",'0) Signal List'!D123)</f>
        <v/>
      </c>
      <c r="E121" s="77" t="str">
        <f>IF('0) Signal List'!E123="","",'0) Signal List'!E123)</f>
        <v/>
      </c>
      <c r="F121" s="69" t="str">
        <f>IF('0) Signal List'!F123="","",'0) Signal List'!F123)</f>
        <v/>
      </c>
      <c r="G121" s="75" t="str">
        <f>IF('0) Signal List'!G123="","",'0) Signal List'!G123)</f>
        <v>ESBN</v>
      </c>
      <c r="H121" s="75" t="str">
        <f>IF('0) Signal List'!H123="","",'0) Signal List'!H123)</f>
        <v>ESBN</v>
      </c>
      <c r="I121" s="72" t="str">
        <f>IF('0) Signal List'!I123="","",'0) Signal List'!I123)</f>
        <v>ESBN to specify Alarm type to WFPS. (not required if DSO RTU is installed)</v>
      </c>
      <c r="J121" s="573"/>
    </row>
    <row r="122" spans="1:10" ht="14.25" customHeight="1" x14ac:dyDescent="0.25">
      <c r="A122" s="68" t="str">
        <f>IF('0) Signal List'!A124="","",'0) Signal List'!A124)</f>
        <v>N11</v>
      </c>
      <c r="B122" s="69" t="str">
        <f>IF('0) Signal List'!B124="","",'0) Signal List'!B124)</f>
        <v>ESBN Alarm 11</v>
      </c>
      <c r="C122" s="69" t="str">
        <f>IF('0) Signal List'!C124="","",'0) Signal List'!C124)</f>
        <v/>
      </c>
      <c r="D122" s="69" t="str">
        <f>IF('0) Signal List'!D124="","",'0) Signal List'!D124)</f>
        <v/>
      </c>
      <c r="E122" s="77" t="str">
        <f>IF('0) Signal List'!E124="","",'0) Signal List'!E124)</f>
        <v/>
      </c>
      <c r="F122" s="69" t="str">
        <f>IF('0) Signal List'!F124="","",'0) Signal List'!F124)</f>
        <v/>
      </c>
      <c r="G122" s="75" t="str">
        <f>IF('0) Signal List'!G124="","",'0) Signal List'!G124)</f>
        <v>ESBN</v>
      </c>
      <c r="H122" s="75" t="str">
        <f>IF('0) Signal List'!H124="","",'0) Signal List'!H124)</f>
        <v>ESBN</v>
      </c>
      <c r="I122" s="72" t="str">
        <f>IF('0) Signal List'!I124="","",'0) Signal List'!I124)</f>
        <v>ESBN to specify Alarm type to WFPS. (not required if DSO RTU is installed)</v>
      </c>
      <c r="J122" s="573"/>
    </row>
    <row r="123" spans="1:10" ht="14.25" customHeight="1" x14ac:dyDescent="0.25">
      <c r="A123" s="68" t="str">
        <f>IF('0) Signal List'!A125="","",'0) Signal List'!A125)</f>
        <v>N12</v>
      </c>
      <c r="B123" s="69" t="str">
        <f>IF('0) Signal List'!B125="","",'0) Signal List'!B125)</f>
        <v>ESBN Alarm 12</v>
      </c>
      <c r="C123" s="69" t="str">
        <f>IF('0) Signal List'!C125="","",'0) Signal List'!C125)</f>
        <v/>
      </c>
      <c r="D123" s="69" t="str">
        <f>IF('0) Signal List'!D125="","",'0) Signal List'!D125)</f>
        <v/>
      </c>
      <c r="E123" s="77" t="str">
        <f>IF('0) Signal List'!E125="","",'0) Signal List'!E125)</f>
        <v/>
      </c>
      <c r="F123" s="69" t="str">
        <f>IF('0) Signal List'!F125="","",'0) Signal List'!F125)</f>
        <v/>
      </c>
      <c r="G123" s="75" t="str">
        <f>IF('0) Signal List'!G125="","",'0) Signal List'!G125)</f>
        <v>ESBN</v>
      </c>
      <c r="H123" s="75" t="str">
        <f>IF('0) Signal List'!H125="","",'0) Signal List'!H125)</f>
        <v>ESBN</v>
      </c>
      <c r="I123" s="72" t="str">
        <f>IF('0) Signal List'!I125="","",'0) Signal List'!I125)</f>
        <v>ESBN to specify Alarm type to WFPS. (not required if DSO RTU is installed)</v>
      </c>
      <c r="J123" s="573"/>
    </row>
    <row r="124" spans="1:10" ht="14.25" customHeight="1" x14ac:dyDescent="0.25">
      <c r="A124" s="68" t="str">
        <f>IF('0) Signal List'!A126="","",'0) Signal List'!A126)</f>
        <v>N13</v>
      </c>
      <c r="B124" s="69" t="str">
        <f>IF('0) Signal List'!B126="","",'0) Signal List'!B126)</f>
        <v>ESBN Alarm 13 (24V Battery charge Fault/ Alarm)</v>
      </c>
      <c r="C124" s="69" t="str">
        <f>IF('0) Signal List'!C126="","",'0) Signal List'!C126)</f>
        <v/>
      </c>
      <c r="D124" s="69" t="str">
        <f>IF('0) Signal List'!D126="","",'0) Signal List'!D126)</f>
        <v/>
      </c>
      <c r="E124" s="77" t="str">
        <f>IF('0) Signal List'!E126="","",'0) Signal List'!E126)</f>
        <v/>
      </c>
      <c r="F124" s="69" t="str">
        <f>IF('0) Signal List'!F126="","",'0) Signal List'!F126)</f>
        <v/>
      </c>
      <c r="G124" s="75" t="str">
        <f>IF('0) Signal List'!G126="","",'0) Signal List'!G126)</f>
        <v>ESBN</v>
      </c>
      <c r="H124" s="75" t="str">
        <f>IF('0) Signal List'!H126="","",'0) Signal List'!H126)</f>
        <v>ESBN</v>
      </c>
      <c r="I124" s="72" t="str">
        <f>IF('0) Signal List'!I126="","",'0) Signal List'!I126)</f>
        <v>ESBN to specify Alarm type to WFPS. (not required if DSO RTU is installed)</v>
      </c>
      <c r="J124" s="573"/>
    </row>
    <row r="125" spans="1:10" ht="14.25" customHeight="1" x14ac:dyDescent="0.25">
      <c r="A125" s="68" t="str">
        <f>IF('0) Signal List'!A127="","",'0) Signal List'!A127)</f>
        <v>N14</v>
      </c>
      <c r="B125" s="69" t="str">
        <f>IF('0) Signal List'!B127="","",'0) Signal List'!B127)</f>
        <v>ESBN Alarm 14 (AC FAIL)</v>
      </c>
      <c r="C125" s="69" t="str">
        <f>IF('0) Signal List'!C127="","",'0) Signal List'!C127)</f>
        <v/>
      </c>
      <c r="D125" s="69" t="str">
        <f>IF('0) Signal List'!D127="","",'0) Signal List'!D127)</f>
        <v/>
      </c>
      <c r="E125" s="77" t="str">
        <f>IF('0) Signal List'!E127="","",'0) Signal List'!E127)</f>
        <v/>
      </c>
      <c r="F125" s="69" t="str">
        <f>IF('0) Signal List'!F127="","",'0) Signal List'!F127)</f>
        <v/>
      </c>
      <c r="G125" s="75" t="str">
        <f>IF('0) Signal List'!G127="","",'0) Signal List'!G127)</f>
        <v>WFPS</v>
      </c>
      <c r="H125" s="75" t="str">
        <f>IF('0) Signal List'!H127="","",'0) Signal List'!H127)</f>
        <v>ESBN</v>
      </c>
      <c r="I125" s="72" t="str">
        <f>IF('0) Signal List'!I127="","",'0) Signal List'!I127)</f>
        <v>ESBN to specify Alarm type to WFPS. (not required if DSO RTU is installed)</v>
      </c>
      <c r="J125" s="573"/>
    </row>
    <row r="126" spans="1:10" ht="14.25" customHeight="1" x14ac:dyDescent="0.25">
      <c r="A126" s="68" t="str">
        <f>IF('0) Signal List'!A128="","",'0) Signal List'!A128)</f>
        <v>N15</v>
      </c>
      <c r="B126" s="69" t="str">
        <f>IF('0) Signal List'!B128="","",'0) Signal List'!B128)</f>
        <v>ESBN Alarm 15 (G10 protection trip)</v>
      </c>
      <c r="C126" s="69" t="str">
        <f>IF('0) Signal List'!C128="","",'0) Signal List'!C128)</f>
        <v/>
      </c>
      <c r="D126" s="69" t="str">
        <f>IF('0) Signal List'!D128="","",'0) Signal List'!D128)</f>
        <v/>
      </c>
      <c r="E126" s="77" t="str">
        <f>IF('0) Signal List'!E128="","",'0) Signal List'!E128)</f>
        <v/>
      </c>
      <c r="F126" s="69" t="str">
        <f>IF('0) Signal List'!F128="","",'0) Signal List'!F128)</f>
        <v/>
      </c>
      <c r="G126" s="75" t="str">
        <f>IF('0) Signal List'!G128="","",'0) Signal List'!G128)</f>
        <v>WFPS</v>
      </c>
      <c r="H126" s="75" t="str">
        <f>IF('0) Signal List'!H128="","",'0) Signal List'!H128)</f>
        <v>ESBN</v>
      </c>
      <c r="I126" s="72" t="str">
        <f>IF('0) Signal List'!I128="","",'0) Signal List'!I128)</f>
        <v>ESBN to specify Alarm type to WFPS. (not required if DSO RTU is installed)</v>
      </c>
      <c r="J126" s="573"/>
    </row>
    <row r="127" spans="1:10" ht="14.25" customHeight="1" x14ac:dyDescent="0.25">
      <c r="A127" s="68" t="str">
        <f>IF('0) Signal List'!A129="","",'0) Signal List'!A129)</f>
        <v>N16</v>
      </c>
      <c r="B127" s="69" t="str">
        <f>IF('0) Signal List'!B129="","",'0) Signal List'!B129)</f>
        <v>ESBN Alarm 16 (Customer traffo protection trip)</v>
      </c>
      <c r="C127" s="69" t="str">
        <f>IF('0) Signal List'!C129="","",'0) Signal List'!C129)</f>
        <v/>
      </c>
      <c r="D127" s="69" t="str">
        <f>IF('0) Signal List'!D129="","",'0) Signal List'!D129)</f>
        <v/>
      </c>
      <c r="E127" s="77" t="str">
        <f>IF('0) Signal List'!E129="","",'0) Signal List'!E129)</f>
        <v/>
      </c>
      <c r="F127" s="69" t="str">
        <f>IF('0) Signal List'!F129="","",'0) Signal List'!F129)</f>
        <v/>
      </c>
      <c r="G127" s="75" t="str">
        <f>IF('0) Signal List'!G129="","",'0) Signal List'!G129)</f>
        <v>WFPS</v>
      </c>
      <c r="H127" s="75" t="str">
        <f>IF('0) Signal List'!H129="","",'0) Signal List'!H129)</f>
        <v>ESBN</v>
      </c>
      <c r="I127" s="72" t="str">
        <f>IF('0) Signal List'!I129="","",'0) Signal List'!I129)</f>
        <v>ESBN to specify Alarm type to WFPS. (not required if DSO RTU is installed)</v>
      </c>
      <c r="J127" s="573"/>
    </row>
    <row r="128" spans="1:10" ht="14.25" customHeight="1" x14ac:dyDescent="0.25">
      <c r="A128" s="68" t="str">
        <f>IF('0) Signal List'!A130="","",'0) Signal List'!A130)</f>
        <v>N17</v>
      </c>
      <c r="B128" s="69" t="str">
        <f>IF('0) Signal List'!B130="","",'0) Signal List'!B130)</f>
        <v>ESBN Alarm 17 (Fire Alarm for ESB Room)</v>
      </c>
      <c r="C128" s="69" t="str">
        <f>IF('0) Signal List'!C130="","",'0) Signal List'!C130)</f>
        <v/>
      </c>
      <c r="D128" s="69" t="str">
        <f>IF('0) Signal List'!D130="","",'0) Signal List'!D130)</f>
        <v/>
      </c>
      <c r="E128" s="77" t="str">
        <f>IF('0) Signal List'!E130="","",'0) Signal List'!E130)</f>
        <v/>
      </c>
      <c r="F128" s="69" t="str">
        <f>IF('0) Signal List'!F130="","",'0) Signal List'!F130)</f>
        <v/>
      </c>
      <c r="G128" s="75" t="str">
        <f>IF('0) Signal List'!G130="","",'0) Signal List'!G130)</f>
        <v>WFPS</v>
      </c>
      <c r="H128" s="75" t="str">
        <f>IF('0) Signal List'!H130="","",'0) Signal List'!H130)</f>
        <v>ESBN</v>
      </c>
      <c r="I128" s="72" t="str">
        <f>IF('0) Signal List'!I130="","",'0) Signal List'!I130)</f>
        <v>ESBN to specify Alarm type to WFPS. (not required if DSO RTU is installed)</v>
      </c>
      <c r="J128" s="573"/>
    </row>
    <row r="129" spans="1:10" ht="14.25" customHeight="1" x14ac:dyDescent="0.25">
      <c r="A129" s="68" t="str">
        <f>IF('0) Signal List'!A131="","",'0) Signal List'!A131)</f>
        <v>N18</v>
      </c>
      <c r="B129" s="69" t="str">
        <f>IF('0) Signal List'!B131="","",'0) Signal List'!B131)</f>
        <v>ESBN Alarm 18 (Intruder Alarm for ESB Room)</v>
      </c>
      <c r="C129" s="69" t="str">
        <f>IF('0) Signal List'!C131="","",'0) Signal List'!C131)</f>
        <v/>
      </c>
      <c r="D129" s="69" t="str">
        <f>IF('0) Signal List'!D131="","",'0) Signal List'!D131)</f>
        <v/>
      </c>
      <c r="E129" s="77" t="str">
        <f>IF('0) Signal List'!E131="","",'0) Signal List'!E131)</f>
        <v/>
      </c>
      <c r="F129" s="69" t="str">
        <f>IF('0) Signal List'!F131="","",'0) Signal List'!F131)</f>
        <v/>
      </c>
      <c r="G129" s="75" t="str">
        <f>IF('0) Signal List'!G131="","",'0) Signal List'!G131)</f>
        <v>WFPS</v>
      </c>
      <c r="H129" s="75" t="str">
        <f>IF('0) Signal List'!H131="","",'0) Signal List'!H131)</f>
        <v>ESBN</v>
      </c>
      <c r="I129" s="72" t="str">
        <f>IF('0) Signal List'!I131="","",'0) Signal List'!I131)</f>
        <v>ESBN to specify Alarm type to WFPS. (not required if DSO RTU is installed)</v>
      </c>
      <c r="J129" s="573"/>
    </row>
    <row r="130" spans="1:10" ht="14.25" customHeight="1" x14ac:dyDescent="0.25">
      <c r="A130" s="68" t="str">
        <f>IF('0) Signal List'!A132="","",'0) Signal List'!A132)</f>
        <v/>
      </c>
      <c r="B130" s="69" t="str">
        <f>IF('0) Signal List'!B132="","",'0) Signal List'!B132)</f>
        <v/>
      </c>
      <c r="C130" s="69" t="str">
        <f>IF('0) Signal List'!C132="","",'0) Signal List'!C132)</f>
        <v/>
      </c>
      <c r="D130" s="69" t="str">
        <f>IF('0) Signal List'!D132="","",'0) Signal List'!D132)</f>
        <v/>
      </c>
      <c r="E130" s="77" t="str">
        <f>IF('0) Signal List'!E132="","",'0) Signal List'!E132)</f>
        <v/>
      </c>
      <c r="F130" s="69" t="str">
        <f>IF('0) Signal List'!F132="","",'0) Signal List'!F132)</f>
        <v/>
      </c>
      <c r="G130" s="75" t="str">
        <f>IF('0) Signal List'!G132="","",'0) Signal List'!G132)</f>
        <v/>
      </c>
      <c r="H130" s="75" t="str">
        <f>IF('0) Signal List'!H132="","",'0) Signal List'!H132)</f>
        <v/>
      </c>
      <c r="I130" s="72" t="str">
        <f>IF('0) Signal List'!I132="","",'0) Signal List'!I132)</f>
        <v/>
      </c>
      <c r="J130" s="573"/>
    </row>
    <row r="131" spans="1:10" ht="14.25" customHeight="1" x14ac:dyDescent="0.25">
      <c r="A131" s="68" t="str">
        <f>IF('0) Signal List'!A133="","",'0) Signal List'!A133)</f>
        <v/>
      </c>
      <c r="B131" s="871" t="str">
        <f>IF('0) Signal List'!B133="","",'0) Signal List'!B133)</f>
        <v>Recommended cable 15-pair cable, 15 x 2 x 0.6sqmm, TP, stranded, external sheath</v>
      </c>
      <c r="C131" s="869"/>
      <c r="D131" s="869"/>
      <c r="E131" s="869"/>
      <c r="F131" s="69" t="str">
        <f>IF('0) Signal List'!F133="","",'0) Signal List'!F133)</f>
        <v/>
      </c>
      <c r="G131" s="74" t="str">
        <f>IF('0) Signal List'!G133="","",'0) Signal List'!G133)</f>
        <v/>
      </c>
      <c r="H131" s="74" t="str">
        <f>IF('0) Signal List'!H133="","",'0) Signal List'!H133)</f>
        <v/>
      </c>
      <c r="I131" s="72" t="str">
        <f>IF('0) Signal List'!I133="","",'0) Signal List'!I133)</f>
        <v/>
      </c>
      <c r="J131" s="573"/>
    </row>
    <row r="132" spans="1:10" ht="14.25" customHeight="1" x14ac:dyDescent="0.25">
      <c r="A132" s="68" t="str">
        <f>IF('0) Signal List'!A134="","",'0) Signal List'!A134)</f>
        <v/>
      </c>
      <c r="B132" s="69" t="str">
        <f>IF('0) Signal List'!B134="","",'0) Signal List'!B134)</f>
        <v/>
      </c>
      <c r="C132" s="69" t="str">
        <f>IF('0) Signal List'!C134="","",'0) Signal List'!C134)</f>
        <v/>
      </c>
      <c r="D132" s="69" t="str">
        <f>IF('0) Signal List'!D134="","",'0) Signal List'!D134)</f>
        <v/>
      </c>
      <c r="E132" s="70" t="str">
        <f>IF('0) Signal List'!E134="","",'0) Signal List'!E134)</f>
        <v/>
      </c>
      <c r="F132" s="69" t="str">
        <f>IF('0) Signal List'!F134="","",'0) Signal List'!F134)</f>
        <v/>
      </c>
      <c r="G132" s="74" t="str">
        <f>IF('0) Signal List'!G134="","",'0) Signal List'!G134)</f>
        <v/>
      </c>
      <c r="H132" s="74" t="str">
        <f>IF('0) Signal List'!H134="","",'0) Signal List'!H134)</f>
        <v/>
      </c>
      <c r="I132" s="72" t="str">
        <f>IF('0) Signal List'!I134="","",'0) Signal List'!I134)</f>
        <v/>
      </c>
      <c r="J132" s="573"/>
    </row>
    <row r="133" spans="1:10" ht="14.4" thickBot="1" x14ac:dyDescent="0.3">
      <c r="A133" s="63" t="str">
        <f>IF('0) Signal List'!A135="","",'0) Signal List'!A135)</f>
        <v>ETIE Ref</v>
      </c>
      <c r="B133" s="64" t="str">
        <f>IF('0) Signal List'!B135="","",'0) Signal List'!B135)</f>
        <v>Analogue Output Signals (from EirGrid)</v>
      </c>
      <c r="C133" s="65" t="str">
        <f>IF('0) Signal List'!C135="","",'0) Signal List'!C135)</f>
        <v/>
      </c>
      <c r="D133" s="65" t="str">
        <f>IF('0) Signal List'!D135="","",'0) Signal List'!D135)</f>
        <v/>
      </c>
      <c r="E133" s="66" t="str">
        <f>IF('0) Signal List'!E135="","",'0) Signal List'!E135)</f>
        <v/>
      </c>
      <c r="F133" s="65" t="str">
        <f>IF('0) Signal List'!F135="","",'0) Signal List'!F135)</f>
        <v/>
      </c>
      <c r="G133" s="67" t="str">
        <f>IF('0) Signal List'!G135="","",'0) Signal List'!G135)</f>
        <v>Provided to</v>
      </c>
      <c r="H133" s="67" t="str">
        <f>IF('0) Signal List'!H135="","",'0) Signal List'!H135)</f>
        <v>TSO Pass-through to</v>
      </c>
      <c r="I133" s="95" t="str">
        <f>IF('0) Signal List'!I135="","",'0) Signal List'!I135)</f>
        <v>Distribution Code reference</v>
      </c>
      <c r="J133" s="135"/>
    </row>
    <row r="134" spans="1:10" ht="14.25" customHeight="1" thickTop="1" x14ac:dyDescent="0.25">
      <c r="A134" s="90" t="str">
        <f>IF('0) Signal List'!A136="","",'0) Signal List'!A136)</f>
        <v/>
      </c>
      <c r="B134" s="69" t="str">
        <f>IF('0) Signal List'!B136="","",'0) Signal List'!B136)</f>
        <v/>
      </c>
      <c r="C134" s="69" t="str">
        <f>IF('0) Signal List'!C136="","",'0) Signal List'!C136)</f>
        <v/>
      </c>
      <c r="D134" s="69" t="str">
        <f>IF('0) Signal List'!D136="","",'0) Signal List'!D136)</f>
        <v/>
      </c>
      <c r="E134" s="70" t="str">
        <f>IF('0) Signal List'!E136="","",'0) Signal List'!E136)</f>
        <v/>
      </c>
      <c r="F134" s="69" t="str">
        <f>IF('0) Signal List'!F136="","",'0) Signal List'!F136)</f>
        <v/>
      </c>
      <c r="G134" s="71" t="str">
        <f>IF('0) Signal List'!G136="","",'0) Signal List'!G136)</f>
        <v/>
      </c>
      <c r="H134" s="71" t="str">
        <f>IF('0) Signal List'!H136="","",'0) Signal List'!H136)</f>
        <v/>
      </c>
      <c r="I134" s="72" t="str">
        <f>IF('0) Signal List'!I136="","",'0) Signal List'!I136)</f>
        <v/>
      </c>
      <c r="J134" s="573"/>
    </row>
    <row r="135" spans="1:10" ht="14.25" customHeight="1" x14ac:dyDescent="0.3">
      <c r="A135" s="81" t="str">
        <f>IF('0) Signal List'!A137="","",'0) Signal List'!A137)</f>
        <v/>
      </c>
      <c r="B135" s="234" t="str">
        <f>IF('0) Signal List'!B137="","",'0) Signal List'!B137)</f>
        <v>Analogue Output Signals from EirGrid to WTG System</v>
      </c>
      <c r="C135" s="69" t="str">
        <f>IF('0) Signal List'!C137="","",'0) Signal List'!C137)</f>
        <v/>
      </c>
      <c r="D135" s="69" t="str">
        <f>IF('0) Signal List'!D137="","",'0) Signal List'!D137)</f>
        <v/>
      </c>
      <c r="E135" s="70" t="str">
        <f>IF('0) Signal List'!E137="","",'0) Signal List'!E137)</f>
        <v/>
      </c>
      <c r="F135" s="69" t="str">
        <f>IF('0) Signal List'!F137="","",'0) Signal List'!F137)</f>
        <v/>
      </c>
      <c r="G135" s="74" t="str">
        <f>IF('0) Signal List'!G137="","",'0) Signal List'!G137)</f>
        <v/>
      </c>
      <c r="H135" s="74" t="str">
        <f>IF('0) Signal List'!H137="","",'0) Signal List'!H137)</f>
        <v/>
      </c>
      <c r="I135" s="72" t="str">
        <f>IF('0) Signal List'!I137="","",'0) Signal List'!I137)</f>
        <v/>
      </c>
      <c r="J135" s="573"/>
    </row>
    <row r="136" spans="1:10" ht="14.25" customHeight="1" x14ac:dyDescent="0.25">
      <c r="A136" s="68" t="str">
        <f>IF('0) Signal List'!A138="","",'0) Signal List'!A138)</f>
        <v>G1</v>
      </c>
      <c r="B136" s="117" t="str">
        <f>IF('0) Signal List'!B138="","",'0) Signal List'!B138)</f>
        <v>Analogue Output Active Power Control Setpoint</v>
      </c>
      <c r="C136" s="84" t="str">
        <f>IF('0) Signal List'!C138="","",'0) Signal List'!C138)</f>
        <v>4 - 20</v>
      </c>
      <c r="D136" s="69" t="str">
        <f>IF('0) Signal List'!D138="","",'0) Signal List'!D138)</f>
        <v>mA</v>
      </c>
      <c r="E136" s="70" t="e">
        <f>IF('0) Signal List'!E138="","",'0) Signal List'!E138)</f>
        <v>#VALUE!</v>
      </c>
      <c r="F136" s="69" t="str">
        <f>IF('0) Signal List'!F138="","",'0) Signal List'!F138)</f>
        <v>MW</v>
      </c>
      <c r="G136" s="75" t="str">
        <f>IF('0) Signal List'!G138="","",'0) Signal List'!G138)</f>
        <v>WFPS</v>
      </c>
      <c r="H136" s="75" t="str">
        <f>IF('0) Signal List'!H138="","",'0) Signal List'!H138)</f>
        <v xml:space="preserve">N/A </v>
      </c>
      <c r="I136" s="80" t="str">
        <f>IF('0) Signal List'!I138="","",'0) Signal List'!I138)</f>
        <v>Distribution Code Signals List #4 DCC11.5.1.4 (125% of Registered Capacity)</v>
      </c>
      <c r="J136" s="573"/>
    </row>
    <row r="137" spans="1:10" ht="14.25" customHeight="1" x14ac:dyDescent="0.25">
      <c r="A137" s="68" t="str">
        <f>IF('0) Signal List'!A139="","",'0) Signal List'!A139)</f>
        <v>G2</v>
      </c>
      <c r="B137" s="117" t="str">
        <f>IF('0) Signal List'!B139="","",'0) Signal List'!B139)</f>
        <v>Frequency Droop Setting</v>
      </c>
      <c r="C137" s="84" t="str">
        <f>IF('0) Signal List'!C139="","",'0) Signal List'!C139)</f>
        <v>4 - 20</v>
      </c>
      <c r="D137" s="69" t="str">
        <f>IF('0) Signal List'!D139="","",'0) Signal List'!D139)</f>
        <v>mA</v>
      </c>
      <c r="E137" s="70" t="str">
        <f>IF('0) Signal List'!E139="","",'0) Signal List'!E139)</f>
        <v xml:space="preserve"> 0-14</v>
      </c>
      <c r="F137" s="69" t="str">
        <f>IF('0) Signal List'!F139="","",'0) Signal List'!F139)</f>
        <v>%</v>
      </c>
      <c r="G137" s="75" t="str">
        <f>IF('0) Signal List'!G139="","",'0) Signal List'!G139)</f>
        <v>WFPS</v>
      </c>
      <c r="H137" s="75" t="str">
        <f>IF('0) Signal List'!H139="","",'0) Signal List'!H139)</f>
        <v xml:space="preserve">N/A </v>
      </c>
      <c r="I137" s="80" t="str">
        <f>IF('0) Signal List'!I139="","",'0) Signal List'!I139)</f>
        <v>Distribution Code Modification #24 Approved by CER 08/10/2013</v>
      </c>
      <c r="J137" s="573"/>
    </row>
    <row r="138" spans="1:10" ht="14.25" customHeight="1" x14ac:dyDescent="0.25">
      <c r="A138" s="68"/>
      <c r="B138" s="117"/>
      <c r="C138" s="84"/>
      <c r="D138" s="69"/>
      <c r="E138" s="70"/>
      <c r="F138" s="69"/>
      <c r="G138" s="75"/>
      <c r="H138" s="75"/>
      <c r="I138" s="80"/>
      <c r="J138" s="573"/>
    </row>
    <row r="139" spans="1:10" ht="14.25" customHeight="1" x14ac:dyDescent="0.25">
      <c r="A139" s="81" t="str">
        <f>IF('0) Signal List'!A141="","",'0) Signal List'!A141)</f>
        <v/>
      </c>
      <c r="B139" s="871" t="str">
        <f>IF('0) Signal List'!B141="","",'0) Signal List'!B141)</f>
        <v>Recommended cable 5-pair cable: 5 x 2 x 0.6sqmm TP, stranded, individually screened pairs. Screens to be terminated by WFPS.</v>
      </c>
      <c r="C139" s="869"/>
      <c r="D139" s="869"/>
      <c r="E139" s="869"/>
      <c r="F139" s="69" t="str">
        <f>IF('0) Signal List'!F141="","",'0) Signal List'!F141)</f>
        <v/>
      </c>
      <c r="G139" s="74" t="str">
        <f>IF('0) Signal List'!G141="","",'0) Signal List'!G141)</f>
        <v/>
      </c>
      <c r="H139" s="74" t="str">
        <f>IF('0) Signal List'!H141="","",'0) Signal List'!H141)</f>
        <v/>
      </c>
      <c r="I139" s="72" t="str">
        <f>IF('0) Signal List'!I141="","",'0) Signal List'!I141)</f>
        <v/>
      </c>
      <c r="J139" s="573"/>
    </row>
    <row r="140" spans="1:10" ht="14.25" customHeight="1" thickBot="1" x14ac:dyDescent="0.3">
      <c r="A140" s="142"/>
      <c r="B140" s="232"/>
      <c r="C140" s="233"/>
      <c r="D140" s="233"/>
      <c r="E140" s="233"/>
      <c r="F140" s="97"/>
      <c r="G140" s="100"/>
      <c r="H140" s="100"/>
      <c r="I140" s="101"/>
      <c r="J140" s="573"/>
    </row>
    <row r="141" spans="1:10" ht="14.4" thickBot="1" x14ac:dyDescent="0.3">
      <c r="A141" s="257" t="str">
        <f>IF('0) Signal List'!A142="","",'0) Signal List'!A142)</f>
        <v/>
      </c>
      <c r="B141" s="258" t="str">
        <f>IF('0) Signal List'!B142="","",'0) Signal List'!B142)</f>
        <v/>
      </c>
      <c r="C141" s="258" t="str">
        <f>IF('0) Signal List'!C142="","",'0) Signal List'!C142)</f>
        <v/>
      </c>
      <c r="D141" s="258" t="str">
        <f>IF('0) Signal List'!D142="","",'0) Signal List'!D142)</f>
        <v/>
      </c>
      <c r="E141" s="261" t="str">
        <f>IF('0) Signal List'!E142="","",'0) Signal List'!E142)</f>
        <v/>
      </c>
      <c r="F141" s="258" t="str">
        <f>IF('0) Signal List'!F142="","",'0) Signal List'!F142)</f>
        <v/>
      </c>
      <c r="G141" s="259" t="str">
        <f>IF('0) Signal List'!G142="","",'0) Signal List'!G142)</f>
        <v/>
      </c>
      <c r="H141" s="259" t="str">
        <f>IF('0) Signal List'!H142="","",'0) Signal List'!H142)</f>
        <v/>
      </c>
      <c r="I141" s="260" t="str">
        <f>IF('0) Signal List'!I142="","",'0) Signal List'!I142)</f>
        <v/>
      </c>
      <c r="J141" s="574"/>
    </row>
    <row r="142" spans="1:10" x14ac:dyDescent="0.25">
      <c r="A142" s="22"/>
      <c r="B142" s="51"/>
      <c r="D142" s="51"/>
    </row>
    <row r="143" spans="1:10" ht="13.8" thickBot="1" x14ac:dyDescent="0.3">
      <c r="A143" s="22"/>
      <c r="B143" s="51"/>
      <c r="D143" s="51"/>
    </row>
    <row r="144" spans="1:10" ht="12.75" customHeight="1" x14ac:dyDescent="0.25">
      <c r="A144" s="830" t="s">
        <v>119</v>
      </c>
      <c r="B144" s="831"/>
      <c r="C144" s="831"/>
      <c r="D144" s="832"/>
      <c r="E144" s="855" t="s">
        <v>267</v>
      </c>
      <c r="F144" s="856"/>
      <c r="G144" s="857"/>
      <c r="I144" s="839" t="s">
        <v>783</v>
      </c>
      <c r="J144" s="840"/>
    </row>
    <row r="145" spans="1:10" ht="12.75" customHeight="1" x14ac:dyDescent="0.25">
      <c r="A145" s="833"/>
      <c r="B145" s="834"/>
      <c r="C145" s="834"/>
      <c r="D145" s="835"/>
      <c r="E145" s="858"/>
      <c r="F145" s="859"/>
      <c r="G145" s="860"/>
      <c r="H145" s="11" t="str">
        <f>IF('0) Signal List'!H147="","",'0) Signal List'!H147)</f>
        <v/>
      </c>
      <c r="I145" s="841"/>
      <c r="J145" s="842"/>
    </row>
    <row r="146" spans="1:10" ht="14.25" customHeight="1" thickBot="1" x14ac:dyDescent="0.3">
      <c r="A146" s="836"/>
      <c r="B146" s="837"/>
      <c r="C146" s="837"/>
      <c r="D146" s="838"/>
      <c r="E146" s="861"/>
      <c r="F146" s="862"/>
      <c r="G146" s="863"/>
      <c r="H146" s="11" t="str">
        <f>IF('0) Signal List'!H148="","",'0) Signal List'!H148)</f>
        <v/>
      </c>
      <c r="I146" s="843"/>
      <c r="J146" s="844"/>
    </row>
    <row r="147" spans="1:10" ht="12.75" customHeight="1" x14ac:dyDescent="0.25">
      <c r="A147" s="830" t="s">
        <v>120</v>
      </c>
      <c r="B147" s="831"/>
      <c r="C147" s="831"/>
      <c r="D147" s="832"/>
      <c r="E147" s="855" t="s">
        <v>267</v>
      </c>
      <c r="F147" s="856"/>
      <c r="G147" s="857"/>
      <c r="H147" s="11" t="str">
        <f>IF('0) Signal List'!H149="","",'0) Signal List'!H149)</f>
        <v/>
      </c>
      <c r="I147" s="845" t="s">
        <v>612</v>
      </c>
      <c r="J147" s="846"/>
    </row>
    <row r="148" spans="1:10" ht="12.75" customHeight="1" x14ac:dyDescent="0.25">
      <c r="A148" s="833"/>
      <c r="B148" s="834"/>
      <c r="C148" s="834"/>
      <c r="D148" s="835"/>
      <c r="E148" s="858"/>
      <c r="F148" s="859"/>
      <c r="G148" s="860"/>
      <c r="H148" s="11" t="str">
        <f>IF('0) Signal List'!H150="","",'0) Signal List'!H150)</f>
        <v/>
      </c>
      <c r="I148" s="847"/>
      <c r="J148" s="848"/>
    </row>
    <row r="149" spans="1:10" ht="32.25" customHeight="1" thickBot="1" x14ac:dyDescent="0.3">
      <c r="A149" s="836"/>
      <c r="B149" s="837"/>
      <c r="C149" s="837"/>
      <c r="D149" s="838"/>
      <c r="E149" s="861"/>
      <c r="F149" s="862"/>
      <c r="G149" s="863"/>
      <c r="H149" s="11" t="str">
        <f>IF('0) Signal List'!H151="","",'0) Signal List'!H151)</f>
        <v/>
      </c>
      <c r="I149" s="847"/>
      <c r="J149" s="848"/>
    </row>
    <row r="150" spans="1:10" ht="13.5" customHeight="1" x14ac:dyDescent="0.25">
      <c r="A150" s="830" t="s">
        <v>581</v>
      </c>
      <c r="B150" s="831"/>
      <c r="C150" s="831"/>
      <c r="D150" s="832"/>
      <c r="E150" s="855" t="s">
        <v>267</v>
      </c>
      <c r="F150" s="856"/>
      <c r="G150" s="857"/>
      <c r="H150" s="11" t="str">
        <f>IF('0) Signal List'!H152="","",'0) Signal List'!H152)</f>
        <v/>
      </c>
      <c r="I150" s="847"/>
      <c r="J150" s="848"/>
    </row>
    <row r="151" spans="1:10" ht="12.75" customHeight="1" x14ac:dyDescent="0.25">
      <c r="A151" s="833"/>
      <c r="B151" s="834"/>
      <c r="C151" s="834"/>
      <c r="D151" s="835"/>
      <c r="E151" s="858"/>
      <c r="F151" s="859"/>
      <c r="G151" s="860"/>
      <c r="H151" s="11" t="str">
        <f>IF('0) Signal List'!H153="","",'0) Signal List'!H153)</f>
        <v/>
      </c>
      <c r="I151" s="847"/>
      <c r="J151" s="848"/>
    </row>
    <row r="152" spans="1:10" ht="31.5" customHeight="1" thickBot="1" x14ac:dyDescent="0.3">
      <c r="A152" s="836"/>
      <c r="B152" s="837"/>
      <c r="C152" s="837"/>
      <c r="D152" s="838"/>
      <c r="E152" s="861"/>
      <c r="F152" s="862"/>
      <c r="G152" s="863"/>
      <c r="H152" s="11" t="str">
        <f>IF('0) Signal List'!H154="","",'0) Signal List'!H154)</f>
        <v/>
      </c>
      <c r="I152" s="849"/>
      <c r="J152" s="850"/>
    </row>
    <row r="153" spans="1:10" x14ac:dyDescent="0.25">
      <c r="A153" s="830" t="s">
        <v>121</v>
      </c>
      <c r="B153" s="831"/>
      <c r="C153" s="831"/>
      <c r="D153" s="832"/>
      <c r="E153" s="855" t="s">
        <v>267</v>
      </c>
      <c r="F153" s="856"/>
      <c r="G153" s="857"/>
      <c r="H153" s="11" t="str">
        <f>IF('0) Signal List'!H155="","",'0) Signal List'!H155)</f>
        <v/>
      </c>
      <c r="I153" s="570" t="str">
        <f>IF('0) Signal List'!I155="","",'0) Signal List'!I155)</f>
        <v/>
      </c>
    </row>
    <row r="154" spans="1:10" ht="12.75" customHeight="1" x14ac:dyDescent="0.25">
      <c r="A154" s="833"/>
      <c r="B154" s="834"/>
      <c r="C154" s="834"/>
      <c r="D154" s="835"/>
      <c r="E154" s="858"/>
      <c r="F154" s="859"/>
      <c r="G154" s="860"/>
      <c r="H154" s="11" t="str">
        <f>IF('0) Signal List'!H156="","",'0) Signal List'!H156)</f>
        <v/>
      </c>
      <c r="I154" s="570" t="str">
        <f>IF('0) Signal List'!I156="","",'0) Signal List'!I156)</f>
        <v/>
      </c>
    </row>
    <row r="155" spans="1:10" ht="15" customHeight="1" thickBot="1" x14ac:dyDescent="0.3">
      <c r="A155" s="836"/>
      <c r="B155" s="837"/>
      <c r="C155" s="837"/>
      <c r="D155" s="838"/>
      <c r="E155" s="861"/>
      <c r="F155" s="862"/>
      <c r="G155" s="863"/>
      <c r="H155" s="11" t="str">
        <f>IF('0) Signal List'!H157="","",'0) Signal List'!H157)</f>
        <v/>
      </c>
      <c r="I155" s="570" t="str">
        <f>IF('0) Signal List'!I157="","",'0) Signal List'!I157)</f>
        <v/>
      </c>
    </row>
    <row r="156" spans="1:10" x14ac:dyDescent="0.25">
      <c r="A156" s="830" t="s">
        <v>122</v>
      </c>
      <c r="B156" s="831"/>
      <c r="C156" s="831"/>
      <c r="D156" s="832"/>
      <c r="E156" s="855" t="s">
        <v>267</v>
      </c>
      <c r="F156" s="856"/>
      <c r="G156" s="857"/>
      <c r="H156" s="11" t="str">
        <f>IF('0) Signal List'!H158="","",'0) Signal List'!H158)</f>
        <v/>
      </c>
      <c r="I156" s="570" t="str">
        <f>IF('0) Signal List'!I158="","",'0) Signal List'!I158)</f>
        <v/>
      </c>
    </row>
    <row r="157" spans="1:10" ht="12.75" customHeight="1" x14ac:dyDescent="0.25">
      <c r="A157" s="833"/>
      <c r="B157" s="834"/>
      <c r="C157" s="834"/>
      <c r="D157" s="835"/>
      <c r="E157" s="858"/>
      <c r="F157" s="859"/>
      <c r="G157" s="860"/>
      <c r="H157" s="11" t="str">
        <f>IF('0) Signal List'!H159="","",'0) Signal List'!H159)</f>
        <v/>
      </c>
      <c r="I157" s="570" t="str">
        <f>IF('0) Signal List'!I159="","",'0) Signal List'!I159)</f>
        <v/>
      </c>
    </row>
    <row r="158" spans="1:10" ht="11.25" customHeight="1" thickBot="1" x14ac:dyDescent="0.3">
      <c r="A158" s="836"/>
      <c r="B158" s="837"/>
      <c r="C158" s="837"/>
      <c r="D158" s="838"/>
      <c r="E158" s="861"/>
      <c r="F158" s="862"/>
      <c r="G158" s="863"/>
      <c r="H158" s="11" t="str">
        <f>IF('0) Signal List'!H160="","",'0) Signal List'!H160)</f>
        <v/>
      </c>
      <c r="I158" s="570" t="str">
        <f>IF('0) Signal List'!I160="","",'0) Signal List'!I160)</f>
        <v/>
      </c>
    </row>
    <row r="159" spans="1:10" x14ac:dyDescent="0.25">
      <c r="A159" s="830" t="s">
        <v>123</v>
      </c>
      <c r="B159" s="831"/>
      <c r="C159" s="831"/>
      <c r="D159" s="832"/>
      <c r="E159" s="855" t="s">
        <v>267</v>
      </c>
      <c r="F159" s="856"/>
      <c r="G159" s="857"/>
      <c r="H159" s="11" t="str">
        <f>IF('0) Signal List'!H161="","",'0) Signal List'!H161)</f>
        <v/>
      </c>
      <c r="I159" s="570" t="str">
        <f>IF('0) Signal List'!I161="","",'0) Signal List'!I161)</f>
        <v/>
      </c>
    </row>
    <row r="160" spans="1:10" ht="12.75" customHeight="1" x14ac:dyDescent="0.25">
      <c r="A160" s="833"/>
      <c r="B160" s="834"/>
      <c r="C160" s="834"/>
      <c r="D160" s="835"/>
      <c r="E160" s="858"/>
      <c r="F160" s="859"/>
      <c r="G160" s="860"/>
      <c r="H160" s="11" t="str">
        <f>IF('0) Signal List'!H162="","",'0) Signal List'!H162)</f>
        <v/>
      </c>
      <c r="I160" s="570" t="str">
        <f>IF('0) Signal List'!I162="","",'0) Signal List'!I162)</f>
        <v/>
      </c>
    </row>
    <row r="161" spans="1:10" ht="16.5" customHeight="1" thickBot="1" x14ac:dyDescent="0.3">
      <c r="A161" s="836"/>
      <c r="B161" s="837"/>
      <c r="C161" s="837"/>
      <c r="D161" s="838"/>
      <c r="E161" s="861"/>
      <c r="F161" s="862"/>
      <c r="G161" s="863"/>
      <c r="H161" s="11" t="str">
        <f>IF('0) Signal List'!H163="","",'0) Signal List'!H163)</f>
        <v/>
      </c>
      <c r="I161" s="570" t="str">
        <f>IF('0) Signal List'!I163="","",'0) Signal List'!I163)</f>
        <v/>
      </c>
    </row>
    <row r="162" spans="1:10" ht="13.8" thickBot="1" x14ac:dyDescent="0.3">
      <c r="A162" s="22" t="str">
        <f>IF('0) Signal List'!A164="","",'0) Signal List'!A164)</f>
        <v/>
      </c>
      <c r="B162" s="568" t="str">
        <f>IF('0) Signal List'!B164="","",'0) Signal List'!B164)</f>
        <v/>
      </c>
      <c r="C162" s="568" t="str">
        <f>IF('0) Signal List'!C164="","",'0) Signal List'!C164)</f>
        <v/>
      </c>
      <c r="D162" s="568" t="str">
        <f>IF('0) Signal List'!D164="","",'0) Signal List'!D164)</f>
        <v/>
      </c>
      <c r="E162" s="569" t="str">
        <f>IF('0) Signal List'!E164="","",'0) Signal List'!E164)</f>
        <v/>
      </c>
      <c r="F162" s="568" t="str">
        <f>IF('0) Signal List'!F164="","",'0) Signal List'!F164)</f>
        <v/>
      </c>
      <c r="G162" s="11" t="str">
        <f>IF('0) Signal List'!G164="","",'0) Signal List'!G164)</f>
        <v/>
      </c>
      <c r="H162" s="11" t="str">
        <f>IF('0) Signal List'!H164="","",'0) Signal List'!H164)</f>
        <v/>
      </c>
      <c r="I162" s="570" t="str">
        <f>IF('0) Signal List'!I164="","",'0) Signal List'!I164)</f>
        <v/>
      </c>
    </row>
    <row r="163" spans="1:10" ht="52.5" customHeight="1" thickBot="1" x14ac:dyDescent="0.45">
      <c r="A163" s="827" t="s">
        <v>400</v>
      </c>
      <c r="B163" s="828"/>
      <c r="C163" s="828"/>
      <c r="D163" s="829"/>
      <c r="E163" s="569" t="str">
        <f>IF('0) Signal List'!E165="","",'0) Signal List'!E165)</f>
        <v/>
      </c>
      <c r="F163" s="568" t="str">
        <f>IF('0) Signal List'!F165="","",'0) Signal List'!F165)</f>
        <v/>
      </c>
      <c r="G163" s="11" t="str">
        <f>IF('0) Signal List'!G165="","",'0) Signal List'!G165)</f>
        <v/>
      </c>
      <c r="H163" s="175" t="s">
        <v>582</v>
      </c>
      <c r="I163" s="864">
        <f>'1a) Inst.Info &amp; Contact Details'!E24</f>
        <v>0</v>
      </c>
      <c r="J163" s="865"/>
    </row>
    <row r="164" spans="1:10" ht="38.25" customHeight="1" x14ac:dyDescent="0.4">
      <c r="A164" s="22" t="str">
        <f>IF('0) Signal List'!A166="","",'0) Signal List'!A166)</f>
        <v/>
      </c>
      <c r="B164" s="568" t="str">
        <f>IF('0) Signal List'!B166="","",'0) Signal List'!B166)</f>
        <v/>
      </c>
      <c r="C164" s="568" t="str">
        <f>IF('0) Signal List'!C166="","",'0) Signal List'!C166)</f>
        <v/>
      </c>
      <c r="D164" s="568" t="str">
        <f>IF('0) Signal List'!D166="","",'0) Signal List'!D166)</f>
        <v/>
      </c>
      <c r="E164" s="569" t="str">
        <f>IF('0) Signal List'!E166="","",'0) Signal List'!E166)</f>
        <v/>
      </c>
      <c r="F164" s="568" t="str">
        <f>IF('0) Signal List'!F166="","",'0) Signal List'!F166)</f>
        <v/>
      </c>
      <c r="G164" s="11" t="str">
        <f>IF('0) Signal List'!G166="","",'0) Signal List'!G166)</f>
        <v/>
      </c>
      <c r="H164" s="153" t="s">
        <v>583</v>
      </c>
      <c r="I164" s="851"/>
      <c r="J164" s="852"/>
    </row>
    <row r="165" spans="1:10" ht="41.25" customHeight="1" thickBot="1" x14ac:dyDescent="0.45">
      <c r="A165" s="22" t="str">
        <f>IF('0) Signal List'!A167="","",'0) Signal List'!A167)</f>
        <v/>
      </c>
      <c r="B165" s="568" t="str">
        <f>IF('0) Signal List'!B167="","",'0) Signal List'!B167)</f>
        <v/>
      </c>
      <c r="C165" s="568" t="str">
        <f>IF('0) Signal List'!C167="","",'0) Signal List'!C167)</f>
        <v/>
      </c>
      <c r="D165" s="568" t="str">
        <f>IF('0) Signal List'!D167="","",'0) Signal List'!D167)</f>
        <v/>
      </c>
      <c r="E165" s="569" t="str">
        <f>IF('0) Signal List'!E167="","",'0) Signal List'!E167)</f>
        <v/>
      </c>
      <c r="F165" s="568" t="str">
        <f>IF('0) Signal List'!F167="","",'0) Signal List'!F167)</f>
        <v/>
      </c>
      <c r="G165" s="11" t="str">
        <f>IF('0) Signal List'!G167="","",'0) Signal List'!G167)</f>
        <v/>
      </c>
      <c r="H165" s="154" t="s">
        <v>174</v>
      </c>
      <c r="I165" s="853"/>
      <c r="J165" s="854"/>
    </row>
    <row r="166" spans="1:10" x14ac:dyDescent="0.25">
      <c r="A166" s="22" t="str">
        <f>IF('0) Signal List'!A168="","",'0) Signal List'!A168)</f>
        <v/>
      </c>
      <c r="B166" s="568" t="str">
        <f>IF('0) Signal List'!B168="","",'0) Signal List'!B168)</f>
        <v/>
      </c>
      <c r="C166" s="568" t="str">
        <f>IF('0) Signal List'!C168="","",'0) Signal List'!C168)</f>
        <v/>
      </c>
      <c r="D166" s="568" t="str">
        <f>IF('0) Signal List'!D168="","",'0) Signal List'!D168)</f>
        <v/>
      </c>
      <c r="E166" s="569" t="str">
        <f>IF('0) Signal List'!E168="","",'0) Signal List'!E168)</f>
        <v/>
      </c>
      <c r="F166" s="568" t="str">
        <f>IF('0) Signal List'!F168="","",'0) Signal List'!F168)</f>
        <v/>
      </c>
      <c r="G166" s="11" t="str">
        <f>IF('0) Signal List'!G168="","",'0) Signal List'!G168)</f>
        <v/>
      </c>
      <c r="H166" s="11" t="str">
        <f>IF('0) Signal List'!H168="","",'0) Signal List'!H168)</f>
        <v/>
      </c>
      <c r="I166" s="570" t="str">
        <f>IF('0) Signal List'!I168="","",'0) Signal List'!I168)</f>
        <v/>
      </c>
    </row>
    <row r="167" spans="1:10" x14ac:dyDescent="0.25">
      <c r="A167" s="567" t="str">
        <f>IF('0) Signal List'!A169="","",'0) Signal List'!A169)</f>
        <v/>
      </c>
      <c r="B167" s="568" t="str">
        <f>IF('0) Signal List'!B169="","",'0) Signal List'!B169)</f>
        <v/>
      </c>
      <c r="C167" s="568" t="str">
        <f>IF('0) Signal List'!C169="","",'0) Signal List'!C169)</f>
        <v/>
      </c>
      <c r="D167" s="568" t="str">
        <f>IF('0) Signal List'!D169="","",'0) Signal List'!D169)</f>
        <v/>
      </c>
      <c r="E167" s="569" t="str">
        <f>IF('0) Signal List'!E169="","",'0) Signal List'!E169)</f>
        <v/>
      </c>
      <c r="F167" s="568" t="str">
        <f>IF('0) Signal List'!F169="","",'0) Signal List'!F169)</f>
        <v/>
      </c>
      <c r="G167" s="11" t="str">
        <f>IF('0) Signal List'!G169="","",'0) Signal List'!G169)</f>
        <v/>
      </c>
      <c r="H167" s="11" t="str">
        <f>IF('0) Signal List'!H169="","",'0) Signal List'!H169)</f>
        <v/>
      </c>
      <c r="I167" s="570" t="str">
        <f>IF('0) Signal List'!I169="","",'0) Signal List'!I169)</f>
        <v/>
      </c>
    </row>
    <row r="168" spans="1:10" x14ac:dyDescent="0.25">
      <c r="A168" s="567" t="str">
        <f>IF('0) Signal List'!A170="","",'0) Signal List'!A170)</f>
        <v/>
      </c>
      <c r="B168" s="568" t="str">
        <f>IF('0) Signal List'!B170="","",'0) Signal List'!B170)</f>
        <v/>
      </c>
      <c r="C168" s="568" t="str">
        <f>IF('0) Signal List'!C170="","",'0) Signal List'!C170)</f>
        <v/>
      </c>
      <c r="D168" s="568" t="str">
        <f>IF('0) Signal List'!D170="","",'0) Signal List'!D170)</f>
        <v/>
      </c>
      <c r="E168" s="569" t="str">
        <f>IF('0) Signal List'!E170="","",'0) Signal List'!E170)</f>
        <v/>
      </c>
      <c r="F168" s="568" t="str">
        <f>IF('0) Signal List'!F170="","",'0) Signal List'!F170)</f>
        <v/>
      </c>
      <c r="G168" s="11" t="str">
        <f>IF('0) Signal List'!G170="","",'0) Signal List'!G170)</f>
        <v/>
      </c>
      <c r="H168" s="11" t="str">
        <f>IF('0) Signal List'!H170="","",'0) Signal List'!H170)</f>
        <v/>
      </c>
      <c r="I168" s="570" t="str">
        <f>IF('0) Signal List'!I170="","",'0) Signal List'!I170)</f>
        <v/>
      </c>
    </row>
    <row r="169" spans="1:10" x14ac:dyDescent="0.25">
      <c r="A169" s="567" t="str">
        <f>IF('0) Signal List'!A171="","",'0) Signal List'!A171)</f>
        <v/>
      </c>
      <c r="B169" s="568" t="str">
        <f>IF('0) Signal List'!B171="","",'0) Signal List'!B171)</f>
        <v/>
      </c>
      <c r="C169" s="568" t="str">
        <f>IF('0) Signal List'!C171="","",'0) Signal List'!C171)</f>
        <v/>
      </c>
      <c r="D169" s="568" t="str">
        <f>IF('0) Signal List'!D171="","",'0) Signal List'!D171)</f>
        <v/>
      </c>
      <c r="E169" s="569" t="str">
        <f>IF('0) Signal List'!E171="","",'0) Signal List'!E171)</f>
        <v/>
      </c>
      <c r="F169" s="568" t="str">
        <f>IF('0) Signal List'!F171="","",'0) Signal List'!F171)</f>
        <v/>
      </c>
      <c r="G169" s="11" t="str">
        <f>IF('0) Signal List'!G171="","",'0) Signal List'!G171)</f>
        <v/>
      </c>
      <c r="H169" s="11" t="str">
        <f>IF('0) Signal List'!H171="","",'0) Signal List'!H171)</f>
        <v/>
      </c>
      <c r="I169" s="570" t="str">
        <f>IF('0) Signal List'!I171="","",'0) Signal List'!I171)</f>
        <v/>
      </c>
    </row>
    <row r="170" spans="1:10" x14ac:dyDescent="0.25">
      <c r="A170" s="567" t="str">
        <f>IF('0) Signal List'!A172="","",'0) Signal List'!A172)</f>
        <v/>
      </c>
      <c r="B170" s="568" t="str">
        <f>IF('0) Signal List'!B172="","",'0) Signal List'!B172)</f>
        <v/>
      </c>
      <c r="C170" s="568" t="str">
        <f>IF('0) Signal List'!C172="","",'0) Signal List'!C172)</f>
        <v/>
      </c>
      <c r="D170" s="568" t="str">
        <f>IF('0) Signal List'!D172="","",'0) Signal List'!D172)</f>
        <v/>
      </c>
      <c r="E170" s="569" t="str">
        <f>IF('0) Signal List'!E172="","",'0) Signal List'!E172)</f>
        <v/>
      </c>
      <c r="F170" s="568" t="str">
        <f>IF('0) Signal List'!F172="","",'0) Signal List'!F172)</f>
        <v/>
      </c>
      <c r="G170" s="11" t="str">
        <f>IF('0) Signal List'!G172="","",'0) Signal List'!G172)</f>
        <v/>
      </c>
      <c r="H170" s="11" t="str">
        <f>IF('0) Signal List'!H172="","",'0) Signal List'!H172)</f>
        <v/>
      </c>
      <c r="I170" s="570" t="str">
        <f>IF('0) Signal List'!I172="","",'0) Signal List'!I172)</f>
        <v/>
      </c>
    </row>
    <row r="171" spans="1:10" x14ac:dyDescent="0.25">
      <c r="A171" s="567" t="str">
        <f>IF('0) Signal List'!A173="","",'0) Signal List'!A173)</f>
        <v/>
      </c>
      <c r="B171" s="568" t="str">
        <f>IF('0) Signal List'!B173="","",'0) Signal List'!B173)</f>
        <v/>
      </c>
      <c r="C171" s="568" t="str">
        <f>IF('0) Signal List'!C173="","",'0) Signal List'!C173)</f>
        <v/>
      </c>
      <c r="D171" s="568" t="str">
        <f>IF('0) Signal List'!D173="","",'0) Signal List'!D173)</f>
        <v/>
      </c>
      <c r="E171" s="569" t="str">
        <f>IF('0) Signal List'!E173="","",'0) Signal List'!E173)</f>
        <v/>
      </c>
      <c r="F171" s="568" t="str">
        <f>IF('0) Signal List'!F173="","",'0) Signal List'!F173)</f>
        <v/>
      </c>
      <c r="G171" s="11" t="str">
        <f>IF('0) Signal List'!G173="","",'0) Signal List'!G173)</f>
        <v/>
      </c>
      <c r="H171" s="11" t="str">
        <f>IF('0) Signal List'!H173="","",'0) Signal List'!H173)</f>
        <v/>
      </c>
      <c r="I171" s="570" t="str">
        <f>IF('0) Signal List'!I173="","",'0) Signal List'!I173)</f>
        <v/>
      </c>
    </row>
  </sheetData>
  <customSheetViews>
    <customSheetView guid="{87DE1C7C-F92F-4056-9C7F-506D880140E3}" scale="70" fitToPage="1" topLeftCell="A79">
      <selection activeCell="H139" sqref="H139"/>
      <pageMargins left="0.23622047244094491" right="0.23622047244094491" top="0.74803149606299213" bottom="0.74803149606299213" header="0.31496062992125984" footer="0.31496062992125984"/>
      <printOptions horizontalCentered="1" verticalCentered="1"/>
      <pageSetup paperSize="9" scale="35" orientation="portrait" r:id="rId1"/>
      <headerFooter alignWithMargins="0">
        <oddHeader>&amp;L&amp;G&amp;C&amp;24IPP Wiring Completion Cert</oddHeader>
        <oddFooter>&amp;L&amp;"Arial,Bold"&amp;14EIRGRID Confidential - &amp;F&amp;C
&amp;R&amp;14Page &amp;P
&amp;D</oddFooter>
      </headerFooter>
    </customSheetView>
  </customSheetViews>
  <mergeCells count="27">
    <mergeCell ref="A1:B1"/>
    <mergeCell ref="A144:D146"/>
    <mergeCell ref="A147:D149"/>
    <mergeCell ref="A150:D152"/>
    <mergeCell ref="A153:D155"/>
    <mergeCell ref="C8:F8"/>
    <mergeCell ref="B45:E45"/>
    <mergeCell ref="B78:E78"/>
    <mergeCell ref="B131:E131"/>
    <mergeCell ref="B139:E139"/>
    <mergeCell ref="C82:F82"/>
    <mergeCell ref="B106:F106"/>
    <mergeCell ref="B59:C59"/>
    <mergeCell ref="I164:J164"/>
    <mergeCell ref="I165:J165"/>
    <mergeCell ref="E144:G146"/>
    <mergeCell ref="E147:G149"/>
    <mergeCell ref="E150:G152"/>
    <mergeCell ref="E153:G155"/>
    <mergeCell ref="E156:G158"/>
    <mergeCell ref="E159:G161"/>
    <mergeCell ref="I163:J163"/>
    <mergeCell ref="A163:D163"/>
    <mergeCell ref="A156:D158"/>
    <mergeCell ref="A159:D161"/>
    <mergeCell ref="I144:J146"/>
    <mergeCell ref="I147:J152"/>
  </mergeCells>
  <printOptions horizontalCentered="1" verticalCentered="1"/>
  <pageMargins left="0.23622047244094491" right="0.23622047244094491" top="0.74803149606299213" bottom="0.74803149606299213" header="0.31496062992125984" footer="0.31496062992125984"/>
  <pageSetup paperSize="8" scale="45" orientation="portrait" r:id="rId2"/>
  <headerFooter alignWithMargins="0">
    <oddHeader>&amp;L&amp;G&amp;C&amp;24IPP Wiring Completion Cert</oddHeader>
    <oddFooter>&amp;L&amp;"Arial,Bold"&amp;14EIRGRID Confidential - &amp;F&amp;C
&amp;R&amp;14Page &amp;P
&amp;D</oddFooter>
  </headerFooter>
  <legacyDrawing r:id="rId3"/>
  <legacyDrawingHF r:id="rId4"/>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rgb="FFFFC000"/>
    <pageSetUpPr fitToPage="1"/>
  </sheetPr>
  <dimension ref="A1:J170"/>
  <sheetViews>
    <sheetView view="pageBreakPreview" zoomScale="70" zoomScaleNormal="85" zoomScaleSheetLayoutView="70" workbookViewId="0">
      <selection sqref="A1:XFD1048576"/>
    </sheetView>
  </sheetViews>
  <sheetFormatPr defaultColWidth="9.109375" defaultRowHeight="13.2" x14ac:dyDescent="0.25"/>
  <cols>
    <col min="1" max="1" width="16.33203125" style="567" customWidth="1"/>
    <col min="2" max="2" width="56.5546875" style="568" customWidth="1"/>
    <col min="3" max="3" width="17" style="568" customWidth="1"/>
    <col min="4" max="4" width="9.109375" style="568"/>
    <col min="5" max="5" width="12" style="569" bestFit="1" customWidth="1"/>
    <col min="6" max="6" width="18" style="568" customWidth="1"/>
    <col min="7" max="7" width="13.5546875" style="11" customWidth="1"/>
    <col min="8" max="8" width="29.109375" style="11" customWidth="1"/>
    <col min="9" max="9" width="43" style="51" customWidth="1"/>
    <col min="10" max="16384" width="9.109375" style="51"/>
  </cols>
  <sheetData>
    <row r="1" spans="1:9" s="9" customFormat="1" ht="53.25" customHeight="1" x14ac:dyDescent="0.4">
      <c r="A1" s="866" t="str">
        <f>IF('0) Signal List'!A1="","",'0) Signal List'!A1)</f>
        <v>WINDFARM NAME (TLC)</v>
      </c>
      <c r="B1" s="867" t="str">
        <f>IF('0) Signal List'!B1="","",'0) Signal List'!B1)</f>
        <v/>
      </c>
      <c r="C1" s="8" t="str">
        <f>IF('0) Signal List'!C1="","",'0) Signal List'!C1)</f>
        <v>Topology</v>
      </c>
      <c r="D1" s="8" t="str">
        <f>IF('0) Signal List'!D1="","",'0) Signal List'!D1)</f>
        <v>XX</v>
      </c>
      <c r="E1" s="7" t="str">
        <f>'0) Signal List'!E1</f>
        <v>XX</v>
      </c>
      <c r="F1" s="8" t="str">
        <f>IF('0) Signal List'!F1="","",'0) Signal List'!F1)</f>
        <v>MW</v>
      </c>
      <c r="G1" s="7" t="str">
        <f>'0) Signal List'!G1</f>
        <v>v1.0</v>
      </c>
      <c r="H1" s="7"/>
      <c r="I1" s="131" t="s">
        <v>226</v>
      </c>
    </row>
    <row r="2" spans="1:9" s="9" customFormat="1" ht="53.25" customHeight="1" x14ac:dyDescent="0.4">
      <c r="A2" s="552"/>
      <c r="B2" s="553"/>
      <c r="C2" s="9" t="s">
        <v>770</v>
      </c>
      <c r="D2" s="9" t="str">
        <f>'0) Signal List'!D2</f>
        <v>XX</v>
      </c>
      <c r="E2" s="536"/>
      <c r="G2" s="536"/>
      <c r="H2" s="536"/>
      <c r="I2" s="539"/>
    </row>
    <row r="3" spans="1:9" ht="24.6" x14ac:dyDescent="0.4">
      <c r="A3" s="878" t="str">
        <f>IF('0) Signal List'!A3="","",'0) Signal List'!A3)</f>
        <v>EirGrid Signals, Command &amp; Control Specification (Ref: DCC11.5)</v>
      </c>
      <c r="B3" s="879" t="str">
        <f>IF('0) Signal List'!B3="","",'0) Signal List'!B3)</f>
        <v/>
      </c>
      <c r="C3" s="879" t="str">
        <f>IF('0) Signal List'!C3="","",'0) Signal List'!C3)</f>
        <v/>
      </c>
      <c r="D3" s="879" t="str">
        <f>IF('0) Signal List'!D3="","",'0) Signal List'!D3)</f>
        <v/>
      </c>
      <c r="E3" s="879" t="str">
        <f>IF('0) Signal List'!E3="","",'0) Signal List'!E3)</f>
        <v/>
      </c>
      <c r="F3" s="879" t="str">
        <f>IF('0) Signal List'!F3="","",'0) Signal List'!F3)</f>
        <v/>
      </c>
      <c r="G3" s="736"/>
      <c r="H3" s="736"/>
      <c r="I3" s="132" t="s">
        <v>378</v>
      </c>
    </row>
    <row r="4" spans="1:9" ht="33" x14ac:dyDescent="0.6">
      <c r="A4" s="552" t="s">
        <v>784</v>
      </c>
      <c r="B4" s="553"/>
      <c r="C4" s="553"/>
      <c r="D4" s="553"/>
      <c r="E4" s="553"/>
      <c r="F4" s="553"/>
      <c r="G4" s="50"/>
      <c r="H4" s="50"/>
      <c r="I4" s="575"/>
    </row>
    <row r="5" spans="1:9" ht="14.25" customHeight="1" x14ac:dyDescent="0.25">
      <c r="A5" s="565" t="str">
        <f>IF('0) Signal List'!A5="","",'0) Signal List'!A5)</f>
        <v/>
      </c>
      <c r="B5" s="51" t="str">
        <f>IF('0) Signal List'!B5="","",'0) Signal List'!B5)</f>
        <v/>
      </c>
      <c r="C5" s="51" t="str">
        <f>IF('0) Signal List'!C5="","",'0) Signal List'!C5)</f>
        <v/>
      </c>
      <c r="D5" s="51" t="str">
        <f>IF('0) Signal List'!D5="","",'0) Signal List'!D5)</f>
        <v/>
      </c>
      <c r="E5" s="53" t="str">
        <f>IF('0) Signal List'!E5="","",'0) Signal List'!E5)</f>
        <v/>
      </c>
      <c r="F5" s="51" t="str">
        <f>IF('0) Signal List'!F5="","",'0) Signal List'!F5)</f>
        <v/>
      </c>
      <c r="G5" s="11" t="str">
        <f>IF('0) Signal List'!G5="","",'0) Signal List'!G5)</f>
        <v/>
      </c>
      <c r="H5" s="11" t="str">
        <f>IF('0) Signal List'!H5="","",'0) Signal List'!H5)</f>
        <v/>
      </c>
      <c r="I5" s="576"/>
    </row>
    <row r="6" spans="1:9" ht="14.4" thickBot="1" x14ac:dyDescent="0.3">
      <c r="A6" s="63" t="str">
        <f>IF('0) Signal List'!A6="","",'0) Signal List'!A6)</f>
        <v>ETIE Ref</v>
      </c>
      <c r="B6" s="64" t="str">
        <f>IF('0) Signal List'!B6="","",'0) Signal List'!B6)</f>
        <v>Digital Input Signals (signals sent to EirGrid)</v>
      </c>
      <c r="C6" s="65" t="str">
        <f>IF('0) Signal List'!C6="","",'0) Signal List'!C6)</f>
        <v/>
      </c>
      <c r="D6" s="65" t="str">
        <f>IF('0) Signal List'!D6="","",'0) Signal List'!D6)</f>
        <v/>
      </c>
      <c r="E6" s="66" t="str">
        <f>IF('0) Signal List'!E6="","",'0) Signal List'!E6)</f>
        <v/>
      </c>
      <c r="F6" s="65" t="str">
        <f>IF('0) Signal List'!F6="","",'0) Signal List'!F6)</f>
        <v/>
      </c>
      <c r="G6" s="67" t="str">
        <f>IF('0) Signal List'!G6="","",'0) Signal List'!G6)</f>
        <v>Provided by</v>
      </c>
      <c r="H6" s="113" t="str">
        <f>IF('0) Signal List'!H6="","",'0) Signal List'!H6)</f>
        <v>TSO Pass-through to</v>
      </c>
      <c r="I6" s="133"/>
    </row>
    <row r="7" spans="1:9" ht="14.25" customHeight="1" thickTop="1" x14ac:dyDescent="0.25">
      <c r="A7" s="68" t="str">
        <f>IF('0) Signal List'!A7="","",'0) Signal List'!A7)</f>
        <v/>
      </c>
      <c r="B7" s="69" t="str">
        <f>IF('0) Signal List'!B7="","",'0) Signal List'!B7)</f>
        <v/>
      </c>
      <c r="C7" s="69" t="str">
        <f>IF('0) Signal List'!C7="","",'0) Signal List'!C7)</f>
        <v/>
      </c>
      <c r="D7" s="69" t="str">
        <f>IF('0) Signal List'!D7="","",'0) Signal List'!D7)</f>
        <v/>
      </c>
      <c r="E7" s="70" t="str">
        <f>IF('0) Signal List'!E7="","",'0) Signal List'!E7)</f>
        <v/>
      </c>
      <c r="F7" s="69" t="str">
        <f>IF('0) Signal List'!F7="","",'0) Signal List'!F7)</f>
        <v/>
      </c>
      <c r="G7" s="71" t="str">
        <f>IF('0) Signal List'!G7="","",'0) Signal List'!G7)</f>
        <v/>
      </c>
      <c r="H7" s="115" t="str">
        <f>IF('0) Signal List'!H7="","",'0) Signal List'!H7)</f>
        <v/>
      </c>
      <c r="I7" s="573"/>
    </row>
    <row r="8" spans="1:9" ht="14.25" customHeight="1" x14ac:dyDescent="0.25">
      <c r="A8" s="68" t="str">
        <f>IF('0) Signal List'!A8="","",'0) Signal List'!A8)</f>
        <v/>
      </c>
      <c r="B8" s="73" t="str">
        <f>IF('0) Signal List'!B8="","",'0) Signal List'!B8)</f>
        <v>Double Point Status Indications</v>
      </c>
      <c r="C8" s="868" t="str">
        <f>IF('0) Signal List'!C8="","",'0) Signal List'!C8)</f>
        <v>(each individual input identified separately for clarity)</v>
      </c>
      <c r="D8" s="869"/>
      <c r="E8" s="869"/>
      <c r="F8" s="870"/>
      <c r="G8" s="74" t="str">
        <f>IF('0) Signal List'!G8="","",'0) Signal List'!G8)</f>
        <v/>
      </c>
      <c r="H8" s="119" t="str">
        <f>IF('0) Signal List'!H8="","",'0) Signal List'!H8)</f>
        <v/>
      </c>
      <c r="I8" s="573"/>
    </row>
    <row r="9" spans="1:9" ht="14.25" customHeight="1" x14ac:dyDescent="0.3">
      <c r="A9" s="68" t="str">
        <f>IF('0) Signal List'!A9="","",'0) Signal List'!A9)</f>
        <v/>
      </c>
      <c r="B9" s="234" t="str">
        <f>IF('0) Signal List'!B9="","",'0) Signal List'!B9)</f>
        <v>Digital Input Signals from Sub Station to EirGrid</v>
      </c>
      <c r="C9" s="69" t="str">
        <f>IF('0) Signal List'!C9="","",'0) Signal List'!C9)</f>
        <v/>
      </c>
      <c r="D9" s="69" t="str">
        <f>IF('0) Signal List'!D9="","",'0) Signal List'!D9)</f>
        <v/>
      </c>
      <c r="E9" s="70" t="str">
        <f>IF('0) Signal List'!E9="","",'0) Signal List'!E9)</f>
        <v/>
      </c>
      <c r="F9" s="69" t="str">
        <f>IF('0) Signal List'!F9="","",'0) Signal List'!F9)</f>
        <v/>
      </c>
      <c r="G9" s="74" t="str">
        <f>IF('0) Signal List'!G9="","",'0) Signal List'!G9)</f>
        <v/>
      </c>
      <c r="H9" s="559" t="str">
        <f>IF('0) Signal List'!H9="","",'0) Signal List'!H9)</f>
        <v/>
      </c>
      <c r="I9" s="573"/>
    </row>
    <row r="10" spans="1:9" ht="14.25" customHeight="1" x14ac:dyDescent="0.25">
      <c r="A10" s="68" t="str">
        <f>IF('0) Signal List'!A10="","",'0) Signal List'!A10)</f>
        <v>A1</v>
      </c>
      <c r="B10" s="69" t="str">
        <f>IF('0) Signal List'!B10="","",'0) Signal List'!B10)</f>
        <v>ESBN 20 kV interface switch (Nulec Recloser)</v>
      </c>
      <c r="C10" s="69" t="str">
        <f>IF('0) Signal List'!C10="","",'0) Signal List'!C10)</f>
        <v/>
      </c>
      <c r="D10" s="69" t="str">
        <f>IF('0) Signal List'!D10="","",'0) Signal List'!D10)</f>
        <v>open</v>
      </c>
      <c r="E10" s="70" t="str">
        <f>IF('0) Signal List'!E10="","",'0) Signal List'!E10)</f>
        <v/>
      </c>
      <c r="F10" s="69" t="str">
        <f>IF('0) Signal List'!F10="","",'0) Signal List'!F10)</f>
        <v/>
      </c>
      <c r="G10" s="75" t="str">
        <f>IF('0) Signal List'!G10="","",'0) Signal List'!G10)</f>
        <v>ESBN</v>
      </c>
      <c r="H10" s="559" t="str">
        <f>IF('0) Signal List'!H10="","",'0) Signal List'!H10)</f>
        <v>ESBN</v>
      </c>
      <c r="I10" s="573"/>
    </row>
    <row r="11" spans="1:9" ht="14.25" customHeight="1" x14ac:dyDescent="0.25">
      <c r="A11" s="68" t="str">
        <f>IF('0) Signal List'!A11="","",'0) Signal List'!A11)</f>
        <v>A2</v>
      </c>
      <c r="B11" s="69" t="str">
        <f>IF('0) Signal List'!B11="","",'0) Signal List'!B11)</f>
        <v>ESBN 20 kV interface switch (Nulec Recloser)</v>
      </c>
      <c r="C11" s="69" t="str">
        <f>IF('0) Signal List'!C11="","",'0) Signal List'!C11)</f>
        <v/>
      </c>
      <c r="D11" s="69" t="str">
        <f>IF('0) Signal List'!D11="","",'0) Signal List'!D11)</f>
        <v>closed</v>
      </c>
      <c r="E11" s="70" t="str">
        <f>IF('0) Signal List'!E11="","",'0) Signal List'!E11)</f>
        <v/>
      </c>
      <c r="F11" s="69" t="str">
        <f>IF('0) Signal List'!F11="","",'0) Signal List'!F11)</f>
        <v/>
      </c>
      <c r="G11" s="75" t="str">
        <f>IF('0) Signal List'!G11="","",'0) Signal List'!G11)</f>
        <v>ESBN</v>
      </c>
      <c r="H11" s="559" t="str">
        <f>IF('0) Signal List'!H11="","",'0) Signal List'!H11)</f>
        <v>ESBN</v>
      </c>
      <c r="I11" s="573"/>
    </row>
    <row r="12" spans="1:9" ht="14.25" customHeight="1" x14ac:dyDescent="0.25">
      <c r="A12" s="68" t="str">
        <f>IF('0) Signal List'!A12="","",'0) Signal List'!A12)</f>
        <v>A3</v>
      </c>
      <c r="B12" s="69" t="str">
        <f>IF('0) Signal List'!B12="","",'0) Signal List'!B12)</f>
        <v>WINDFARM NAME (TLC) T421 WFPS 20 kV CB</v>
      </c>
      <c r="C12" s="69" t="str">
        <f>IF('0) Signal List'!C12="","",'0) Signal List'!C12)</f>
        <v/>
      </c>
      <c r="D12" s="69" t="str">
        <f>IF('0) Signal List'!D12="","",'0) Signal List'!D12)</f>
        <v>open</v>
      </c>
      <c r="E12" s="70" t="str">
        <f>IF('0) Signal List'!E12="","",'0) Signal List'!E12)</f>
        <v/>
      </c>
      <c r="F12" s="69" t="str">
        <f>IF('0) Signal List'!F12="","",'0) Signal List'!F12)</f>
        <v/>
      </c>
      <c r="G12" s="75" t="str">
        <f>IF('0) Signal List'!G12="","",'0) Signal List'!G12)</f>
        <v>WFPS</v>
      </c>
      <c r="H12" s="559" t="str">
        <f>IF('0) Signal List'!H12="","",'0) Signal List'!H12)</f>
        <v>ESBN</v>
      </c>
      <c r="I12" s="573"/>
    </row>
    <row r="13" spans="1:9" ht="14.25" customHeight="1" x14ac:dyDescent="0.25">
      <c r="A13" s="68" t="str">
        <f>IF('0) Signal List'!A13="","",'0) Signal List'!A13)</f>
        <v>A4</v>
      </c>
      <c r="B13" s="69" t="str">
        <f>IF('0) Signal List'!B13="","",'0) Signal List'!B13)</f>
        <v>WINDFARM NAME (TLC) T421 WFPS 20 kV CB</v>
      </c>
      <c r="C13" s="69" t="str">
        <f>IF('0) Signal List'!C13="","",'0) Signal List'!C13)</f>
        <v/>
      </c>
      <c r="D13" s="69" t="str">
        <f>IF('0) Signal List'!D13="","",'0) Signal List'!D13)</f>
        <v>closed</v>
      </c>
      <c r="E13" s="70" t="str">
        <f>IF('0) Signal List'!E13="","",'0) Signal List'!E13)</f>
        <v/>
      </c>
      <c r="F13" s="69" t="str">
        <f>IF('0) Signal List'!F13="","",'0) Signal List'!F13)</f>
        <v/>
      </c>
      <c r="G13" s="75" t="str">
        <f>IF('0) Signal List'!G13="","",'0) Signal List'!G13)</f>
        <v>WFPS</v>
      </c>
      <c r="H13" s="559" t="str">
        <f>IF('0) Signal List'!H13="","",'0) Signal List'!H13)</f>
        <v>ESBN</v>
      </c>
      <c r="I13" s="573"/>
    </row>
    <row r="14" spans="1:9" ht="14.25" customHeight="1" x14ac:dyDescent="0.25">
      <c r="A14" s="68" t="str">
        <f>IF('0) Signal List'!A14="","",'0) Signal List'!A14)</f>
        <v>A5</v>
      </c>
      <c r="B14" s="69" t="str">
        <f>IF('0) Signal List'!B14="","",'0) Signal List'!B14)</f>
        <v>WINDFARM NAME (TLC) Feeder 1 20 kV CB</v>
      </c>
      <c r="C14" s="69" t="str">
        <f>IF('0) Signal List'!C14="","",'0) Signal List'!C14)</f>
        <v/>
      </c>
      <c r="D14" s="69" t="str">
        <f>IF('0) Signal List'!D14="","",'0) Signal List'!D14)</f>
        <v>open</v>
      </c>
      <c r="E14" s="70" t="str">
        <f>IF('0) Signal List'!E14="","",'0) Signal List'!E14)</f>
        <v/>
      </c>
      <c r="F14" s="69" t="str">
        <f>IF('0) Signal List'!F14="","",'0) Signal List'!F14)</f>
        <v/>
      </c>
      <c r="G14" s="75" t="str">
        <f>IF('0) Signal List'!G14="","",'0) Signal List'!G14)</f>
        <v>WFPS</v>
      </c>
      <c r="H14" s="559" t="str">
        <f>IF('0) Signal List'!H14="","",'0) Signal List'!H14)</f>
        <v>ESBN</v>
      </c>
      <c r="I14" s="573"/>
    </row>
    <row r="15" spans="1:9" ht="14.25" customHeight="1" x14ac:dyDescent="0.25">
      <c r="A15" s="68" t="str">
        <f>IF('0) Signal List'!A15="","",'0) Signal List'!A15)</f>
        <v>A6</v>
      </c>
      <c r="B15" s="69" t="str">
        <f>IF('0) Signal List'!B15="","",'0) Signal List'!B15)</f>
        <v>WINDFARM NAME (TLC) Feeder 1 20 kV CB</v>
      </c>
      <c r="C15" s="69" t="str">
        <f>IF('0) Signal List'!C15="","",'0) Signal List'!C15)</f>
        <v/>
      </c>
      <c r="D15" s="69" t="str">
        <f>IF('0) Signal List'!D15="","",'0) Signal List'!D15)</f>
        <v>closed</v>
      </c>
      <c r="E15" s="70" t="str">
        <f>IF('0) Signal List'!E15="","",'0) Signal List'!E15)</f>
        <v/>
      </c>
      <c r="F15" s="69" t="str">
        <f>IF('0) Signal List'!F15="","",'0) Signal List'!F15)</f>
        <v/>
      </c>
      <c r="G15" s="75" t="str">
        <f>IF('0) Signal List'!G15="","",'0) Signal List'!G15)</f>
        <v>WFPS</v>
      </c>
      <c r="H15" s="559" t="str">
        <f>IF('0) Signal List'!H15="","",'0) Signal List'!H15)</f>
        <v>ESBN</v>
      </c>
      <c r="I15" s="573"/>
    </row>
    <row r="16" spans="1:9" ht="14.25" customHeight="1" x14ac:dyDescent="0.25">
      <c r="A16" s="68" t="str">
        <f>IF('0) Signal List'!A16="","",'0) Signal List'!A16)</f>
        <v>A7</v>
      </c>
      <c r="B16" s="69" t="str">
        <f>IF('0) Signal List'!B16="","",'0) Signal List'!B16)</f>
        <v>WINDFARM NAME (TLC) Feeder 2 20 kV CB</v>
      </c>
      <c r="C16" s="69" t="str">
        <f>IF('0) Signal List'!C16="","",'0) Signal List'!C16)</f>
        <v/>
      </c>
      <c r="D16" s="69" t="str">
        <f>IF('0) Signal List'!D16="","",'0) Signal List'!D16)</f>
        <v>open</v>
      </c>
      <c r="E16" s="70" t="str">
        <f>IF('0) Signal List'!E16="","",'0) Signal List'!E16)</f>
        <v/>
      </c>
      <c r="F16" s="69" t="str">
        <f>IF('0) Signal List'!F16="","",'0) Signal List'!F16)</f>
        <v/>
      </c>
      <c r="G16" s="75" t="str">
        <f>IF('0) Signal List'!G16="","",'0) Signal List'!G16)</f>
        <v>WFPS</v>
      </c>
      <c r="H16" s="559" t="str">
        <f>IF('0) Signal List'!H16="","",'0) Signal List'!H16)</f>
        <v>ESBN</v>
      </c>
      <c r="I16" s="573"/>
    </row>
    <row r="17" spans="1:9" ht="14.25" customHeight="1" x14ac:dyDescent="0.25">
      <c r="A17" s="68" t="str">
        <f>IF('0) Signal List'!A17="","",'0) Signal List'!A17)</f>
        <v>A8</v>
      </c>
      <c r="B17" s="69" t="str">
        <f>IF('0) Signal List'!B17="","",'0) Signal List'!B17)</f>
        <v>WINDFARM NAME (TLC) Feeder 2 20 kV CB</v>
      </c>
      <c r="C17" s="69" t="str">
        <f>IF('0) Signal List'!C17="","",'0) Signal List'!C17)</f>
        <v/>
      </c>
      <c r="D17" s="69" t="str">
        <f>IF('0) Signal List'!D17="","",'0) Signal List'!D17)</f>
        <v>closed</v>
      </c>
      <c r="E17" s="70" t="str">
        <f>IF('0) Signal List'!E17="","",'0) Signal List'!E17)</f>
        <v/>
      </c>
      <c r="F17" s="69" t="str">
        <f>IF('0) Signal List'!F17="","",'0) Signal List'!F17)</f>
        <v/>
      </c>
      <c r="G17" s="75" t="str">
        <f>IF('0) Signal List'!G17="","",'0) Signal List'!G17)</f>
        <v>WFPS</v>
      </c>
      <c r="H17" s="559" t="str">
        <f>IF('0) Signal List'!H17="","",'0) Signal List'!H17)</f>
        <v>ESBN</v>
      </c>
      <c r="I17" s="573"/>
    </row>
    <row r="18" spans="1:9" ht="14.25" customHeight="1" x14ac:dyDescent="0.25">
      <c r="A18" s="68" t="str">
        <f>IF('0) Signal List'!A18="","",'0) Signal List'!A18)</f>
        <v>A9</v>
      </c>
      <c r="B18" s="69" t="str">
        <f>IF('0) Signal List'!B18="","",'0) Signal List'!B18)</f>
        <v>WINDFARM NAME (TLC) Feeder 3 20 kV CB</v>
      </c>
      <c r="C18" s="69" t="str">
        <f>IF('0) Signal List'!C18="","",'0) Signal List'!C18)</f>
        <v/>
      </c>
      <c r="D18" s="69" t="str">
        <f>IF('0) Signal List'!D18="","",'0) Signal List'!D18)</f>
        <v>open</v>
      </c>
      <c r="E18" s="70" t="str">
        <f>IF('0) Signal List'!E18="","",'0) Signal List'!E18)</f>
        <v/>
      </c>
      <c r="F18" s="69" t="str">
        <f>IF('0) Signal List'!F18="","",'0) Signal List'!F18)</f>
        <v/>
      </c>
      <c r="G18" s="75" t="str">
        <f>IF('0) Signal List'!G18="","",'0) Signal List'!G18)</f>
        <v>WFPS</v>
      </c>
      <c r="H18" s="559" t="str">
        <f>IF('0) Signal List'!H18="","",'0) Signal List'!H18)</f>
        <v>ESBN</v>
      </c>
      <c r="I18" s="573"/>
    </row>
    <row r="19" spans="1:9" ht="14.25" customHeight="1" x14ac:dyDescent="0.25">
      <c r="A19" s="68" t="str">
        <f>IF('0) Signal List'!A19="","",'0) Signal List'!A19)</f>
        <v>A10</v>
      </c>
      <c r="B19" s="69" t="str">
        <f>IF('0) Signal List'!B19="","",'0) Signal List'!B19)</f>
        <v>WINDFARM NAME (TLC) Feeder 3 20 kV CB</v>
      </c>
      <c r="C19" s="69" t="str">
        <f>IF('0) Signal List'!C19="","",'0) Signal List'!C19)</f>
        <v/>
      </c>
      <c r="D19" s="69" t="str">
        <f>IF('0) Signal List'!D19="","",'0) Signal List'!D19)</f>
        <v>closed</v>
      </c>
      <c r="E19" s="70" t="str">
        <f>IF('0) Signal List'!E19="","",'0) Signal List'!E19)</f>
        <v/>
      </c>
      <c r="F19" s="69" t="str">
        <f>IF('0) Signal List'!F19="","",'0) Signal List'!F19)</f>
        <v/>
      </c>
      <c r="G19" s="75" t="str">
        <f>IF('0) Signal List'!G19="","",'0) Signal List'!G19)</f>
        <v>WFPS</v>
      </c>
      <c r="H19" s="559" t="str">
        <f>IF('0) Signal List'!H19="","",'0) Signal List'!H19)</f>
        <v>ESBN</v>
      </c>
      <c r="I19" s="573"/>
    </row>
    <row r="20" spans="1:9" ht="14.25" customHeight="1" x14ac:dyDescent="0.25">
      <c r="A20" s="68" t="str">
        <f>IF('0) Signal List'!A20="","",'0) Signal List'!A20)</f>
        <v>A11</v>
      </c>
      <c r="B20" s="69" t="str">
        <f>IF('0) Signal List'!B20="","",'0) Signal List'!B20)</f>
        <v>WINDFARM NAME (TLC) Feeder 4 20 kV CB</v>
      </c>
      <c r="C20" s="69" t="str">
        <f>IF('0) Signal List'!C20="","",'0) Signal List'!C20)</f>
        <v/>
      </c>
      <c r="D20" s="69" t="str">
        <f>IF('0) Signal List'!D20="","",'0) Signal List'!D20)</f>
        <v>open</v>
      </c>
      <c r="E20" s="70" t="str">
        <f>IF('0) Signal List'!E20="","",'0) Signal List'!E20)</f>
        <v/>
      </c>
      <c r="F20" s="69" t="str">
        <f>IF('0) Signal List'!F20="","",'0) Signal List'!F20)</f>
        <v/>
      </c>
      <c r="G20" s="75" t="str">
        <f>IF('0) Signal List'!G20="","",'0) Signal List'!G20)</f>
        <v>WFPS</v>
      </c>
      <c r="H20" s="559" t="str">
        <f>IF('0) Signal List'!H20="","",'0) Signal List'!H20)</f>
        <v>ESBN</v>
      </c>
      <c r="I20" s="573"/>
    </row>
    <row r="21" spans="1:9" ht="14.25" customHeight="1" x14ac:dyDescent="0.25">
      <c r="A21" s="68" t="str">
        <f>IF('0) Signal List'!A21="","",'0) Signal List'!A21)</f>
        <v>A12</v>
      </c>
      <c r="B21" s="69" t="str">
        <f>IF('0) Signal List'!B21="","",'0) Signal List'!B21)</f>
        <v>WINDFARM NAME (TLC) Feeder 4 20 kV CB</v>
      </c>
      <c r="C21" s="69" t="str">
        <f>IF('0) Signal List'!C21="","",'0) Signal List'!C21)</f>
        <v/>
      </c>
      <c r="D21" s="69" t="str">
        <f>IF('0) Signal List'!D21="","",'0) Signal List'!D21)</f>
        <v>closed</v>
      </c>
      <c r="E21" s="70" t="str">
        <f>IF('0) Signal List'!E21="","",'0) Signal List'!E21)</f>
        <v/>
      </c>
      <c r="F21" s="69" t="str">
        <f>IF('0) Signal List'!F21="","",'0) Signal List'!F21)</f>
        <v/>
      </c>
      <c r="G21" s="75" t="str">
        <f>IF('0) Signal List'!G21="","",'0) Signal List'!G21)</f>
        <v>WFPS</v>
      </c>
      <c r="H21" s="559" t="str">
        <f>IF('0) Signal List'!H21="","",'0) Signal List'!H21)</f>
        <v>ESBN</v>
      </c>
      <c r="I21" s="573"/>
    </row>
    <row r="22" spans="1:9" ht="14.25" customHeight="1" x14ac:dyDescent="0.25">
      <c r="A22" s="68" t="str">
        <f>IF('0) Signal List'!A22="","",'0) Signal List'!A22)</f>
        <v>A13</v>
      </c>
      <c r="B22" s="69" t="str">
        <f>IF('0) Signal List'!B22="","",'0) Signal List'!B22)</f>
        <v>TSO Dispatch Control Enable Switch</v>
      </c>
      <c r="C22" s="69" t="str">
        <f>IF('0) Signal List'!C22="","",'0) Signal List'!C22)</f>
        <v/>
      </c>
      <c r="D22" s="69" t="str">
        <f>IF('0) Signal List'!D22="","",'0) Signal List'!D22)</f>
        <v>off</v>
      </c>
      <c r="E22" s="70" t="str">
        <f>IF('0) Signal List'!E22="","",'0) Signal List'!E22)</f>
        <v/>
      </c>
      <c r="F22" s="69" t="str">
        <f>IF('0) Signal List'!F22="","",'0) Signal List'!F22)</f>
        <v/>
      </c>
      <c r="G22" s="75" t="str">
        <f>IF('0) Signal List'!G22="","",'0) Signal List'!G22)</f>
        <v>WFPS</v>
      </c>
      <c r="H22" s="559" t="str">
        <f>IF('0) Signal List'!H22="","",'0) Signal List'!H22)</f>
        <v xml:space="preserve">N/A </v>
      </c>
      <c r="I22" s="573"/>
    </row>
    <row r="23" spans="1:9" ht="14.25" customHeight="1" x14ac:dyDescent="0.25">
      <c r="A23" s="68" t="str">
        <f>IF('0) Signal List'!A23="","",'0) Signal List'!A23)</f>
        <v>A14</v>
      </c>
      <c r="B23" s="69" t="str">
        <f>IF('0) Signal List'!B23="","",'0) Signal List'!B23)</f>
        <v>TSO Dispatch Control Enable Switch</v>
      </c>
      <c r="C23" s="69" t="str">
        <f>IF('0) Signal List'!C23="","",'0) Signal List'!C23)</f>
        <v/>
      </c>
      <c r="D23" s="69" t="str">
        <f>IF('0) Signal List'!D23="","",'0) Signal List'!D23)</f>
        <v>on</v>
      </c>
      <c r="E23" s="70" t="str">
        <f>IF('0) Signal List'!E23="","",'0) Signal List'!E23)</f>
        <v/>
      </c>
      <c r="F23" s="69" t="str">
        <f>IF('0) Signal List'!F23="","",'0) Signal List'!F23)</f>
        <v/>
      </c>
      <c r="G23" s="75" t="str">
        <f>IF('0) Signal List'!G23="","",'0) Signal List'!G23)</f>
        <v>WFPS</v>
      </c>
      <c r="H23" s="559" t="str">
        <f>IF('0) Signal List'!H23="","",'0) Signal List'!H23)</f>
        <v xml:space="preserve">N/A </v>
      </c>
      <c r="I23" s="573"/>
    </row>
    <row r="24" spans="1:9" ht="14.25" customHeight="1" x14ac:dyDescent="0.25">
      <c r="A24" s="68" t="str">
        <f>IF('0) Signal List'!A24="","",'0) Signal List'!A24)</f>
        <v>A15</v>
      </c>
      <c r="B24" s="117" t="str">
        <f>IF('0) Signal List'!B24="","",'0) Signal List'!B24)</f>
        <v>Dispatch Fail Market Command Lamp - WFPS Panel</v>
      </c>
      <c r="C24" s="76" t="str">
        <f>IF('0) Signal List'!C24="","",'0) Signal List'!C24)</f>
        <v/>
      </c>
      <c r="D24" s="560" t="str">
        <f>IF('0) Signal List'!D24="","",'0) Signal List'!D24)</f>
        <v>off</v>
      </c>
      <c r="E24" s="77" t="str">
        <f>IF('0) Signal List'!E24="","",'0) Signal List'!E24)</f>
        <v/>
      </c>
      <c r="F24" s="69" t="str">
        <f>IF('0) Signal List'!F24="","",'0) Signal List'!F24)</f>
        <v/>
      </c>
      <c r="G24" s="75" t="str">
        <f>IF('0) Signal List'!G24="","",'0) Signal List'!G24)</f>
        <v>WFPS</v>
      </c>
      <c r="H24" s="559" t="str">
        <f>IF('0) Signal List'!H24="","",'0) Signal List'!H24)</f>
        <v>ESBN</v>
      </c>
      <c r="I24" s="573"/>
    </row>
    <row r="25" spans="1:9" ht="14.25" customHeight="1" x14ac:dyDescent="0.25">
      <c r="A25" s="68" t="str">
        <f>IF('0) Signal List'!A25="","",'0) Signal List'!A25)</f>
        <v>A16</v>
      </c>
      <c r="B25" s="117" t="str">
        <f>IF('0) Signal List'!B25="","",'0) Signal List'!B25)</f>
        <v>Dispatch Fail Market Command Lamp - WFPS Panel</v>
      </c>
      <c r="C25" s="76" t="str">
        <f>IF('0) Signal List'!C25="","",'0) Signal List'!C25)</f>
        <v/>
      </c>
      <c r="D25" s="560" t="str">
        <f>IF('0) Signal List'!D25="","",'0) Signal List'!D25)</f>
        <v>on</v>
      </c>
      <c r="E25" s="77" t="str">
        <f>IF('0) Signal List'!E25="","",'0) Signal List'!E25)</f>
        <v/>
      </c>
      <c r="F25" s="69" t="str">
        <f>IF('0) Signal List'!F25="","",'0) Signal List'!F25)</f>
        <v/>
      </c>
      <c r="G25" s="75" t="str">
        <f>IF('0) Signal List'!G25="","",'0) Signal List'!G25)</f>
        <v>WFPS</v>
      </c>
      <c r="H25" s="559" t="str">
        <f>IF('0) Signal List'!H25="","",'0) Signal List'!H25)</f>
        <v>ESBN</v>
      </c>
      <c r="I25" s="573"/>
    </row>
    <row r="26" spans="1:9" ht="14.25" customHeight="1" x14ac:dyDescent="0.25">
      <c r="A26" s="68" t="str">
        <f>IF('0) Signal List'!A26="","",'0) Signal List'!A26)</f>
        <v>A17</v>
      </c>
      <c r="B26" s="117" t="str">
        <f>IF('0) Signal List'!B26="","",'0) Signal List'!B26)</f>
        <v>Blue Alert Lamp - WFPS Panel</v>
      </c>
      <c r="C26" s="76" t="str">
        <f>IF('0) Signal List'!C26="","",'0) Signal List'!C26)</f>
        <v/>
      </c>
      <c r="D26" s="560" t="str">
        <f>IF('0) Signal List'!D26="","",'0) Signal List'!D26)</f>
        <v>off</v>
      </c>
      <c r="E26" s="77" t="str">
        <f>IF('0) Signal List'!E26="","",'0) Signal List'!E26)</f>
        <v/>
      </c>
      <c r="F26" s="69" t="str">
        <f>IF('0) Signal List'!F26="","",'0) Signal List'!F26)</f>
        <v/>
      </c>
      <c r="G26" s="75" t="str">
        <f>IF('0) Signal List'!G26="","",'0) Signal List'!G26)</f>
        <v>WFPS</v>
      </c>
      <c r="H26" s="559" t="str">
        <f>IF('0) Signal List'!H26="","",'0) Signal List'!H26)</f>
        <v>ESBN</v>
      </c>
      <c r="I26" s="573"/>
    </row>
    <row r="27" spans="1:9" ht="14.25" customHeight="1" x14ac:dyDescent="0.25">
      <c r="A27" s="68" t="str">
        <f>IF('0) Signal List'!A27="","",'0) Signal List'!A27)</f>
        <v>A18</v>
      </c>
      <c r="B27" s="117" t="str">
        <f>IF('0) Signal List'!B27="","",'0) Signal List'!B27)</f>
        <v>Blue Alert Lamp - WFPS Panel</v>
      </c>
      <c r="C27" s="76" t="str">
        <f>IF('0) Signal List'!C27="","",'0) Signal List'!C27)</f>
        <v/>
      </c>
      <c r="D27" s="560" t="str">
        <f>IF('0) Signal List'!D27="","",'0) Signal List'!D27)</f>
        <v>on</v>
      </c>
      <c r="E27" s="77" t="str">
        <f>IF('0) Signal List'!E27="","",'0) Signal List'!E27)</f>
        <v/>
      </c>
      <c r="F27" s="69" t="str">
        <f>IF('0) Signal List'!F27="","",'0) Signal List'!F27)</f>
        <v/>
      </c>
      <c r="G27" s="75" t="str">
        <f>IF('0) Signal List'!G27="","",'0) Signal List'!G27)</f>
        <v>WFPS</v>
      </c>
      <c r="H27" s="559" t="str">
        <f>IF('0) Signal List'!H27="","",'0) Signal List'!H27)</f>
        <v>ESBN</v>
      </c>
      <c r="I27" s="573"/>
    </row>
    <row r="28" spans="1:9" ht="14.25" customHeight="1" x14ac:dyDescent="0.25">
      <c r="A28" s="68" t="str">
        <f>IF('0) Signal List'!A28="","",'0) Signal List'!A28)</f>
        <v>A19</v>
      </c>
      <c r="B28" s="69" t="str">
        <f>IF('0) Signal List'!B28="","",'0) Signal List'!B28)</f>
        <v>ESB SCADA Remote Control Switch</v>
      </c>
      <c r="C28" s="69" t="str">
        <f>IF('0) Signal List'!C28="","",'0) Signal List'!C28)</f>
        <v/>
      </c>
      <c r="D28" s="69" t="str">
        <f>IF('0) Signal List'!D28="","",'0) Signal List'!D28)</f>
        <v>off</v>
      </c>
      <c r="E28" s="70" t="str">
        <f>IF('0) Signal List'!E28="","",'0) Signal List'!E28)</f>
        <v/>
      </c>
      <c r="F28" s="69" t="str">
        <f>IF('0) Signal List'!F28="","",'0) Signal List'!F28)</f>
        <v/>
      </c>
      <c r="G28" s="75" t="str">
        <f>IF('0) Signal List'!G28="","",'0) Signal List'!G28)</f>
        <v>ESBN</v>
      </c>
      <c r="H28" s="559" t="str">
        <f>IF('0) Signal List'!H28="","",'0) Signal List'!H28)</f>
        <v>ESBN</v>
      </c>
      <c r="I28" s="573"/>
    </row>
    <row r="29" spans="1:9" ht="14.25" customHeight="1" x14ac:dyDescent="0.25">
      <c r="A29" s="68" t="str">
        <f>IF('0) Signal List'!A29="","",'0) Signal List'!A29)</f>
        <v>A20</v>
      </c>
      <c r="B29" s="69" t="str">
        <f>IF('0) Signal List'!B29="","",'0) Signal List'!B29)</f>
        <v>ESB SCADA Remote Control Switch</v>
      </c>
      <c r="C29" s="69" t="str">
        <f>IF('0) Signal List'!C29="","",'0) Signal List'!C29)</f>
        <v/>
      </c>
      <c r="D29" s="69" t="str">
        <f>IF('0) Signal List'!D29="","",'0) Signal List'!D29)</f>
        <v>on</v>
      </c>
      <c r="E29" s="70" t="str">
        <f>IF('0) Signal List'!E29="","",'0) Signal List'!E29)</f>
        <v/>
      </c>
      <c r="F29" s="69" t="str">
        <f>IF('0) Signal List'!F29="","",'0) Signal List'!F29)</f>
        <v/>
      </c>
      <c r="G29" s="75" t="str">
        <f>IF('0) Signal List'!G29="","",'0) Signal List'!G29)</f>
        <v>ESBN</v>
      </c>
      <c r="H29" s="559" t="str">
        <f>IF('0) Signal List'!H29="","",'0) Signal List'!H29)</f>
        <v>ESBN</v>
      </c>
      <c r="I29" s="573"/>
    </row>
    <row r="30" spans="1:9" ht="14.25" customHeight="1" x14ac:dyDescent="0.25">
      <c r="A30" s="68" t="str">
        <f>IF('0) Signal List'!A30="","",'0) Signal List'!A30)</f>
        <v>A21</v>
      </c>
      <c r="B30" s="69" t="str">
        <f>IF('0) Signal List'!B30="","",'0) Signal List'!B30)</f>
        <v>Reactive Device &gt;5 Mvar 1</v>
      </c>
      <c r="C30" s="69" t="str">
        <f>IF('0) Signal List'!C30="","",'0) Signal List'!C30)</f>
        <v/>
      </c>
      <c r="D30" s="69" t="str">
        <f>IF('0) Signal List'!D30="","",'0) Signal List'!D30)</f>
        <v>off</v>
      </c>
      <c r="E30" s="70" t="str">
        <f>IF('0) Signal List'!E30="","",'0) Signal List'!E30)</f>
        <v/>
      </c>
      <c r="F30" s="69" t="str">
        <f>IF('0) Signal List'!F30="","",'0) Signal List'!F30)</f>
        <v/>
      </c>
      <c r="G30" s="75" t="str">
        <f>IF('0) Signal List'!G30="","",'0) Signal List'!G30)</f>
        <v>WFPS</v>
      </c>
      <c r="H30" s="559" t="str">
        <f>IF('0) Signal List'!H30="","",'0) Signal List'!H30)</f>
        <v>ESBN</v>
      </c>
      <c r="I30" s="573"/>
    </row>
    <row r="31" spans="1:9" ht="14.25" customHeight="1" x14ac:dyDescent="0.25">
      <c r="A31" s="68" t="str">
        <f>IF('0) Signal List'!A31="","",'0) Signal List'!A31)</f>
        <v>A22</v>
      </c>
      <c r="B31" s="69" t="str">
        <f>IF('0) Signal List'!B31="","",'0) Signal List'!B31)</f>
        <v>Reactive Device &gt;5 Mvar 1</v>
      </c>
      <c r="C31" s="69" t="str">
        <f>IF('0) Signal List'!C31="","",'0) Signal List'!C31)</f>
        <v/>
      </c>
      <c r="D31" s="69" t="str">
        <f>IF('0) Signal List'!D31="","",'0) Signal List'!D31)</f>
        <v>on</v>
      </c>
      <c r="E31" s="70" t="str">
        <f>IF('0) Signal List'!E31="","",'0) Signal List'!E31)</f>
        <v/>
      </c>
      <c r="F31" s="69" t="str">
        <f>IF('0) Signal List'!F31="","",'0) Signal List'!F31)</f>
        <v/>
      </c>
      <c r="G31" s="75" t="str">
        <f>IF('0) Signal List'!G31="","",'0) Signal List'!G31)</f>
        <v>WFPS</v>
      </c>
      <c r="H31" s="559" t="str">
        <f>IF('0) Signal List'!H31="","",'0) Signal List'!H31)</f>
        <v>ESBN</v>
      </c>
      <c r="I31" s="573"/>
    </row>
    <row r="32" spans="1:9" ht="14.25" customHeight="1" x14ac:dyDescent="0.25">
      <c r="A32" s="68" t="str">
        <f>IF('0) Signal List'!A32="","",'0) Signal List'!A32)</f>
        <v>A23</v>
      </c>
      <c r="B32" s="69" t="str">
        <f>IF('0) Signal List'!B32="","",'0) Signal List'!B32)</f>
        <v>Reactive Device &gt;5 Mvar N</v>
      </c>
      <c r="C32" s="69" t="str">
        <f>IF('0) Signal List'!C32="","",'0) Signal List'!C32)</f>
        <v/>
      </c>
      <c r="D32" s="69" t="str">
        <f>IF('0) Signal List'!D32="","",'0) Signal List'!D32)</f>
        <v>off</v>
      </c>
      <c r="E32" s="70" t="str">
        <f>IF('0) Signal List'!E32="","",'0) Signal List'!E32)</f>
        <v/>
      </c>
      <c r="F32" s="69" t="str">
        <f>IF('0) Signal List'!F32="","",'0) Signal List'!F32)</f>
        <v/>
      </c>
      <c r="G32" s="75" t="str">
        <f>IF('0) Signal List'!G32="","",'0) Signal List'!G32)</f>
        <v>WFPS</v>
      </c>
      <c r="H32" s="559" t="str">
        <f>IF('0) Signal List'!H32="","",'0) Signal List'!H32)</f>
        <v>ESBN</v>
      </c>
      <c r="I32" s="573"/>
    </row>
    <row r="33" spans="1:9" ht="14.25" customHeight="1" x14ac:dyDescent="0.25">
      <c r="A33" s="68" t="str">
        <f>IF('0) Signal List'!A33="","",'0) Signal List'!A33)</f>
        <v>A24</v>
      </c>
      <c r="B33" s="69" t="str">
        <f>IF('0) Signal List'!B33="","",'0) Signal List'!B33)</f>
        <v>Reactive Device &gt;5 Mvar N</v>
      </c>
      <c r="C33" s="69" t="str">
        <f>IF('0) Signal List'!C33="","",'0) Signal List'!C33)</f>
        <v/>
      </c>
      <c r="D33" s="69" t="str">
        <f>IF('0) Signal List'!D33="","",'0) Signal List'!D33)</f>
        <v>on</v>
      </c>
      <c r="E33" s="70" t="str">
        <f>IF('0) Signal List'!E33="","",'0) Signal List'!E33)</f>
        <v/>
      </c>
      <c r="F33" s="69" t="str">
        <f>IF('0) Signal List'!F33="","",'0) Signal List'!F33)</f>
        <v/>
      </c>
      <c r="G33" s="75" t="str">
        <f>IF('0) Signal List'!G33="","",'0) Signal List'!G33)</f>
        <v>WFPS</v>
      </c>
      <c r="H33" s="559" t="str">
        <f>IF('0) Signal List'!H33="","",'0) Signal List'!H33)</f>
        <v>ESBN</v>
      </c>
      <c r="I33" s="573"/>
    </row>
    <row r="34" spans="1:9" ht="14.25" customHeight="1" x14ac:dyDescent="0.25">
      <c r="A34" s="68" t="str">
        <f>IF('0) Signal List'!A34="","",'0) Signal List'!A34)</f>
        <v/>
      </c>
      <c r="B34" s="69" t="str">
        <f>IF('0) Signal List'!B34="","",'0) Signal List'!B34)</f>
        <v/>
      </c>
      <c r="C34" s="76" t="str">
        <f>IF('0) Signal List'!C34="","",'0) Signal List'!C34)</f>
        <v/>
      </c>
      <c r="D34" s="560" t="str">
        <f>IF('0) Signal List'!D34="","",'0) Signal List'!D34)</f>
        <v/>
      </c>
      <c r="E34" s="77" t="str">
        <f>IF('0) Signal List'!E34="","",'0) Signal List'!E34)</f>
        <v/>
      </c>
      <c r="F34" s="69" t="str">
        <f>IF('0) Signal List'!F34="","",'0) Signal List'!F34)</f>
        <v/>
      </c>
      <c r="G34" s="74" t="str">
        <f>IF('0) Signal List'!G34="","",'0) Signal List'!G34)</f>
        <v/>
      </c>
      <c r="H34" s="119" t="str">
        <f>IF('0) Signal List'!H34="","",'0) Signal List'!H34)</f>
        <v/>
      </c>
      <c r="I34" s="573"/>
    </row>
    <row r="35" spans="1:9" ht="14.25" customHeight="1" x14ac:dyDescent="0.3">
      <c r="A35" s="68" t="str">
        <f>IF('0) Signal List'!A35="","",'0) Signal List'!A35)</f>
        <v/>
      </c>
      <c r="B35" s="234" t="str">
        <f>IF('0) Signal List'!B35="","",'0) Signal List'!B35)</f>
        <v>Digital Input Signals from WTG  System to EirGrid</v>
      </c>
      <c r="C35" s="69" t="str">
        <f>IF('0) Signal List'!C35="","",'0) Signal List'!C35)</f>
        <v/>
      </c>
      <c r="D35" s="69" t="str">
        <f>IF('0) Signal List'!D35="","",'0) Signal List'!D35)</f>
        <v/>
      </c>
      <c r="E35" s="70" t="str">
        <f>IF('0) Signal List'!E35="","",'0) Signal List'!E35)</f>
        <v/>
      </c>
      <c r="F35" s="69" t="str">
        <f>IF('0) Signal List'!F35="","",'0) Signal List'!F35)</f>
        <v/>
      </c>
      <c r="G35" s="74" t="str">
        <f>IF('0) Signal List'!G35="","",'0) Signal List'!G35)</f>
        <v/>
      </c>
      <c r="H35" s="119" t="str">
        <f>IF('0) Signal List'!H35="","",'0) Signal List'!H35)</f>
        <v/>
      </c>
      <c r="I35" s="573"/>
    </row>
    <row r="36" spans="1:9" ht="14.25" customHeight="1" x14ac:dyDescent="0.25">
      <c r="A36" s="68" t="str">
        <f>IF('0) Signal List'!A36="","",'0) Signal List'!A36)</f>
        <v>B1</v>
      </c>
      <c r="B36" s="117" t="str">
        <f>IF('0) Signal List'!B36="","",'0) Signal List'!B36)</f>
        <v>Active Power Control facility status (feedback)</v>
      </c>
      <c r="C36" s="69" t="str">
        <f>IF('0) Signal List'!C36="","",'0) Signal List'!C36)</f>
        <v/>
      </c>
      <c r="D36" s="69" t="str">
        <f>IF('0) Signal List'!D36="","",'0) Signal List'!D36)</f>
        <v>off</v>
      </c>
      <c r="E36" s="70" t="str">
        <f>IF('0) Signal List'!E36="","",'0) Signal List'!E36)</f>
        <v/>
      </c>
      <c r="F36" s="69" t="str">
        <f>IF('0) Signal List'!F36="","",'0) Signal List'!F36)</f>
        <v/>
      </c>
      <c r="G36" s="75" t="str">
        <f>IF('0) Signal List'!G36="","",'0) Signal List'!G36)</f>
        <v>WFPS</v>
      </c>
      <c r="H36" s="559" t="str">
        <f>IF('0) Signal List'!H36="","",'0) Signal List'!H36)</f>
        <v xml:space="preserve">N/A </v>
      </c>
      <c r="I36" s="573"/>
    </row>
    <row r="37" spans="1:9" ht="14.25" customHeight="1" x14ac:dyDescent="0.25">
      <c r="A37" s="68" t="str">
        <f>IF('0) Signal List'!A37="","",'0) Signal List'!A37)</f>
        <v>B2</v>
      </c>
      <c r="B37" s="117" t="str">
        <f>IF('0) Signal List'!B37="","",'0) Signal List'!B37)</f>
        <v>Active Power Control facility status (feedback)</v>
      </c>
      <c r="C37" s="69" t="str">
        <f>IF('0) Signal List'!C37="","",'0) Signal List'!C37)</f>
        <v/>
      </c>
      <c r="D37" s="69" t="str">
        <f>IF('0) Signal List'!D37="","",'0) Signal List'!D37)</f>
        <v>on</v>
      </c>
      <c r="E37" s="70" t="str">
        <f>IF('0) Signal List'!E37="","",'0) Signal List'!E37)</f>
        <v/>
      </c>
      <c r="F37" s="69" t="str">
        <f>IF('0) Signal List'!F37="","",'0) Signal List'!F37)</f>
        <v/>
      </c>
      <c r="G37" s="75" t="str">
        <f>IF('0) Signal List'!G37="","",'0) Signal List'!G37)</f>
        <v>WFPS</v>
      </c>
      <c r="H37" s="559" t="str">
        <f>IF('0) Signal List'!H37="","",'0) Signal List'!H37)</f>
        <v xml:space="preserve">N/A </v>
      </c>
      <c r="I37" s="573"/>
    </row>
    <row r="38" spans="1:9" ht="14.25" customHeight="1" x14ac:dyDescent="0.25">
      <c r="A38" s="68" t="str">
        <f>IF('0) Signal List'!A38="","",'0) Signal List'!A38)</f>
        <v>B3</v>
      </c>
      <c r="B38" s="69" t="str">
        <f>IF('0) Signal List'!B38="","",'0) Signal List'!B38)</f>
        <v>Frequency Response System Mode Status (feedback)</v>
      </c>
      <c r="C38" s="69" t="str">
        <f>IF('0) Signal List'!C38="","",'0) Signal List'!C38)</f>
        <v/>
      </c>
      <c r="D38" s="69" t="str">
        <f>IF('0) Signal List'!D38="","",'0) Signal List'!D38)</f>
        <v>off</v>
      </c>
      <c r="E38" s="70" t="str">
        <f>IF('0) Signal List'!E38="","",'0) Signal List'!E38)</f>
        <v/>
      </c>
      <c r="F38" s="69" t="str">
        <f>IF('0) Signal List'!F38="","",'0) Signal List'!F38)</f>
        <v/>
      </c>
      <c r="G38" s="75" t="str">
        <f>IF('0) Signal List'!G38="","",'0) Signal List'!G38)</f>
        <v>WFPS</v>
      </c>
      <c r="H38" s="559" t="str">
        <f>IF('0) Signal List'!H38="","",'0) Signal List'!H38)</f>
        <v xml:space="preserve">N/A </v>
      </c>
      <c r="I38" s="573"/>
    </row>
    <row r="39" spans="1:9" ht="14.25" customHeight="1" x14ac:dyDescent="0.25">
      <c r="A39" s="68" t="str">
        <f>IF('0) Signal List'!A39="","",'0) Signal List'!A39)</f>
        <v>B4</v>
      </c>
      <c r="B39" s="69" t="str">
        <f>IF('0) Signal List'!B39="","",'0) Signal List'!B39)</f>
        <v>Frequency Response System Mode Status (feedback)</v>
      </c>
      <c r="C39" s="69" t="str">
        <f>IF('0) Signal List'!C39="","",'0) Signal List'!C39)</f>
        <v/>
      </c>
      <c r="D39" s="69" t="str">
        <f>IF('0) Signal List'!D39="","",'0) Signal List'!D39)</f>
        <v>on</v>
      </c>
      <c r="E39" s="70" t="str">
        <f>IF('0) Signal List'!E39="","",'0) Signal List'!E39)</f>
        <v/>
      </c>
      <c r="F39" s="69" t="str">
        <f>IF('0) Signal List'!F39="","",'0) Signal List'!F39)</f>
        <v/>
      </c>
      <c r="G39" s="75" t="str">
        <f>IF('0) Signal List'!G39="","",'0) Signal List'!G39)</f>
        <v>WFPS</v>
      </c>
      <c r="H39" s="559" t="str">
        <f>IF('0) Signal List'!H39="","",'0) Signal List'!H39)</f>
        <v xml:space="preserve">N/A </v>
      </c>
      <c r="I39" s="573"/>
    </row>
    <row r="40" spans="1:9" ht="14.25" customHeight="1" x14ac:dyDescent="0.25">
      <c r="A40" s="68" t="str">
        <f>IF('0) Signal List'!A40="","",'0) Signal List'!A40)</f>
        <v>B5</v>
      </c>
      <c r="B40" s="69" t="str">
        <f>IF('0) Signal List'!B40="","",'0) Signal List'!B40)</f>
        <v>Frequency Response Curve (feedback)</v>
      </c>
      <c r="C40" s="69" t="str">
        <f>IF('0) Signal List'!C40="","",'0) Signal List'!C40)</f>
        <v/>
      </c>
      <c r="D40" s="69" t="str">
        <f>IF('0) Signal List'!D40="","",'0) Signal List'!D40)</f>
        <v>Curve 1</v>
      </c>
      <c r="E40" s="70" t="str">
        <f>IF('0) Signal List'!E40="","",'0) Signal List'!E40)</f>
        <v/>
      </c>
      <c r="F40" s="69" t="str">
        <f>IF('0) Signal List'!F40="","",'0) Signal List'!F40)</f>
        <v/>
      </c>
      <c r="G40" s="75" t="str">
        <f>IF('0) Signal List'!G40="","",'0) Signal List'!G40)</f>
        <v>WFPS</v>
      </c>
      <c r="H40" s="559" t="str">
        <f>IF('0) Signal List'!H40="","",'0) Signal List'!H40)</f>
        <v xml:space="preserve">N/A </v>
      </c>
      <c r="I40" s="573"/>
    </row>
    <row r="41" spans="1:9" ht="14.25" customHeight="1" x14ac:dyDescent="0.25">
      <c r="A41" s="68" t="str">
        <f>IF('0) Signal List'!A41="","",'0) Signal List'!A41)</f>
        <v>B6</v>
      </c>
      <c r="B41" s="69" t="str">
        <f>IF('0) Signal List'!B41="","",'0) Signal List'!B41)</f>
        <v>Frequency Response Curve (feedback)</v>
      </c>
      <c r="C41" s="69" t="str">
        <f>IF('0) Signal List'!C41="","",'0) Signal List'!C41)</f>
        <v/>
      </c>
      <c r="D41" s="69" t="str">
        <f>IF('0) Signal List'!D41="","",'0) Signal List'!D41)</f>
        <v>Curve 2</v>
      </c>
      <c r="E41" s="70" t="str">
        <f>IF('0) Signal List'!E41="","",'0) Signal List'!E41)</f>
        <v/>
      </c>
      <c r="F41" s="69" t="str">
        <f>IF('0) Signal List'!F41="","",'0) Signal List'!F41)</f>
        <v/>
      </c>
      <c r="G41" s="75" t="str">
        <f>IF('0) Signal List'!G41="","",'0) Signal List'!G41)</f>
        <v>WFPS</v>
      </c>
      <c r="H41" s="559" t="str">
        <f>IF('0) Signal List'!H41="","",'0) Signal List'!H41)</f>
        <v xml:space="preserve">N/A </v>
      </c>
      <c r="I41" s="573"/>
    </row>
    <row r="42" spans="1:9" ht="14.25" customHeight="1" x14ac:dyDescent="0.25">
      <c r="A42" s="68" t="str">
        <f>IF('0) Signal List'!A42="","",'0) Signal List'!A42)</f>
        <v>B7</v>
      </c>
      <c r="B42" s="69" t="str">
        <f>IF('0) Signal List'!B42="","",'0) Signal List'!B42)</f>
        <v>Emulated Inertia status (Feedback)</v>
      </c>
      <c r="C42" s="69" t="str">
        <f>IF('0) Signal List'!C42="","",'0) Signal List'!C42)</f>
        <v/>
      </c>
      <c r="D42" s="69" t="str">
        <f>IF('0) Signal List'!D42="","",'0) Signal List'!D42)</f>
        <v>off</v>
      </c>
      <c r="E42" s="70" t="str">
        <f>IF('0) Signal List'!E42="","",'0) Signal List'!E42)</f>
        <v/>
      </c>
      <c r="F42" s="69" t="str">
        <f>IF('0) Signal List'!F42="","",'0) Signal List'!F42)</f>
        <v/>
      </c>
      <c r="G42" s="75" t="str">
        <f>IF('0) Signal List'!G42="","",'0) Signal List'!G42)</f>
        <v>WFPS</v>
      </c>
      <c r="H42" s="559" t="str">
        <f>IF('0) Signal List'!H42="","",'0) Signal List'!H42)</f>
        <v>ESBN</v>
      </c>
      <c r="I42" s="573"/>
    </row>
    <row r="43" spans="1:9" ht="14.25" customHeight="1" x14ac:dyDescent="0.25">
      <c r="A43" s="68" t="str">
        <f>IF('0) Signal List'!A43="","",'0) Signal List'!A43)</f>
        <v>B8</v>
      </c>
      <c r="B43" s="69" t="str">
        <f>IF('0) Signal List'!B43="","",'0) Signal List'!B43)</f>
        <v>Emulated Inertia status (Feedback)</v>
      </c>
      <c r="C43" s="69" t="str">
        <f>IF('0) Signal List'!C43="","",'0) Signal List'!C43)</f>
        <v/>
      </c>
      <c r="D43" s="69" t="str">
        <f>IF('0) Signal List'!D43="","",'0) Signal List'!D43)</f>
        <v>on</v>
      </c>
      <c r="E43" s="70" t="str">
        <f>IF('0) Signal List'!E43="","",'0) Signal List'!E43)</f>
        <v/>
      </c>
      <c r="F43" s="69" t="str">
        <f>IF('0) Signal List'!F43="","",'0) Signal List'!F43)</f>
        <v/>
      </c>
      <c r="G43" s="75" t="str">
        <f>IF('0) Signal List'!G43="","",'0) Signal List'!G43)</f>
        <v>WFPS</v>
      </c>
      <c r="H43" s="559" t="str">
        <f>IF('0) Signal List'!H43="","",'0) Signal List'!H43)</f>
        <v>ESBN</v>
      </c>
      <c r="I43" s="573"/>
    </row>
    <row r="44" spans="1:9" ht="14.25" customHeight="1" x14ac:dyDescent="0.25">
      <c r="A44" s="68"/>
      <c r="B44" s="69"/>
      <c r="C44" s="69"/>
      <c r="D44" s="69"/>
      <c r="E44" s="70"/>
      <c r="F44" s="69"/>
      <c r="G44" s="74"/>
      <c r="H44" s="119"/>
      <c r="I44" s="573"/>
    </row>
    <row r="45" spans="1:9" ht="14.25" customHeight="1" x14ac:dyDescent="0.25">
      <c r="A45" s="68" t="str">
        <f>IF('0) Signal List'!A45="","",'0) Signal List'!A45)</f>
        <v/>
      </c>
      <c r="B45" s="871" t="str">
        <f>IF('0) Signal List'!B45="","",'0) Signal List'!B45)</f>
        <v>Recommended cable 15-pair, 15 x 2 x 0.6sqmm, Twisted-Pair (TP), stranded</v>
      </c>
      <c r="C45" s="869"/>
      <c r="D45" s="869"/>
      <c r="E45" s="869"/>
      <c r="F45" s="69" t="str">
        <f>IF('0) Signal List'!F45="","",'0) Signal List'!F45)</f>
        <v/>
      </c>
      <c r="G45" s="74" t="str">
        <f>IF('0) Signal List'!G45="","",'0) Signal List'!G45)</f>
        <v/>
      </c>
      <c r="H45" s="119" t="str">
        <f>IF('0) Signal List'!H45="","",'0) Signal List'!H45)</f>
        <v/>
      </c>
      <c r="I45" s="573"/>
    </row>
    <row r="46" spans="1:9" ht="14.25" customHeight="1" x14ac:dyDescent="0.25">
      <c r="A46" s="68" t="str">
        <f>IF('0) Signal List'!A46="","",'0) Signal List'!A46)</f>
        <v/>
      </c>
      <c r="B46" s="69" t="str">
        <f>IF('0) Signal List'!B46="","",'0) Signal List'!B46)</f>
        <v/>
      </c>
      <c r="C46" s="69" t="str">
        <f>IF('0) Signal List'!C46="","",'0) Signal List'!C46)</f>
        <v/>
      </c>
      <c r="D46" s="69" t="str">
        <f>IF('0) Signal List'!D46="","",'0) Signal List'!D46)</f>
        <v/>
      </c>
      <c r="E46" s="70" t="str">
        <f>IF('0) Signal List'!E46="","",'0) Signal List'!E46)</f>
        <v/>
      </c>
      <c r="F46" s="69" t="str">
        <f>IF('0) Signal List'!F46="","",'0) Signal List'!F46)</f>
        <v/>
      </c>
      <c r="G46" s="74" t="str">
        <f>IF('0) Signal List'!G46="","",'0) Signal List'!G46)</f>
        <v/>
      </c>
      <c r="H46" s="119" t="str">
        <f>IF('0) Signal List'!H46="","",'0) Signal List'!H46)</f>
        <v/>
      </c>
      <c r="I46" s="573"/>
    </row>
    <row r="47" spans="1:9" ht="14.4" thickBot="1" x14ac:dyDescent="0.3">
      <c r="A47" s="63" t="str">
        <f>IF('0) Signal List'!A47="","",'0) Signal List'!A47)</f>
        <v>ETIE Ref</v>
      </c>
      <c r="B47" s="64" t="str">
        <f>IF('0) Signal List'!B47="","",'0) Signal List'!B47)</f>
        <v>Analogue Input Signals (to EirGrid)</v>
      </c>
      <c r="C47" s="65" t="str">
        <f>IF('0) Signal List'!C47="","",'0) Signal List'!C47)</f>
        <v/>
      </c>
      <c r="D47" s="65" t="str">
        <f>IF('0) Signal List'!D47="","",'0) Signal List'!D47)</f>
        <v/>
      </c>
      <c r="E47" s="66" t="str">
        <f>IF('0) Signal List'!E47="","",'0) Signal List'!E47)</f>
        <v/>
      </c>
      <c r="F47" s="65" t="str">
        <f>IF('0) Signal List'!F47="","",'0) Signal List'!F47)</f>
        <v/>
      </c>
      <c r="G47" s="67" t="str">
        <f>IF('0) Signal List'!G47="","",'0) Signal List'!G47)</f>
        <v>Provided by</v>
      </c>
      <c r="H47" s="113" t="str">
        <f>IF('0) Signal List'!H47="","",'0) Signal List'!H47)</f>
        <v>TSO Pass-through to</v>
      </c>
      <c r="I47" s="133"/>
    </row>
    <row r="48" spans="1:9" ht="14.25" customHeight="1" thickTop="1" x14ac:dyDescent="0.25">
      <c r="A48" s="79" t="str">
        <f>IF('0) Signal List'!A48="","",'0) Signal List'!A48)</f>
        <v/>
      </c>
      <c r="B48" s="69" t="str">
        <f>IF('0) Signal List'!B48="","",'0) Signal List'!B48)</f>
        <v/>
      </c>
      <c r="C48" s="69" t="str">
        <f>IF('0) Signal List'!C48="","",'0) Signal List'!C48)</f>
        <v/>
      </c>
      <c r="D48" s="69" t="str">
        <f>IF('0) Signal List'!D48="","",'0) Signal List'!D48)</f>
        <v/>
      </c>
      <c r="E48" s="70" t="str">
        <f>IF('0) Signal List'!E48="","",'0) Signal List'!E48)</f>
        <v/>
      </c>
      <c r="F48" s="69" t="str">
        <f>IF('0) Signal List'!F48="","",'0) Signal List'!F48)</f>
        <v/>
      </c>
      <c r="G48" s="71" t="str">
        <f>IF('0) Signal List'!G48="","",'0) Signal List'!G48)</f>
        <v/>
      </c>
      <c r="H48" s="115" t="str">
        <f>IF('0) Signal List'!H48="","",'0) Signal List'!H48)</f>
        <v/>
      </c>
      <c r="I48" s="573"/>
    </row>
    <row r="49" spans="1:9" ht="14.25" customHeight="1" x14ac:dyDescent="0.3">
      <c r="A49" s="79" t="str">
        <f>IF('0) Signal List'!A49="","",'0) Signal List'!A49)</f>
        <v/>
      </c>
      <c r="B49" s="234" t="str">
        <f>IF('0) Signal List'!B49="","",'0) Signal List'!B49)</f>
        <v>Analogue Input Signals from Sub Station to EirGrid</v>
      </c>
      <c r="C49" s="69" t="str">
        <f>IF('0) Signal List'!C49="","",'0) Signal List'!C49)</f>
        <v/>
      </c>
      <c r="D49" s="69" t="str">
        <f>IF('0) Signal List'!D49="","",'0) Signal List'!D49)</f>
        <v/>
      </c>
      <c r="E49" s="70" t="str">
        <f>IF('0) Signal List'!E49="","",'0) Signal List'!E49)</f>
        <v/>
      </c>
      <c r="F49" s="69" t="str">
        <f>IF('0) Signal List'!F49="","",'0) Signal List'!F49)</f>
        <v/>
      </c>
      <c r="G49" s="74" t="str">
        <f>IF('0) Signal List'!G49="","",'0) Signal List'!G49)</f>
        <v/>
      </c>
      <c r="H49" s="119" t="str">
        <f>IF('0) Signal List'!H49="","",'0) Signal List'!H49)</f>
        <v/>
      </c>
      <c r="I49" s="573"/>
    </row>
    <row r="50" spans="1:9" ht="14.25" customHeight="1" x14ac:dyDescent="0.25">
      <c r="A50" s="68" t="str">
        <f>IF('0) Signal List'!A50="","",'0) Signal List'!A50)</f>
        <v>C1</v>
      </c>
      <c r="B50" s="69" t="str">
        <f>IF('0) Signal List'!B50="","",'0) Signal List'!B50)</f>
        <v>Active Power Output at Connection Point</v>
      </c>
      <c r="C50" s="69" t="str">
        <f>IF('0) Signal List'!C50="","",'0) Signal List'!C50)</f>
        <v>-10 to 0 to 10</v>
      </c>
      <c r="D50" s="69" t="str">
        <f>IF('0) Signal List'!D50="","",'0) Signal List'!D50)</f>
        <v>mA</v>
      </c>
      <c r="E50" s="70" t="e">
        <f>IF('0) Signal List'!E50="","",'0) Signal List'!E50)</f>
        <v>#VALUE!</v>
      </c>
      <c r="F50" s="69" t="str">
        <f>IF('0) Signal List'!F50="","",'0) Signal List'!F50)</f>
        <v>MW</v>
      </c>
      <c r="G50" s="75" t="str">
        <f>IF('0) Signal List'!G50="","",'0) Signal List'!G50)</f>
        <v>WFPS</v>
      </c>
      <c r="H50" s="559" t="str">
        <f>IF('0) Signal List'!H50="","",'0) Signal List'!H50)</f>
        <v>ESBN</v>
      </c>
      <c r="I50" s="573"/>
    </row>
    <row r="51" spans="1:9" ht="14.25" customHeight="1" x14ac:dyDescent="0.25">
      <c r="A51" s="68" t="str">
        <f>IF('0) Signal List'!A51="","",'0) Signal List'!A51)</f>
        <v>C2</v>
      </c>
      <c r="B51" s="69" t="str">
        <f>IF('0) Signal List'!B51="","",'0) Signal List'!B51)</f>
        <v>Reactive Power at Connection Point</v>
      </c>
      <c r="C51" s="69" t="str">
        <f>IF('0) Signal List'!C51="","",'0) Signal List'!C51)</f>
        <v>-10 to 0 to 10</v>
      </c>
      <c r="D51" s="69" t="str">
        <f>IF('0) Signal List'!D51="","",'0) Signal List'!D51)</f>
        <v>mA</v>
      </c>
      <c r="E51" s="70" t="e">
        <f>IF('0) Signal List'!E51="","",'0) Signal List'!E51)</f>
        <v>#VALUE!</v>
      </c>
      <c r="F51" s="69" t="str">
        <f>IF('0) Signal List'!F51="","",'0) Signal List'!F51)</f>
        <v>Mvar</v>
      </c>
      <c r="G51" s="75" t="str">
        <f>IF('0) Signal List'!G51="","",'0) Signal List'!G51)</f>
        <v>WFPS</v>
      </c>
      <c r="H51" s="559" t="str">
        <f>IF('0) Signal List'!H51="","",'0) Signal List'!H51)</f>
        <v>ESBN</v>
      </c>
      <c r="I51" s="573"/>
    </row>
    <row r="52" spans="1:9" ht="14.25" customHeight="1" x14ac:dyDescent="0.25">
      <c r="A52" s="68" t="str">
        <f>IF('0) Signal List'!A52="","",'0) Signal List'!A52)</f>
        <v>C3</v>
      </c>
      <c r="B52" s="69" t="str">
        <f>IF('0) Signal List'!B52="","",'0) Signal List'!B52)</f>
        <v>Voltage at Connection Point</v>
      </c>
      <c r="C52" s="69" t="str">
        <f>IF('0) Signal List'!C52="","",'0) Signal List'!C52)</f>
        <v>0-10</v>
      </c>
      <c r="D52" s="69" t="str">
        <f>IF('0) Signal List'!D52="","",'0) Signal List'!D52)</f>
        <v>mA</v>
      </c>
      <c r="E52" s="70" t="str">
        <f>IF('0) Signal List'!E52="","",'0) Signal List'!E52)</f>
        <v>0 to 24</v>
      </c>
      <c r="F52" s="69" t="str">
        <f>IF('0) Signal List'!F52="","",'0) Signal List'!F52)</f>
        <v>kV</v>
      </c>
      <c r="G52" s="75" t="str">
        <f>IF('0) Signal List'!G52="","",'0) Signal List'!G52)</f>
        <v>WFPS</v>
      </c>
      <c r="H52" s="559" t="str">
        <f>IF('0) Signal List'!H52="","",'0) Signal List'!H52)</f>
        <v>ESBN</v>
      </c>
      <c r="I52" s="573"/>
    </row>
    <row r="53" spans="1:9" ht="14.25" customHeight="1" x14ac:dyDescent="0.25">
      <c r="A53" s="68" t="str">
        <f>IF('0) Signal List'!A53="","",'0) Signal List'!A53)</f>
        <v/>
      </c>
      <c r="B53" s="69" t="str">
        <f>IF('0) Signal List'!B53="","",'0) Signal List'!B53)</f>
        <v/>
      </c>
      <c r="C53" s="69" t="str">
        <f>IF('0) Signal List'!C53="","",'0) Signal List'!C53)</f>
        <v/>
      </c>
      <c r="D53" s="69" t="str">
        <f>IF('0) Signal List'!D53="","",'0) Signal List'!D53)</f>
        <v/>
      </c>
      <c r="E53" s="70" t="str">
        <f>IF('0) Signal List'!E53="","",'0) Signal List'!E53)</f>
        <v/>
      </c>
      <c r="F53" s="69" t="str">
        <f>IF('0) Signal List'!F53="","",'0) Signal List'!F53)</f>
        <v/>
      </c>
      <c r="G53" s="75" t="str">
        <f>IF('0) Signal List'!G53="","",'0) Signal List'!G53)</f>
        <v/>
      </c>
      <c r="H53" s="559" t="str">
        <f>IF('0) Signal List'!H53="","",'0) Signal List'!H53)</f>
        <v/>
      </c>
      <c r="I53" s="573"/>
    </row>
    <row r="54" spans="1:9" ht="14.25" customHeight="1" x14ac:dyDescent="0.3">
      <c r="A54" s="81" t="str">
        <f>IF('0) Signal List'!A54="","",'0) Signal List'!A54)</f>
        <v/>
      </c>
      <c r="B54" s="234" t="str">
        <f>IF('0) Signal List'!B54="","",'0) Signal List'!B54)</f>
        <v>Analogue Input Signals from WTG System to EirGrid</v>
      </c>
      <c r="C54" s="69" t="str">
        <f>IF('0) Signal List'!C54="","",'0) Signal List'!C54)</f>
        <v/>
      </c>
      <c r="D54" s="69" t="str">
        <f>IF('0) Signal List'!D54="","",'0) Signal List'!D54)</f>
        <v/>
      </c>
      <c r="E54" s="70" t="str">
        <f>IF('0) Signal List'!E54="","",'0) Signal List'!E54)</f>
        <v/>
      </c>
      <c r="F54" s="69" t="str">
        <f>IF('0) Signal List'!F54="","",'0) Signal List'!F54)</f>
        <v/>
      </c>
      <c r="G54" s="75" t="str">
        <f>IF('0) Signal List'!G54="","",'0) Signal List'!G54)</f>
        <v/>
      </c>
      <c r="H54" s="559" t="str">
        <f>IF('0) Signal List'!H54="","",'0) Signal List'!H54)</f>
        <v/>
      </c>
      <c r="I54" s="573"/>
    </row>
    <row r="55" spans="1:9" ht="14.25" customHeight="1" x14ac:dyDescent="0.25">
      <c r="A55" s="68" t="str">
        <f>IF('0) Signal List'!A55="","",'0) Signal List'!A55)</f>
        <v>D1</v>
      </c>
      <c r="B55" s="69" t="str">
        <f>IF('0) Signal List'!B55="","",'0) Signal List'!B55)</f>
        <v>Available Active Power</v>
      </c>
      <c r="C55" s="69" t="str">
        <f>IF('0) Signal List'!C55="","",'0) Signal List'!C55)</f>
        <v>0-10</v>
      </c>
      <c r="D55" s="69" t="str">
        <f>IF('0) Signal List'!D55="","",'0) Signal List'!D55)</f>
        <v>mA</v>
      </c>
      <c r="E55" s="70" t="e">
        <f>IF('0) Signal List'!E55="","",'0) Signal List'!E55)</f>
        <v>#VALUE!</v>
      </c>
      <c r="F55" s="69" t="str">
        <f>IF('0) Signal List'!F55="","",'0) Signal List'!F55)</f>
        <v>MW</v>
      </c>
      <c r="G55" s="75" t="str">
        <f>IF('0) Signal List'!G55="","",'0) Signal List'!G55)</f>
        <v>WFPS</v>
      </c>
      <c r="H55" s="559" t="str">
        <f>IF('0) Signal List'!H55="","",'0) Signal List'!H55)</f>
        <v>ESBN</v>
      </c>
      <c r="I55" s="573"/>
    </row>
    <row r="56" spans="1:9" ht="14.25" customHeight="1" x14ac:dyDescent="0.25">
      <c r="A56" s="68" t="str">
        <f>IF('0) Signal List'!A56="","",'0) Signal List'!A56)</f>
        <v>D2</v>
      </c>
      <c r="B56" s="69" t="str">
        <f>IF('0) Signal List'!B56="","",'0) Signal List'!B56)</f>
        <v>Active Power Control Setpoint (feedback)</v>
      </c>
      <c r="C56" s="69" t="str">
        <f>IF('0) Signal List'!C56="","",'0) Signal List'!C56)</f>
        <v>0-10</v>
      </c>
      <c r="D56" s="69" t="str">
        <f>IF('0) Signal List'!D56="","",'0) Signal List'!D56)</f>
        <v>mA</v>
      </c>
      <c r="E56" s="70" t="e">
        <f>IF('0) Signal List'!E56="","",'0) Signal List'!E56)</f>
        <v>#VALUE!</v>
      </c>
      <c r="F56" s="69" t="str">
        <f>IF('0) Signal List'!F56="","",'0) Signal List'!F56)</f>
        <v>MW</v>
      </c>
      <c r="G56" s="75" t="str">
        <f>IF('0) Signal List'!G56="","",'0) Signal List'!G56)</f>
        <v>WFPS</v>
      </c>
      <c r="H56" s="559" t="str">
        <f>IF('0) Signal List'!H56="","",'0) Signal List'!H56)</f>
        <v xml:space="preserve">N/A </v>
      </c>
      <c r="I56" s="573"/>
    </row>
    <row r="57" spans="1:9" ht="14.25" customHeight="1" x14ac:dyDescent="0.25">
      <c r="A57" s="68" t="str">
        <f>IF('0) Signal List'!A57="","",'0) Signal List'!A57)</f>
        <v>D3</v>
      </c>
      <c r="B57" s="69" t="str">
        <f>IF('0) Signal List'!B57="","",'0) Signal List'!B57)</f>
        <v>Frequency Droop Setting (feedback)</v>
      </c>
      <c r="C57" s="69" t="str">
        <f>IF('0) Signal List'!C57="","",'0) Signal List'!C57)</f>
        <v>0-10</v>
      </c>
      <c r="D57" s="69" t="str">
        <f>IF('0) Signal List'!D57="","",'0) Signal List'!D57)</f>
        <v>mA</v>
      </c>
      <c r="E57" s="70" t="str">
        <f>IF('0) Signal List'!E57="","",'0) Signal List'!E57)</f>
        <v xml:space="preserve"> 0-14</v>
      </c>
      <c r="F57" s="69" t="str">
        <f>IF('0) Signal List'!F57="","",'0) Signal List'!F57)</f>
        <v>%</v>
      </c>
      <c r="G57" s="75" t="str">
        <f>IF('0) Signal List'!G57="","",'0) Signal List'!G57)</f>
        <v>WFPS</v>
      </c>
      <c r="H57" s="559" t="str">
        <f>IF('0) Signal List'!H57="","",'0) Signal List'!H57)</f>
        <v xml:space="preserve">N/A </v>
      </c>
      <c r="I57" s="573"/>
    </row>
    <row r="58" spans="1:9" ht="14.25" customHeight="1" x14ac:dyDescent="0.25">
      <c r="A58" s="68"/>
      <c r="B58" s="69"/>
      <c r="C58" s="69"/>
      <c r="D58" s="69"/>
      <c r="E58" s="70"/>
      <c r="F58" s="69"/>
      <c r="G58" s="75"/>
      <c r="H58" s="559"/>
      <c r="I58" s="573"/>
    </row>
    <row r="59" spans="1:9" ht="14.25" customHeight="1" x14ac:dyDescent="0.3">
      <c r="A59" s="68" t="str">
        <f>IF('0) Signal List'!A59="","",'0) Signal List'!A59)</f>
        <v/>
      </c>
      <c r="B59" s="234" t="str">
        <f>IF('0) Signal List'!B59="","",'0) Signal List'!B59)</f>
        <v>Analogue WTG Availability</v>
      </c>
      <c r="C59" s="69" t="str">
        <f>IF('0) Signal List'!C59="","",'0) Signal List'!C59)</f>
        <v/>
      </c>
      <c r="D59" s="69" t="str">
        <f>IF('0) Signal List'!D59="","",'0) Signal List'!D59)</f>
        <v/>
      </c>
      <c r="E59" s="70" t="str">
        <f>IF('0) Signal List'!E59="","",'0) Signal List'!E59)</f>
        <v/>
      </c>
      <c r="F59" s="69" t="str">
        <f>IF('0) Signal List'!F59="","",'0) Signal List'!F59)</f>
        <v/>
      </c>
      <c r="G59" s="75" t="str">
        <f>IF('0) Signal List'!G59="","",'0) Signal List'!G59)</f>
        <v/>
      </c>
      <c r="H59" s="559" t="str">
        <f>IF('0) Signal List'!H59="","",'0) Signal List'!H59)</f>
        <v/>
      </c>
      <c r="I59" s="573"/>
    </row>
    <row r="60" spans="1:9" ht="14.25" customHeight="1" x14ac:dyDescent="0.25">
      <c r="A60" s="68" t="str">
        <f>IF('0) Signal List'!A60="","",'0) Signal List'!A60)</f>
        <v>D4</v>
      </c>
      <c r="B60" s="69" t="str">
        <f>IF('0) Signal List'!B60="","",'0) Signal List'!B60)</f>
        <v>%WTG not generating due to high wind</v>
      </c>
      <c r="C60" s="69" t="str">
        <f>IF('0) Signal List'!C60="","",'0) Signal List'!C60)</f>
        <v>0-10</v>
      </c>
      <c r="D60" s="69" t="str">
        <f>IF('0) Signal List'!D60="","",'0) Signal List'!D60)</f>
        <v>mA</v>
      </c>
      <c r="E60" s="70" t="str">
        <f>IF('0) Signal List'!E60="","",'0) Signal List'!E60)</f>
        <v>0-110</v>
      </c>
      <c r="F60" s="69" t="str">
        <f>IF('0) Signal List'!F60="","",'0) Signal List'!F60)</f>
        <v>%</v>
      </c>
      <c r="G60" s="75" t="str">
        <f>IF('0) Signal List'!G60="","",'0) Signal List'!G60)</f>
        <v>WFPS</v>
      </c>
      <c r="H60" s="559" t="str">
        <f>IF('0) Signal List'!H60="","",'0) Signal List'!H60)</f>
        <v>ESBN</v>
      </c>
      <c r="I60" s="573"/>
    </row>
    <row r="61" spans="1:9" ht="14.25" customHeight="1" x14ac:dyDescent="0.25">
      <c r="A61" s="68" t="str">
        <f>IF('0) Signal List'!A61="","",'0) Signal List'!A61)</f>
        <v>D5</v>
      </c>
      <c r="B61" s="69" t="str">
        <f>IF('0) Signal List'!B61="","",'0) Signal List'!B61)</f>
        <v xml:space="preserve">%WTG not generating due to low wind </v>
      </c>
      <c r="C61" s="69" t="str">
        <f>IF('0) Signal List'!C61="","",'0) Signal List'!C61)</f>
        <v>0-10</v>
      </c>
      <c r="D61" s="69" t="str">
        <f>IF('0) Signal List'!D61="","",'0) Signal List'!D61)</f>
        <v>mA</v>
      </c>
      <c r="E61" s="70" t="str">
        <f>IF('0) Signal List'!E61="","",'0) Signal List'!E61)</f>
        <v>0-110</v>
      </c>
      <c r="F61" s="69" t="str">
        <f>IF('0) Signal List'!F61="","",'0) Signal List'!F61)</f>
        <v>%</v>
      </c>
      <c r="G61" s="75" t="str">
        <f>IF('0) Signal List'!G61="","",'0) Signal List'!G61)</f>
        <v>WFPS</v>
      </c>
      <c r="H61" s="559" t="str">
        <f>IF('0) Signal List'!H61="","",'0) Signal List'!H61)</f>
        <v>ESBN</v>
      </c>
      <c r="I61" s="573"/>
    </row>
    <row r="62" spans="1:9" ht="14.25" customHeight="1" x14ac:dyDescent="0.25">
      <c r="A62" s="68" t="str">
        <f>IF('0) Signal List'!A62="","",'0) Signal List'!A62)</f>
        <v>D6</v>
      </c>
      <c r="B62" s="69" t="str">
        <f>IF('0) Signal List'!B62="","",'0) Signal List'!B62)</f>
        <v>Wind Farm Availability</v>
      </c>
      <c r="C62" s="69" t="str">
        <f>IF('0) Signal List'!C62="","",'0) Signal List'!C62)</f>
        <v>0-10</v>
      </c>
      <c r="D62" s="69" t="str">
        <f>IF('0) Signal List'!D62="","",'0) Signal List'!D62)</f>
        <v>mA</v>
      </c>
      <c r="E62" s="70" t="str">
        <f>IF('0) Signal List'!E62="","",'0) Signal List'!E62)</f>
        <v>0-110</v>
      </c>
      <c r="F62" s="69" t="str">
        <f>IF('0) Signal List'!F62="","",'0) Signal List'!F62)</f>
        <v>%</v>
      </c>
      <c r="G62" s="75" t="str">
        <f>IF('0) Signal List'!G62="","",'0) Signal List'!G62)</f>
        <v>WFPS</v>
      </c>
      <c r="H62" s="559" t="str">
        <f>IF('0) Signal List'!H62="","",'0) Signal List'!H62)</f>
        <v xml:space="preserve">N/A </v>
      </c>
      <c r="I62" s="573"/>
    </row>
    <row r="63" spans="1:9" ht="14.25" customHeight="1" x14ac:dyDescent="0.25">
      <c r="A63" s="68" t="str">
        <f>IF('0) Signal List'!A63="","",'0) Signal List'!A63)</f>
        <v/>
      </c>
      <c r="B63" s="69" t="str">
        <f>IF('0) Signal List'!B63="","",'0) Signal List'!B63)</f>
        <v/>
      </c>
      <c r="C63" s="69" t="str">
        <f>IF('0) Signal List'!C63="","",'0) Signal List'!C63)</f>
        <v/>
      </c>
      <c r="D63" s="69" t="str">
        <f>IF('0) Signal List'!D63="","",'0) Signal List'!D63)</f>
        <v/>
      </c>
      <c r="E63" s="70" t="str">
        <f>IF('0) Signal List'!E63="","",'0) Signal List'!E63)</f>
        <v/>
      </c>
      <c r="F63" s="69" t="str">
        <f>IF('0) Signal List'!F63="","",'0) Signal List'!F63)</f>
        <v/>
      </c>
      <c r="G63" s="75" t="str">
        <f>IF('0) Signal List'!G63="","",'0) Signal List'!G63)</f>
        <v/>
      </c>
      <c r="H63" s="559" t="str">
        <f>IF('0) Signal List'!H63="","",'0) Signal List'!H63)</f>
        <v/>
      </c>
      <c r="I63" s="573"/>
    </row>
    <row r="64" spans="1:9" ht="14.25" customHeight="1" x14ac:dyDescent="0.3">
      <c r="A64" s="68" t="str">
        <f>IF('0) Signal List'!A64="","",'0) Signal List'!A64)</f>
        <v/>
      </c>
      <c r="B64" s="234" t="str">
        <f>IF('0) Signal List'!B64="","",'0) Signal List'!B64)</f>
        <v>Analogue  Availability</v>
      </c>
      <c r="C64" s="69" t="str">
        <f>IF('0) Signal List'!C64="","",'0) Signal List'!C64)</f>
        <v/>
      </c>
      <c r="D64" s="69" t="str">
        <f>IF('0) Signal List'!D64="","",'0) Signal List'!D64)</f>
        <v/>
      </c>
      <c r="E64" s="70" t="str">
        <f>IF('0) Signal List'!E64="","",'0) Signal List'!E64)</f>
        <v/>
      </c>
      <c r="F64" s="69" t="str">
        <f>IF('0) Signal List'!F64="","",'0) Signal List'!F64)</f>
        <v/>
      </c>
      <c r="G64" s="75" t="str">
        <f>IF('0) Signal List'!G64="","",'0) Signal List'!G64)</f>
        <v/>
      </c>
      <c r="H64" s="559" t="str">
        <f>IF('0) Signal List'!H64="","",'0) Signal List'!H64)</f>
        <v/>
      </c>
      <c r="I64" s="573"/>
    </row>
    <row r="65" spans="1:9" ht="14.25" customHeight="1" x14ac:dyDescent="0.25">
      <c r="A65" s="68" t="str">
        <f>IF('0) Signal List'!A65="","",'0) Signal List'!A65)</f>
        <v>D7</v>
      </c>
      <c r="B65" s="69" t="str">
        <f>IF('0) Signal List'!B65="","",'0) Signal List'!B65)</f>
        <v>Emulated Inertia FFR availability</v>
      </c>
      <c r="C65" s="69" t="str">
        <f>IF('0) Signal List'!C65="","",'0) Signal List'!C65)</f>
        <v>0-10</v>
      </c>
      <c r="D65" s="69" t="str">
        <f>IF('0) Signal List'!D65="","",'0) Signal List'!D65)</f>
        <v>mA</v>
      </c>
      <c r="E65" s="70" t="str">
        <f>IF('0) Signal List'!E65="","",'0) Signal List'!E65)</f>
        <v>0-XX</v>
      </c>
      <c r="F65" s="69" t="str">
        <f>IF('0) Signal List'!F65="","",'0) Signal List'!F65)</f>
        <v>MW</v>
      </c>
      <c r="G65" s="75" t="str">
        <f>IF('0) Signal List'!G65="","",'0) Signal List'!G65)</f>
        <v>WFPS</v>
      </c>
      <c r="H65" s="559" t="str">
        <f>IF('0) Signal List'!H65="","",'0) Signal List'!H65)</f>
        <v>ESBN</v>
      </c>
      <c r="I65" s="573"/>
    </row>
    <row r="66" spans="1:9" ht="14.25" customHeight="1" x14ac:dyDescent="0.25">
      <c r="A66" s="68" t="str">
        <f>IF('0) Signal List'!A66="","",'0) Signal List'!A66)</f>
        <v>D8</v>
      </c>
      <c r="B66" s="69" t="str">
        <f>IF('0) Signal List'!B66="","",'0) Signal List'!B66)</f>
        <v>Emulated Inertia POR availability</v>
      </c>
      <c r="C66" s="69" t="str">
        <f>IF('0) Signal List'!C66="","",'0) Signal List'!C66)</f>
        <v>0-10</v>
      </c>
      <c r="D66" s="69" t="str">
        <f>IF('0) Signal List'!D66="","",'0) Signal List'!D66)</f>
        <v>mA</v>
      </c>
      <c r="E66" s="70" t="str">
        <f>IF('0) Signal List'!E66="","",'0) Signal List'!E66)</f>
        <v>0-XX</v>
      </c>
      <c r="F66" s="69" t="str">
        <f>IF('0) Signal List'!F66="","",'0) Signal List'!F66)</f>
        <v>MW</v>
      </c>
      <c r="G66" s="75" t="str">
        <f>IF('0) Signal List'!G66="","",'0) Signal List'!G66)</f>
        <v>WFPS</v>
      </c>
      <c r="H66" s="559" t="str">
        <f>IF('0) Signal List'!H66="","",'0) Signal List'!H66)</f>
        <v>ESBN</v>
      </c>
      <c r="I66" s="573"/>
    </row>
    <row r="67" spans="1:9" ht="14.25" customHeight="1" x14ac:dyDescent="0.25">
      <c r="A67" s="68" t="str">
        <f>IF('0) Signal List'!A69="","",'0) Signal List'!A69)</f>
        <v>D9</v>
      </c>
      <c r="B67" s="69" t="str">
        <f>IF('0) Signal List'!B69="","",'0) Signal List'!B69)</f>
        <v>Wind Speed 1</v>
      </c>
      <c r="C67" s="69" t="str">
        <f>IF('0) Signal List'!C69="","",'0) Signal List'!C69)</f>
        <v>0-10</v>
      </c>
      <c r="D67" s="69" t="str">
        <f>IF('0) Signal List'!D69="","",'0) Signal List'!D69)</f>
        <v>mA</v>
      </c>
      <c r="E67" s="70" t="str">
        <f>IF('0) Signal List'!E69="","",'0) Signal List'!E69)</f>
        <v>0-70</v>
      </c>
      <c r="F67" s="69" t="str">
        <f>IF('0) Signal List'!F69="","",'0) Signal List'!F69)</f>
        <v>m/s</v>
      </c>
      <c r="G67" s="75" t="str">
        <f>IF('0) Signal List'!G69="","",'0) Signal List'!G69)</f>
        <v>WFPS</v>
      </c>
      <c r="H67" s="559" t="str">
        <f>IF('0) Signal List'!H69="","",'0) Signal List'!H69)</f>
        <v xml:space="preserve">N/A </v>
      </c>
      <c r="I67" s="573"/>
    </row>
    <row r="68" spans="1:9" ht="14.25" customHeight="1" x14ac:dyDescent="0.25">
      <c r="A68" s="68" t="str">
        <f>IF('0) Signal List'!A70="","",'0) Signal List'!A70)</f>
        <v>D10</v>
      </c>
      <c r="B68" s="69" t="str">
        <f>IF('0) Signal List'!B70="","",'0) Signal List'!B70)</f>
        <v>Wind Direction 1</v>
      </c>
      <c r="C68" s="69" t="str">
        <f>IF('0) Signal List'!C70="","",'0) Signal List'!C70)</f>
        <v>0-10</v>
      </c>
      <c r="D68" s="69" t="str">
        <f>IF('0) Signal List'!D70="","",'0) Signal List'!D70)</f>
        <v>mA</v>
      </c>
      <c r="E68" s="70" t="str">
        <f>IF('0) Signal List'!E70="","",'0) Signal List'!E70)</f>
        <v>0-360</v>
      </c>
      <c r="F68" s="69" t="str">
        <f>IF('0) Signal List'!F70="","",'0) Signal List'!F70)</f>
        <v>deg</v>
      </c>
      <c r="G68" s="75" t="str">
        <f>IF('0) Signal List'!G70="","",'0) Signal List'!G70)</f>
        <v>WFPS</v>
      </c>
      <c r="H68" s="559" t="str">
        <f>IF('0) Signal List'!H70="","",'0) Signal List'!H70)</f>
        <v xml:space="preserve">N/A </v>
      </c>
      <c r="I68" s="573"/>
    </row>
    <row r="69" spans="1:9" ht="14.25" customHeight="1" x14ac:dyDescent="0.25">
      <c r="A69" s="68" t="str">
        <f>IF('0) Signal List'!A71="","",'0) Signal List'!A71)</f>
        <v>D11</v>
      </c>
      <c r="B69" s="69" t="str">
        <f>IF('0) Signal List'!B71="","",'0) Signal List'!B71)</f>
        <v>Air Temperature 1</v>
      </c>
      <c r="C69" s="69" t="str">
        <f>IF('0) Signal List'!C71="","",'0) Signal List'!C71)</f>
        <v>0-10</v>
      </c>
      <c r="D69" s="69" t="str">
        <f>IF('0) Signal List'!D71="","",'0) Signal List'!D71)</f>
        <v>mA</v>
      </c>
      <c r="E69" s="70" t="str">
        <f>IF('0) Signal List'!E71="","",'0) Signal List'!E71)</f>
        <v>-40-70</v>
      </c>
      <c r="F69" s="69" t="str">
        <f>IF('0) Signal List'!F71="","",'0) Signal List'!F71)</f>
        <v>C</v>
      </c>
      <c r="G69" s="75" t="str">
        <f>IF('0) Signal List'!G71="","",'0) Signal List'!G71)</f>
        <v>WFPS</v>
      </c>
      <c r="H69" s="559" t="str">
        <f>IF('0) Signal List'!H71="","",'0) Signal List'!H71)</f>
        <v xml:space="preserve">N/A </v>
      </c>
      <c r="I69" s="573"/>
    </row>
    <row r="70" spans="1:9" ht="14.25" customHeight="1" x14ac:dyDescent="0.25">
      <c r="A70" s="68" t="str">
        <f>IF('0) Signal List'!A72="","",'0) Signal List'!A72)</f>
        <v>D12</v>
      </c>
      <c r="B70" s="69" t="str">
        <f>IF('0) Signal List'!B72="","",'0) Signal List'!B72)</f>
        <v>Air Pressure 1</v>
      </c>
      <c r="C70" s="69" t="str">
        <f>IF('0) Signal List'!C72="","",'0) Signal List'!C72)</f>
        <v>0-10</v>
      </c>
      <c r="D70" s="69" t="str">
        <f>IF('0) Signal List'!D72="","",'0) Signal List'!D72)</f>
        <v>mA</v>
      </c>
      <c r="E70" s="70" t="str">
        <f>IF('0) Signal List'!E72="","",'0) Signal List'!E72)</f>
        <v>735-1060</v>
      </c>
      <c r="F70" s="69" t="str">
        <f>IF('0) Signal List'!F72="","",'0) Signal List'!F72)</f>
        <v>mBar</v>
      </c>
      <c r="G70" s="75" t="str">
        <f>IF('0) Signal List'!G72="","",'0) Signal List'!G72)</f>
        <v>WFPS</v>
      </c>
      <c r="H70" s="559" t="str">
        <f>IF('0) Signal List'!H72="","",'0) Signal List'!H72)</f>
        <v xml:space="preserve">N/A </v>
      </c>
      <c r="I70" s="573"/>
    </row>
    <row r="71" spans="1:9" ht="14.25" customHeight="1" x14ac:dyDescent="0.25">
      <c r="A71" s="68" t="str">
        <f>IF('0) Signal List'!A73="","",'0) Signal List'!A73)</f>
        <v/>
      </c>
      <c r="B71" s="69" t="str">
        <f>IF('0) Signal List'!B73="","",'0) Signal List'!B73)</f>
        <v/>
      </c>
      <c r="C71" s="69" t="str">
        <f>IF('0) Signal List'!C73="","",'0) Signal List'!C73)</f>
        <v/>
      </c>
      <c r="D71" s="69" t="str">
        <f>IF('0) Signal List'!D73="","",'0) Signal List'!D73)</f>
        <v/>
      </c>
      <c r="E71" s="70" t="str">
        <f>IF('0) Signal List'!E73="","",'0) Signal List'!E73)</f>
        <v/>
      </c>
      <c r="F71" s="69" t="str">
        <f>IF('0) Signal List'!F73="","",'0) Signal List'!F73)</f>
        <v/>
      </c>
      <c r="G71" s="75" t="str">
        <f>IF('0) Signal List'!G73="","",'0) Signal List'!G73)</f>
        <v/>
      </c>
      <c r="H71" s="559" t="str">
        <f>IF('0) Signal List'!H73="","",'0) Signal List'!H73)</f>
        <v/>
      </c>
      <c r="I71" s="573"/>
    </row>
    <row r="72" spans="1:9" ht="14.25" customHeight="1" x14ac:dyDescent="0.3">
      <c r="A72" s="68" t="str">
        <f>IF('0) Signal List'!A74="","",'0) Signal List'!A74)</f>
        <v/>
      </c>
      <c r="B72" s="234" t="str">
        <f>IF('0) Signal List'!B74="","",'0) Signal List'!B74)</f>
        <v>Met N (if Registered Capacity &gt;= 10 MW)</v>
      </c>
      <c r="C72" s="69" t="str">
        <f>IF('0) Signal List'!C74="","",'0) Signal List'!C74)</f>
        <v/>
      </c>
      <c r="D72" s="69" t="str">
        <f>IF('0) Signal List'!D74="","",'0) Signal List'!D74)</f>
        <v/>
      </c>
      <c r="E72" s="70" t="str">
        <f>IF('0) Signal List'!E74="","",'0) Signal List'!E74)</f>
        <v/>
      </c>
      <c r="F72" s="69" t="str">
        <f>IF('0) Signal List'!F74="","",'0) Signal List'!F74)</f>
        <v/>
      </c>
      <c r="G72" s="75" t="str">
        <f>IF('0) Signal List'!G74="","",'0) Signal List'!G74)</f>
        <v/>
      </c>
      <c r="H72" s="559" t="str">
        <f>IF('0) Signal List'!H74="","",'0) Signal List'!H74)</f>
        <v/>
      </c>
      <c r="I72" s="573"/>
    </row>
    <row r="73" spans="1:9" ht="14.25" customHeight="1" x14ac:dyDescent="0.25">
      <c r="A73" s="68" t="str">
        <f>IF('0) Signal List'!A75="","",'0) Signal List'!A75)</f>
        <v>D13</v>
      </c>
      <c r="B73" s="69" t="str">
        <f>IF('0) Signal List'!B75="","",'0) Signal List'!B75)</f>
        <v>Wind Speed N</v>
      </c>
      <c r="C73" s="69" t="str">
        <f>IF('0) Signal List'!C75="","",'0) Signal List'!C75)</f>
        <v>0-10</v>
      </c>
      <c r="D73" s="69" t="str">
        <f>IF('0) Signal List'!D75="","",'0) Signal List'!D75)</f>
        <v>mA</v>
      </c>
      <c r="E73" s="70" t="str">
        <f>IF('0) Signal List'!E75="","",'0) Signal List'!E75)</f>
        <v>0-70</v>
      </c>
      <c r="F73" s="69" t="str">
        <f>IF('0) Signal List'!F75="","",'0) Signal List'!F75)</f>
        <v>m/s</v>
      </c>
      <c r="G73" s="75" t="str">
        <f>IF('0) Signal List'!G75="","",'0) Signal List'!G75)</f>
        <v>WFPS</v>
      </c>
      <c r="H73" s="559" t="str">
        <f>IF('0) Signal List'!H75="","",'0) Signal List'!H75)</f>
        <v xml:space="preserve">N/A </v>
      </c>
      <c r="I73" s="573"/>
    </row>
    <row r="74" spans="1:9" ht="14.25" customHeight="1" x14ac:dyDescent="0.25">
      <c r="A74" s="68" t="str">
        <f>IF('0) Signal List'!A76="","",'0) Signal List'!A76)</f>
        <v>D14</v>
      </c>
      <c r="B74" s="69" t="str">
        <f>IF('0) Signal List'!B76="","",'0) Signal List'!B76)</f>
        <v>Wind Direction  N</v>
      </c>
      <c r="C74" s="69" t="str">
        <f>IF('0) Signal List'!C76="","",'0) Signal List'!C76)</f>
        <v>0-10</v>
      </c>
      <c r="D74" s="69" t="str">
        <f>IF('0) Signal List'!D76="","",'0) Signal List'!D76)</f>
        <v>mA</v>
      </c>
      <c r="E74" s="70" t="str">
        <f>IF('0) Signal List'!E76="","",'0) Signal List'!E76)</f>
        <v>0-360</v>
      </c>
      <c r="F74" s="69" t="str">
        <f>IF('0) Signal List'!F76="","",'0) Signal List'!F76)</f>
        <v>deg</v>
      </c>
      <c r="G74" s="75" t="str">
        <f>IF('0) Signal List'!G76="","",'0) Signal List'!G76)</f>
        <v>WFPS</v>
      </c>
      <c r="H74" s="559" t="str">
        <f>IF('0) Signal List'!H76="","",'0) Signal List'!H76)</f>
        <v xml:space="preserve">N/A </v>
      </c>
      <c r="I74" s="573"/>
    </row>
    <row r="75" spans="1:9" ht="14.25" customHeight="1" x14ac:dyDescent="0.25">
      <c r="A75" s="68" t="str">
        <f>IF('0) Signal List'!A77="","",'0) Signal List'!A77)</f>
        <v>D15</v>
      </c>
      <c r="B75" s="69" t="str">
        <f>IF('0) Signal List'!B77="","",'0) Signal List'!B77)</f>
        <v>Air Temperature N</v>
      </c>
      <c r="C75" s="69" t="str">
        <f>IF('0) Signal List'!C77="","",'0) Signal List'!C77)</f>
        <v>0-10</v>
      </c>
      <c r="D75" s="69" t="str">
        <f>IF('0) Signal List'!D77="","",'0) Signal List'!D77)</f>
        <v>mA</v>
      </c>
      <c r="E75" s="70" t="str">
        <f>IF('0) Signal List'!E77="","",'0) Signal List'!E77)</f>
        <v>-40-70</v>
      </c>
      <c r="F75" s="69" t="str">
        <f>IF('0) Signal List'!F77="","",'0) Signal List'!F77)</f>
        <v>C</v>
      </c>
      <c r="G75" s="75" t="str">
        <f>IF('0) Signal List'!G77="","",'0) Signal List'!G77)</f>
        <v>WFPS</v>
      </c>
      <c r="H75" s="559" t="str">
        <f>IF('0) Signal List'!H77="","",'0) Signal List'!H77)</f>
        <v xml:space="preserve">N/A </v>
      </c>
      <c r="I75" s="573"/>
    </row>
    <row r="76" spans="1:9" ht="14.25" customHeight="1" x14ac:dyDescent="0.25">
      <c r="A76" s="68" t="str">
        <f>IF('0) Signal List'!A78="","",'0) Signal List'!A78)</f>
        <v>D16</v>
      </c>
      <c r="B76" s="69" t="str">
        <f>IF('0) Signal List'!B78="","",'0) Signal List'!B78)</f>
        <v>Air Pressure N</v>
      </c>
      <c r="C76" s="69" t="str">
        <f>IF('0) Signal List'!C78="","",'0) Signal List'!C78)</f>
        <v>0-10</v>
      </c>
      <c r="D76" s="69" t="str">
        <f>IF('0) Signal List'!D78="","",'0) Signal List'!D78)</f>
        <v>mA</v>
      </c>
      <c r="E76" s="70" t="str">
        <f>IF('0) Signal List'!E78="","",'0) Signal List'!E78)</f>
        <v>735-1060</v>
      </c>
      <c r="F76" s="69" t="str">
        <f>IF('0) Signal List'!F78="","",'0) Signal List'!F78)</f>
        <v>mBar</v>
      </c>
      <c r="G76" s="75" t="str">
        <f>IF('0) Signal List'!G78="","",'0) Signal List'!G78)</f>
        <v>WFPS</v>
      </c>
      <c r="H76" s="559" t="str">
        <f>IF('0) Signal List'!H78="","",'0) Signal List'!H78)</f>
        <v xml:space="preserve">N/A </v>
      </c>
      <c r="I76" s="573"/>
    </row>
    <row r="77" spans="1:9" ht="14.25" customHeight="1" x14ac:dyDescent="0.25">
      <c r="A77" s="68" t="str">
        <f>IF('0) Signal List'!A79="","",'0) Signal List'!A79)</f>
        <v/>
      </c>
      <c r="B77" s="69" t="str">
        <f>IF('0) Signal List'!B79="","",'0) Signal List'!B79)</f>
        <v/>
      </c>
      <c r="C77" s="69" t="str">
        <f>IF('0) Signal List'!C79="","",'0) Signal List'!C79)</f>
        <v/>
      </c>
      <c r="D77" s="69" t="str">
        <f>IF('0) Signal List'!D79="","",'0) Signal List'!D79)</f>
        <v/>
      </c>
      <c r="E77" s="70" t="str">
        <f>IF('0) Signal List'!E79="","",'0) Signal List'!E79)</f>
        <v/>
      </c>
      <c r="F77" s="69" t="str">
        <f>IF('0) Signal List'!F79="","",'0) Signal List'!F79)</f>
        <v/>
      </c>
      <c r="G77" s="75" t="str">
        <f>IF('0) Signal List'!G79="","",'0) Signal List'!G79)</f>
        <v/>
      </c>
      <c r="H77" s="559" t="str">
        <f>IF('0) Signal List'!H79="","",'0) Signal List'!H79)</f>
        <v/>
      </c>
      <c r="I77" s="573"/>
    </row>
    <row r="78" spans="1:9" ht="14.25" customHeight="1" x14ac:dyDescent="0.25">
      <c r="A78" s="68" t="str">
        <f>IF('0) Signal List'!A80="","",'0) Signal List'!A80)</f>
        <v/>
      </c>
      <c r="B78" s="871" t="str">
        <f>IF('0) Signal List'!B80="","",'0) Signal List'!B80)</f>
        <v>Recommended cable 25-pair cable: 25 x 2 x 0.6sqmm TP, stranded, individually screened pairs. Screens to be terminated by WFPS.</v>
      </c>
      <c r="C78" s="868"/>
      <c r="D78" s="868"/>
      <c r="E78" s="868"/>
      <c r="F78" s="880"/>
      <c r="G78" s="74" t="str">
        <f>IF('0) Signal List'!G80="","",'0) Signal List'!G80)</f>
        <v/>
      </c>
      <c r="H78" s="119" t="str">
        <f>IF('0) Signal List'!H80="","",'0) Signal List'!H80)</f>
        <v/>
      </c>
      <c r="I78" s="573"/>
    </row>
    <row r="79" spans="1:9" ht="14.25" customHeight="1" x14ac:dyDescent="0.25">
      <c r="A79" s="68" t="str">
        <f>IF('0) Signal List'!A81="","",'0) Signal List'!A81)</f>
        <v/>
      </c>
      <c r="B79" s="69" t="str">
        <f>IF('0) Signal List'!B81="","",'0) Signal List'!B81)</f>
        <v/>
      </c>
      <c r="C79" s="69" t="str">
        <f>IF('0) Signal List'!C81="","",'0) Signal List'!C81)</f>
        <v/>
      </c>
      <c r="D79" s="69" t="str">
        <f>IF('0) Signal List'!D81="","",'0) Signal List'!D81)</f>
        <v/>
      </c>
      <c r="E79" s="70" t="str">
        <f>IF('0) Signal List'!E81="","",'0) Signal List'!E81)</f>
        <v/>
      </c>
      <c r="F79" s="69" t="str">
        <f>IF('0) Signal List'!F81="","",'0) Signal List'!F81)</f>
        <v/>
      </c>
      <c r="G79" s="74" t="str">
        <f>IF('0) Signal List'!G81="","",'0) Signal List'!G81)</f>
        <v/>
      </c>
      <c r="H79" s="119" t="str">
        <f>IF('0) Signal List'!H81="","",'0) Signal List'!H81)</f>
        <v/>
      </c>
      <c r="I79" s="573"/>
    </row>
    <row r="80" spans="1:9" ht="14.4" thickBot="1" x14ac:dyDescent="0.3">
      <c r="A80" s="63" t="str">
        <f>IF('0) Signal List'!A82="","",'0) Signal List'!A82)</f>
        <v>ETIE Ref</v>
      </c>
      <c r="B80" s="64" t="str">
        <f>IF('0) Signal List'!B82="","",'0) Signal List'!B82)</f>
        <v>Digital Output Signals (from EirGrid)</v>
      </c>
      <c r="C80" s="83" t="str">
        <f>IF('0) Signal List'!C82="","",'0) Signal List'!C82)</f>
        <v/>
      </c>
      <c r="D80" s="65" t="str">
        <f>IF('0) Signal List'!D82="","",'0) Signal List'!D82)</f>
        <v/>
      </c>
      <c r="E80" s="66" t="str">
        <f>IF('0) Signal List'!E82="","",'0) Signal List'!E82)</f>
        <v/>
      </c>
      <c r="F80" s="65" t="str">
        <f>IF('0) Signal List'!F82="","",'0) Signal List'!F82)</f>
        <v/>
      </c>
      <c r="G80" s="67" t="str">
        <f>IF('0) Signal List'!G82="","",'0) Signal List'!G82)</f>
        <v>Provided by</v>
      </c>
      <c r="H80" s="67" t="str">
        <f>IF('0) Signal List'!H82="","",'0) Signal List'!H82)</f>
        <v>TSO Pass-through to</v>
      </c>
      <c r="I80" s="133"/>
    </row>
    <row r="81" spans="1:9" ht="14.25" customHeight="1" thickTop="1" x14ac:dyDescent="0.25">
      <c r="A81" s="68" t="str">
        <f>IF('0) Signal List'!A83="","",'0) Signal List'!A83)</f>
        <v/>
      </c>
      <c r="B81" s="69" t="str">
        <f>IF('0) Signal List'!B83="","",'0) Signal List'!B83)</f>
        <v/>
      </c>
      <c r="C81" s="84" t="str">
        <f>IF('0) Signal List'!C83="","",'0) Signal List'!C83)</f>
        <v/>
      </c>
      <c r="D81" s="69" t="str">
        <f>IF('0) Signal List'!D83="","",'0) Signal List'!D83)</f>
        <v/>
      </c>
      <c r="E81" s="70" t="str">
        <f>IF('0) Signal List'!E83="","",'0) Signal List'!E83)</f>
        <v/>
      </c>
      <c r="F81" s="69" t="str">
        <f>IF('0) Signal List'!F83="","",'0) Signal List'!F83)</f>
        <v/>
      </c>
      <c r="G81" s="71" t="str">
        <f>IF('0) Signal List'!G83="","",'0) Signal List'!G83)</f>
        <v/>
      </c>
      <c r="H81" s="115" t="str">
        <f>IF('0) Signal List'!H83="","",'0) Signal List'!H83)</f>
        <v/>
      </c>
      <c r="I81" s="573"/>
    </row>
    <row r="82" spans="1:9" ht="14.25" customHeight="1" x14ac:dyDescent="0.25">
      <c r="A82" s="68" t="str">
        <f>IF('0) Signal List'!A84="","",'0) Signal List'!A84)</f>
        <v/>
      </c>
      <c r="B82" s="73" t="str">
        <f>IF('0) Signal List'!B84="","",'0) Signal List'!B84)</f>
        <v>Double Command Outputs</v>
      </c>
      <c r="C82" s="868" t="str">
        <f>IF('0) Signal List'!C84="","",'0) Signal List'!C84)</f>
        <v>(each individual relay output identified separately)</v>
      </c>
      <c r="D82" s="736"/>
      <c r="E82" s="736"/>
      <c r="F82" s="776"/>
      <c r="G82" s="74" t="str">
        <f>IF('0) Signal List'!G84="","",'0) Signal List'!G84)</f>
        <v/>
      </c>
      <c r="H82" s="119" t="str">
        <f>IF('0) Signal List'!H84="","",'0) Signal List'!H84)</f>
        <v/>
      </c>
      <c r="I82" s="573"/>
    </row>
    <row r="83" spans="1:9" ht="14.25" customHeight="1" x14ac:dyDescent="0.3">
      <c r="A83" s="68" t="str">
        <f>IF('0) Signal List'!A85="","",'0) Signal List'!A85)</f>
        <v/>
      </c>
      <c r="B83" s="234" t="str">
        <f>IF('0) Signal List'!B85="","",'0) Signal List'!B85)</f>
        <v>Digital Output Signals from EirGrid to WTG System</v>
      </c>
      <c r="C83" s="84" t="str">
        <f>IF('0) Signal List'!C85="","",'0) Signal List'!C85)</f>
        <v/>
      </c>
      <c r="D83" s="69" t="str">
        <f>IF('0) Signal List'!D85="","",'0) Signal List'!D85)</f>
        <v/>
      </c>
      <c r="E83" s="70" t="str">
        <f>IF('0) Signal List'!E85="","",'0) Signal List'!E85)</f>
        <v/>
      </c>
      <c r="F83" s="69" t="str">
        <f>IF('0) Signal List'!F85="","",'0) Signal List'!F85)</f>
        <v/>
      </c>
      <c r="G83" s="74" t="str">
        <f>IF('0) Signal List'!G85="","",'0) Signal List'!G85)</f>
        <v/>
      </c>
      <c r="H83" s="119" t="str">
        <f>IF('0) Signal List'!H85="","",'0) Signal List'!H85)</f>
        <v/>
      </c>
      <c r="I83" s="573"/>
    </row>
    <row r="84" spans="1:9" ht="14.25" customHeight="1" x14ac:dyDescent="0.25">
      <c r="A84" s="68" t="str">
        <f>IF('0) Signal List'!A86="","",'0) Signal List'!A86)</f>
        <v>E1</v>
      </c>
      <c r="B84" s="117" t="str">
        <f>IF('0) Signal List'!B86="","",'0) Signal List'!B86)</f>
        <v xml:space="preserve">Active Power Control facility status </v>
      </c>
      <c r="C84" s="69" t="str">
        <f>IF('0) Signal List'!C86="","",'0) Signal List'!C86)</f>
        <v/>
      </c>
      <c r="D84" s="69" t="str">
        <f>IF('0) Signal List'!D86="","",'0) Signal List'!D86)</f>
        <v>off</v>
      </c>
      <c r="E84" s="77" t="str">
        <f>IF('0) Signal List'!E86="","",'0) Signal List'!E86)</f>
        <v>pulse</v>
      </c>
      <c r="F84" s="69" t="str">
        <f>IF('0) Signal List'!F86="","",'0) Signal List'!F86)</f>
        <v>0.5 seconds</v>
      </c>
      <c r="G84" s="75" t="str">
        <f>IF('0) Signal List'!G86="","",'0) Signal List'!G86)</f>
        <v>WFPS</v>
      </c>
      <c r="H84" s="559" t="str">
        <f>IF('0) Signal List'!H86="","",'0) Signal List'!H86)</f>
        <v xml:space="preserve">N/A </v>
      </c>
      <c r="I84" s="573"/>
    </row>
    <row r="85" spans="1:9" ht="14.25" customHeight="1" x14ac:dyDescent="0.25">
      <c r="A85" s="68" t="str">
        <f>IF('0) Signal List'!A87="","",'0) Signal List'!A87)</f>
        <v>E2</v>
      </c>
      <c r="B85" s="117" t="str">
        <f>IF('0) Signal List'!B87="","",'0) Signal List'!B87)</f>
        <v>Active Power Control facility status</v>
      </c>
      <c r="C85" s="69" t="str">
        <f>IF('0) Signal List'!C87="","",'0) Signal List'!C87)</f>
        <v/>
      </c>
      <c r="D85" s="69" t="str">
        <f>IF('0) Signal List'!D87="","",'0) Signal List'!D87)</f>
        <v>on</v>
      </c>
      <c r="E85" s="77" t="str">
        <f>IF('0) Signal List'!E87="","",'0) Signal List'!E87)</f>
        <v>pulse</v>
      </c>
      <c r="F85" s="69" t="str">
        <f>IF('0) Signal List'!F87="","",'0) Signal List'!F87)</f>
        <v>0.5 seconds</v>
      </c>
      <c r="G85" s="75" t="str">
        <f>IF('0) Signal List'!G87="","",'0) Signal List'!G87)</f>
        <v>WFPS</v>
      </c>
      <c r="H85" s="559" t="str">
        <f>IF('0) Signal List'!H87="","",'0) Signal List'!H87)</f>
        <v xml:space="preserve">N/A </v>
      </c>
      <c r="I85" s="573"/>
    </row>
    <row r="86" spans="1:9" ht="14.25" customHeight="1" x14ac:dyDescent="0.25">
      <c r="A86" s="68" t="str">
        <f>IF('0) Signal List'!A88="","",'0) Signal List'!A88)</f>
        <v>E3</v>
      </c>
      <c r="B86" s="69" t="str">
        <f>IF('0) Signal List'!B88="","",'0) Signal List'!B88)</f>
        <v>Frequency Response System Mode Status</v>
      </c>
      <c r="C86" s="69" t="str">
        <f>IF('0) Signal List'!C88="","",'0) Signal List'!C88)</f>
        <v/>
      </c>
      <c r="D86" s="69" t="str">
        <f>IF('0) Signal List'!D88="","",'0) Signal List'!D88)</f>
        <v>off</v>
      </c>
      <c r="E86" s="77" t="str">
        <f>IF('0) Signal List'!E88="","",'0) Signal List'!E88)</f>
        <v>pulse</v>
      </c>
      <c r="F86" s="69" t="str">
        <f>IF('0) Signal List'!F88="","",'0) Signal List'!F88)</f>
        <v>0.5 seconds</v>
      </c>
      <c r="G86" s="75" t="str">
        <f>IF('0) Signal List'!G88="","",'0) Signal List'!G88)</f>
        <v>WFPS</v>
      </c>
      <c r="H86" s="559" t="str">
        <f>IF('0) Signal List'!H88="","",'0) Signal List'!H88)</f>
        <v xml:space="preserve">N/A </v>
      </c>
      <c r="I86" s="573"/>
    </row>
    <row r="87" spans="1:9" ht="14.25" customHeight="1" x14ac:dyDescent="0.25">
      <c r="A87" s="68" t="str">
        <f>IF('0) Signal List'!A89="","",'0) Signal List'!A89)</f>
        <v>E4</v>
      </c>
      <c r="B87" s="69" t="str">
        <f>IF('0) Signal List'!B89="","",'0) Signal List'!B89)</f>
        <v>Frequency Response System Mode Status</v>
      </c>
      <c r="C87" s="69" t="str">
        <f>IF('0) Signal List'!C89="","",'0) Signal List'!C89)</f>
        <v/>
      </c>
      <c r="D87" s="69" t="str">
        <f>IF('0) Signal List'!D89="","",'0) Signal List'!D89)</f>
        <v>on</v>
      </c>
      <c r="E87" s="77" t="str">
        <f>IF('0) Signal List'!E89="","",'0) Signal List'!E89)</f>
        <v>pulse</v>
      </c>
      <c r="F87" s="69" t="str">
        <f>IF('0) Signal List'!F89="","",'0) Signal List'!F89)</f>
        <v>0.5 seconds</v>
      </c>
      <c r="G87" s="75" t="str">
        <f>IF('0) Signal List'!G89="","",'0) Signal List'!G89)</f>
        <v>WFPS</v>
      </c>
      <c r="H87" s="559" t="str">
        <f>IF('0) Signal List'!H89="","",'0) Signal List'!H89)</f>
        <v xml:space="preserve">N/A </v>
      </c>
      <c r="I87" s="573"/>
    </row>
    <row r="88" spans="1:9" ht="14.25" customHeight="1" x14ac:dyDescent="0.25">
      <c r="A88" s="68" t="str">
        <f>IF('0) Signal List'!A90="","",'0) Signal List'!A90)</f>
        <v>E5</v>
      </c>
      <c r="B88" s="69" t="str">
        <f>IF('0) Signal List'!B90="","",'0) Signal List'!B90)</f>
        <v>Frequency Response Curve Select</v>
      </c>
      <c r="C88" s="69" t="str">
        <f>IF('0) Signal List'!C90="","",'0) Signal List'!C90)</f>
        <v/>
      </c>
      <c r="D88" s="69" t="str">
        <f>IF('0) Signal List'!D90="","",'0) Signal List'!D90)</f>
        <v>Curve 1</v>
      </c>
      <c r="E88" s="77" t="str">
        <f>IF('0) Signal List'!E90="","",'0) Signal List'!E90)</f>
        <v>pulse</v>
      </c>
      <c r="F88" s="69" t="str">
        <f>IF('0) Signal List'!F90="","",'0) Signal List'!F90)</f>
        <v>0.5 seconds</v>
      </c>
      <c r="G88" s="75" t="str">
        <f>IF('0) Signal List'!G90="","",'0) Signal List'!G90)</f>
        <v>WFPS</v>
      </c>
      <c r="H88" s="559" t="str">
        <f>IF('0) Signal List'!H90="","",'0) Signal List'!H90)</f>
        <v xml:space="preserve">N/A </v>
      </c>
      <c r="I88" s="573"/>
    </row>
    <row r="89" spans="1:9" ht="14.25" customHeight="1" x14ac:dyDescent="0.25">
      <c r="A89" s="68" t="str">
        <f>IF('0) Signal List'!A91="","",'0) Signal List'!A91)</f>
        <v>E6</v>
      </c>
      <c r="B89" s="69" t="str">
        <f>IF('0) Signal List'!B91="","",'0) Signal List'!B91)</f>
        <v>Frequency Response Curve Select</v>
      </c>
      <c r="C89" s="69" t="str">
        <f>IF('0) Signal List'!C91="","",'0) Signal List'!C91)</f>
        <v/>
      </c>
      <c r="D89" s="69" t="str">
        <f>IF('0) Signal List'!D91="","",'0) Signal List'!D91)</f>
        <v>Curve 2</v>
      </c>
      <c r="E89" s="77" t="str">
        <f>IF('0) Signal List'!E91="","",'0) Signal List'!E91)</f>
        <v>pulse</v>
      </c>
      <c r="F89" s="69" t="str">
        <f>IF('0) Signal List'!F91="","",'0) Signal List'!F91)</f>
        <v>0.5 seconds</v>
      </c>
      <c r="G89" s="75" t="str">
        <f>IF('0) Signal List'!G91="","",'0) Signal List'!G91)</f>
        <v>WFPS</v>
      </c>
      <c r="H89" s="559" t="str">
        <f>IF('0) Signal List'!H91="","",'0) Signal List'!H91)</f>
        <v xml:space="preserve">N/A </v>
      </c>
      <c r="I89" s="573"/>
    </row>
    <row r="90" spans="1:9" ht="14.25" customHeight="1" x14ac:dyDescent="0.25">
      <c r="A90" s="68" t="str">
        <f>IF('0) Signal List'!A92="","",'0) Signal List'!A92)</f>
        <v>E7</v>
      </c>
      <c r="B90" s="69" t="str">
        <f>IF('0) Signal List'!B92="","",'0) Signal List'!B92)</f>
        <v xml:space="preserve">Emulated Inertia </v>
      </c>
      <c r="C90" s="69" t="str">
        <f>IF('0) Signal List'!C92="","",'0) Signal List'!C92)</f>
        <v/>
      </c>
      <c r="D90" s="69" t="str">
        <f>IF('0) Signal List'!D92="","",'0) Signal List'!D92)</f>
        <v>off</v>
      </c>
      <c r="E90" s="77" t="str">
        <f>IF('0) Signal List'!E92="","",'0) Signal List'!E92)</f>
        <v>pulse</v>
      </c>
      <c r="F90" s="69" t="str">
        <f>IF('0) Signal List'!F92="","",'0) Signal List'!F92)</f>
        <v>0.5 seconds</v>
      </c>
      <c r="G90" s="75" t="str">
        <f>IF('0) Signal List'!G92="","",'0) Signal List'!G92)</f>
        <v>WFPS</v>
      </c>
      <c r="H90" s="559" t="str">
        <f>IF('0) Signal List'!H92="","",'0) Signal List'!H92)</f>
        <v xml:space="preserve">N/A </v>
      </c>
      <c r="I90" s="573"/>
    </row>
    <row r="91" spans="1:9" ht="14.25" customHeight="1" x14ac:dyDescent="0.25">
      <c r="A91" s="68" t="str">
        <f>IF('0) Signal List'!A93="","",'0) Signal List'!A93)</f>
        <v>E8</v>
      </c>
      <c r="B91" s="69" t="str">
        <f>IF('0) Signal List'!B93="","",'0) Signal List'!B93)</f>
        <v xml:space="preserve">Emulated Inertia </v>
      </c>
      <c r="C91" s="69" t="str">
        <f>IF('0) Signal List'!C93="","",'0) Signal List'!C93)</f>
        <v/>
      </c>
      <c r="D91" s="69" t="str">
        <f>IF('0) Signal List'!D93="","",'0) Signal List'!D93)</f>
        <v>on</v>
      </c>
      <c r="E91" s="77" t="str">
        <f>IF('0) Signal List'!E93="","",'0) Signal List'!E93)</f>
        <v>pulse</v>
      </c>
      <c r="F91" s="69" t="str">
        <f>IF('0) Signal List'!F93="","",'0) Signal List'!F93)</f>
        <v>0.5 seconds</v>
      </c>
      <c r="G91" s="75" t="str">
        <f>IF('0) Signal List'!G93="","",'0) Signal List'!G93)</f>
        <v>WFPS</v>
      </c>
      <c r="H91" s="559" t="str">
        <f>IF('0) Signal List'!H93="","",'0) Signal List'!H93)</f>
        <v xml:space="preserve">N/A </v>
      </c>
      <c r="I91" s="573"/>
    </row>
    <row r="92" spans="1:9" ht="14.25" customHeight="1" x14ac:dyDescent="0.25">
      <c r="A92" s="68" t="str">
        <f>IF('0) Signal List'!A94="","",'0) Signal List'!A94)</f>
        <v/>
      </c>
      <c r="B92" s="69" t="str">
        <f>IF('0) Signal List'!B94="","",'0) Signal List'!B94)</f>
        <v/>
      </c>
      <c r="C92" s="69" t="str">
        <f>IF('0) Signal List'!C94="","",'0) Signal List'!C94)</f>
        <v/>
      </c>
      <c r="D92" s="69" t="str">
        <f>IF('0) Signal List'!D94="","",'0) Signal List'!D94)</f>
        <v/>
      </c>
      <c r="E92" s="77" t="str">
        <f>IF('0) Signal List'!E94="","",'0) Signal List'!E94)</f>
        <v/>
      </c>
      <c r="F92" s="69" t="str">
        <f>IF('0) Signal List'!F94="","",'0) Signal List'!F94)</f>
        <v/>
      </c>
      <c r="G92" s="74" t="str">
        <f>IF('0) Signal List'!G94="","",'0) Signal List'!G94)</f>
        <v/>
      </c>
      <c r="H92" s="119" t="str">
        <f>IF('0) Signal List'!H94="","",'0) Signal List'!H94)</f>
        <v/>
      </c>
      <c r="I92" s="573"/>
    </row>
    <row r="93" spans="1:9" ht="14.25" customHeight="1" x14ac:dyDescent="0.3">
      <c r="A93" s="68" t="str">
        <f>IF('0) Signal List'!A95="","",'0) Signal List'!A95)</f>
        <v/>
      </c>
      <c r="B93" s="234" t="str">
        <f>IF('0) Signal List'!B95="","",'0) Signal List'!B95)</f>
        <v>Digital Output Signals from EirGrid to Sub Station</v>
      </c>
      <c r="C93" s="69" t="str">
        <f>IF('0) Signal List'!C95="","",'0) Signal List'!C95)</f>
        <v/>
      </c>
      <c r="D93" s="69" t="str">
        <f>IF('0) Signal List'!D95="","",'0) Signal List'!D95)</f>
        <v/>
      </c>
      <c r="E93" s="77" t="str">
        <f>IF('0) Signal List'!E95="","",'0) Signal List'!E95)</f>
        <v/>
      </c>
      <c r="F93" s="69" t="str">
        <f>IF('0) Signal List'!F95="","",'0) Signal List'!F95)</f>
        <v/>
      </c>
      <c r="G93" s="74" t="str">
        <f>IF('0) Signal List'!G95="","",'0) Signal List'!G95)</f>
        <v/>
      </c>
      <c r="H93" s="119" t="str">
        <f>IF('0) Signal List'!H95="","",'0) Signal List'!H95)</f>
        <v/>
      </c>
      <c r="I93" s="573"/>
    </row>
    <row r="94" spans="1:9" ht="14.25" customHeight="1" x14ac:dyDescent="0.25">
      <c r="A94" s="68" t="str">
        <f>IF('0) Signal List'!A96="","",'0) Signal List'!A96)</f>
        <v>F1</v>
      </c>
      <c r="B94" s="69" t="str">
        <f>IF('0) Signal List'!B96="","",'0) Signal List'!B96)</f>
        <v>ESBN 20 kV interface switch (Nulec Recloser)</v>
      </c>
      <c r="C94" s="76" t="str">
        <f>IF('0) Signal List'!C96="","",'0) Signal List'!C96)</f>
        <v/>
      </c>
      <c r="D94" s="560" t="str">
        <f>IF('0) Signal List'!D96="","",'0) Signal List'!D96)</f>
        <v>open</v>
      </c>
      <c r="E94" s="77" t="str">
        <f>IF('0) Signal List'!E96="","",'0) Signal List'!E96)</f>
        <v>pulse</v>
      </c>
      <c r="F94" s="69" t="str">
        <f>IF('0) Signal List'!F96="","",'0) Signal List'!F96)</f>
        <v>0.5 seconds</v>
      </c>
      <c r="G94" s="75" t="str">
        <f>IF('0) Signal List'!G96="","",'0) Signal List'!G96)</f>
        <v>ESBN</v>
      </c>
      <c r="H94" s="559" t="str">
        <f>IF('0) Signal List'!H96="","",'0) Signal List'!H96)</f>
        <v>ESBN</v>
      </c>
      <c r="I94" s="573"/>
    </row>
    <row r="95" spans="1:9" ht="14.25" customHeight="1" x14ac:dyDescent="0.25">
      <c r="A95" s="68" t="str">
        <f>IF('0) Signal List'!A97="","",'0) Signal List'!A97)</f>
        <v>F2</v>
      </c>
      <c r="B95" s="69" t="str">
        <f>IF('0) Signal List'!B97="","",'0) Signal List'!B97)</f>
        <v>ESBN 20 kV interface switch (Nulec Recloser)</v>
      </c>
      <c r="C95" s="76" t="str">
        <f>IF('0) Signal List'!C97="","",'0) Signal List'!C97)</f>
        <v/>
      </c>
      <c r="D95" s="560" t="str">
        <f>IF('0) Signal List'!D97="","",'0) Signal List'!D97)</f>
        <v>close</v>
      </c>
      <c r="E95" s="77" t="str">
        <f>IF('0) Signal List'!E97="","",'0) Signal List'!E97)</f>
        <v>pulse</v>
      </c>
      <c r="F95" s="69" t="str">
        <f>IF('0) Signal List'!F97="","",'0) Signal List'!F97)</f>
        <v>0.5 seconds</v>
      </c>
      <c r="G95" s="75" t="str">
        <f>IF('0) Signal List'!G97="","",'0) Signal List'!G97)</f>
        <v>ESBN</v>
      </c>
      <c r="H95" s="559" t="str">
        <f>IF('0) Signal List'!H97="","",'0) Signal List'!H97)</f>
        <v>ESBN</v>
      </c>
      <c r="I95" s="573"/>
    </row>
    <row r="96" spans="1:9" ht="14.25" customHeight="1" x14ac:dyDescent="0.25">
      <c r="A96" s="68" t="str">
        <f>IF('0) Signal List'!A98="","",'0) Signal List'!A98)</f>
        <v>F3</v>
      </c>
      <c r="B96" s="69" t="str">
        <f>IF('0) Signal List'!B98="","",'0) Signal List'!B98)</f>
        <v>Dispatch Fail Market Command Lamp - WFPS Panel</v>
      </c>
      <c r="C96" s="76" t="str">
        <f>IF('0) Signal List'!C98="","",'0) Signal List'!C98)</f>
        <v/>
      </c>
      <c r="D96" s="560" t="str">
        <f>IF('0) Signal List'!D98="","",'0) Signal List'!D98)</f>
        <v>off</v>
      </c>
      <c r="E96" s="77" t="str">
        <f>IF('0) Signal List'!E98="","",'0) Signal List'!E98)</f>
        <v>pulse</v>
      </c>
      <c r="F96" s="69" t="str">
        <f>IF('0) Signal List'!F98="","",'0) Signal List'!F98)</f>
        <v>0.5 seconds</v>
      </c>
      <c r="G96" s="75" t="str">
        <f>IF('0) Signal List'!G98="","",'0) Signal List'!G98)</f>
        <v>WFPS</v>
      </c>
      <c r="H96" s="559" t="str">
        <f>IF('0) Signal List'!H98="","",'0) Signal List'!H98)</f>
        <v>ESBN</v>
      </c>
      <c r="I96" s="573"/>
    </row>
    <row r="97" spans="1:10" ht="14.25" customHeight="1" x14ac:dyDescent="0.25">
      <c r="A97" s="68" t="str">
        <f>IF('0) Signal List'!A99="","",'0) Signal List'!A99)</f>
        <v>F4</v>
      </c>
      <c r="B97" s="69" t="str">
        <f>IF('0) Signal List'!B99="","",'0) Signal List'!B99)</f>
        <v>Dispatch Fail Market Command Lamp - WFPS Panel</v>
      </c>
      <c r="C97" s="76" t="str">
        <f>IF('0) Signal List'!C99="","",'0) Signal List'!C99)</f>
        <v/>
      </c>
      <c r="D97" s="560" t="str">
        <f>IF('0) Signal List'!D99="","",'0) Signal List'!D99)</f>
        <v xml:space="preserve">on </v>
      </c>
      <c r="E97" s="77" t="str">
        <f>IF('0) Signal List'!E99="","",'0) Signal List'!E99)</f>
        <v>pulse</v>
      </c>
      <c r="F97" s="69" t="str">
        <f>IF('0) Signal List'!F99="","",'0) Signal List'!F99)</f>
        <v>0.5 seconds</v>
      </c>
      <c r="G97" s="75" t="str">
        <f>IF('0) Signal List'!G99="","",'0) Signal List'!G99)</f>
        <v>WFPS</v>
      </c>
      <c r="H97" s="559" t="str">
        <f>IF('0) Signal List'!H99="","",'0) Signal List'!H99)</f>
        <v>ESBN</v>
      </c>
      <c r="I97" s="573"/>
    </row>
    <row r="98" spans="1:10" ht="14.25" customHeight="1" x14ac:dyDescent="0.25">
      <c r="A98" s="68" t="str">
        <f>IF('0) Signal List'!A100="","",'0) Signal List'!A100)</f>
        <v>F5</v>
      </c>
      <c r="B98" s="69" t="str">
        <f>IF('0) Signal List'!B100="","",'0) Signal List'!B100)</f>
        <v>Blue Alert Lamp  - WFPS Panel</v>
      </c>
      <c r="C98" s="76" t="str">
        <f>IF('0) Signal List'!C100="","",'0) Signal List'!C100)</f>
        <v/>
      </c>
      <c r="D98" s="560" t="str">
        <f>IF('0) Signal List'!D100="","",'0) Signal List'!D100)</f>
        <v xml:space="preserve">off </v>
      </c>
      <c r="E98" s="77" t="str">
        <f>IF('0) Signal List'!E100="","",'0) Signal List'!E100)</f>
        <v>pulse</v>
      </c>
      <c r="F98" s="69" t="str">
        <f>IF('0) Signal List'!F100="","",'0) Signal List'!F100)</f>
        <v>0.5 seconds</v>
      </c>
      <c r="G98" s="75" t="str">
        <f>IF('0) Signal List'!G100="","",'0) Signal List'!G100)</f>
        <v>WFPS</v>
      </c>
      <c r="H98" s="559" t="str">
        <f>IF('0) Signal List'!H100="","",'0) Signal List'!H100)</f>
        <v>ESBN</v>
      </c>
      <c r="I98" s="573"/>
    </row>
    <row r="99" spans="1:10" ht="14.25" customHeight="1" x14ac:dyDescent="0.25">
      <c r="A99" s="68" t="str">
        <f>IF('0) Signal List'!A101="","",'0) Signal List'!A101)</f>
        <v>F6</v>
      </c>
      <c r="B99" s="69" t="str">
        <f>IF('0) Signal List'!B101="","",'0) Signal List'!B101)</f>
        <v>Blue Alert Lamp  - WFPS Panel</v>
      </c>
      <c r="C99" s="76" t="str">
        <f>IF('0) Signal List'!C101="","",'0) Signal List'!C101)</f>
        <v/>
      </c>
      <c r="D99" s="560" t="str">
        <f>IF('0) Signal List'!D101="","",'0) Signal List'!D101)</f>
        <v xml:space="preserve">on </v>
      </c>
      <c r="E99" s="77" t="str">
        <f>IF('0) Signal List'!E101="","",'0) Signal List'!E101)</f>
        <v>pulse</v>
      </c>
      <c r="F99" s="69" t="str">
        <f>IF('0) Signal List'!F101="","",'0) Signal List'!F101)</f>
        <v>0.5 seconds</v>
      </c>
      <c r="G99" s="75" t="str">
        <f>IF('0) Signal List'!G101="","",'0) Signal List'!G101)</f>
        <v>WFPS</v>
      </c>
      <c r="H99" s="559" t="str">
        <f>IF('0) Signal List'!H101="","",'0) Signal List'!H101)</f>
        <v>ESBN</v>
      </c>
      <c r="I99" s="573"/>
    </row>
    <row r="100" spans="1:10" ht="14.25" customHeight="1" x14ac:dyDescent="0.25">
      <c r="A100" s="81" t="str">
        <f>IF('0) Signal List'!A102="","",'0) Signal List'!A102)</f>
        <v/>
      </c>
      <c r="B100" s="69" t="str">
        <f>IF('0) Signal List'!B102="","",'0) Signal List'!B102)</f>
        <v/>
      </c>
      <c r="C100" s="69" t="str">
        <f>IF('0) Signal List'!C102="","",'0) Signal List'!C102)</f>
        <v/>
      </c>
      <c r="D100" s="69" t="str">
        <f>IF('0) Signal List'!D102="","",'0) Signal List'!D102)</f>
        <v/>
      </c>
      <c r="E100" s="77" t="str">
        <f>IF('0) Signal List'!E102="","",'0) Signal List'!E102)</f>
        <v/>
      </c>
      <c r="F100" s="69" t="str">
        <f>IF('0) Signal List'!F102="","",'0) Signal List'!F102)</f>
        <v/>
      </c>
      <c r="G100" s="74" t="str">
        <f>IF('0) Signal List'!G102="","",'0) Signal List'!G102)</f>
        <v/>
      </c>
      <c r="H100" s="119" t="str">
        <f>IF('0) Signal List'!H102="","",'0) Signal List'!H102)</f>
        <v/>
      </c>
      <c r="I100" s="573"/>
    </row>
    <row r="101" spans="1:10" ht="14.25" customHeight="1" x14ac:dyDescent="0.25">
      <c r="A101" s="68" t="str">
        <f>IF('0) Signal List'!A103="","",'0) Signal List'!A103)</f>
        <v/>
      </c>
      <c r="B101" s="73" t="str">
        <f>IF('0) Signal List'!B103="","",'0) Signal List'!B103)</f>
        <v>Strobe Enable Pulses</v>
      </c>
      <c r="C101" s="69" t="str">
        <f>IF('0) Signal List'!C103="","",'0) Signal List'!C103)</f>
        <v/>
      </c>
      <c r="D101" s="69" t="str">
        <f>IF('0) Signal List'!D103="","",'0) Signal List'!D103)</f>
        <v/>
      </c>
      <c r="E101" s="77" t="str">
        <f>IF('0) Signal List'!E103="","",'0) Signal List'!E103)</f>
        <v/>
      </c>
      <c r="F101" s="69" t="str">
        <f>IF('0) Signal List'!F103="","",'0) Signal List'!F103)</f>
        <v/>
      </c>
      <c r="G101" s="74" t="str">
        <f>IF('0) Signal List'!G103="","",'0) Signal List'!G103)</f>
        <v/>
      </c>
      <c r="H101" s="119" t="str">
        <f>IF('0) Signal List'!H103="","",'0) Signal List'!H103)</f>
        <v/>
      </c>
      <c r="I101" s="573"/>
    </row>
    <row r="102" spans="1:10" s="24" customFormat="1" ht="14.25" customHeight="1" x14ac:dyDescent="0.3">
      <c r="A102" s="81" t="str">
        <f>IF('0) Signal List'!A104="","",'0) Signal List'!A104)</f>
        <v/>
      </c>
      <c r="B102" s="234" t="str">
        <f>IF('0) Signal List'!B104="","",'0) Signal List'!B104)</f>
        <v>Digital Output Signals from EirGrid to WTG System</v>
      </c>
      <c r="C102" s="69" t="str">
        <f>IF('0) Signal List'!C104="","",'0) Signal List'!C104)</f>
        <v/>
      </c>
      <c r="D102" s="69" t="str">
        <f>IF('0) Signal List'!D104="","",'0) Signal List'!D104)</f>
        <v/>
      </c>
      <c r="E102" s="77" t="str">
        <f>IF('0) Signal List'!E104="","",'0) Signal List'!E104)</f>
        <v/>
      </c>
      <c r="F102" s="69" t="str">
        <f>IF('0) Signal List'!F104="","",'0) Signal List'!F104)</f>
        <v/>
      </c>
      <c r="G102" s="74" t="str">
        <f>IF('0) Signal List'!G104="","",'0) Signal List'!G104)</f>
        <v/>
      </c>
      <c r="H102" s="119" t="str">
        <f>IF('0) Signal List'!H104="","",'0) Signal List'!H104)</f>
        <v/>
      </c>
      <c r="I102" s="573"/>
    </row>
    <row r="103" spans="1:10" ht="14.25" customHeight="1" x14ac:dyDescent="0.25">
      <c r="A103" s="68" t="str">
        <f>IF('0) Signal List'!A105="","",'0) Signal List'!A105)</f>
        <v>E9</v>
      </c>
      <c r="B103" s="117" t="str">
        <f>IF('0) Signal List'!B105="","",'0) Signal List'!B105)</f>
        <v>Digital Output Active Power Control Setpoint Enable</v>
      </c>
      <c r="C103" s="69" t="str">
        <f>IF('0) Signal List'!C105="","",'0) Signal List'!C105)</f>
        <v/>
      </c>
      <c r="D103" s="69" t="str">
        <f>IF('0) Signal List'!D105="","",'0) Signal List'!D105)</f>
        <v/>
      </c>
      <c r="E103" s="77" t="str">
        <f>IF('0) Signal List'!E105="","",'0) Signal List'!E105)</f>
        <v>pulse</v>
      </c>
      <c r="F103" s="69" t="str">
        <f>IF('0) Signal List'!F105="","",'0) Signal List'!F105)</f>
        <v>0.5 seconds</v>
      </c>
      <c r="G103" s="75" t="str">
        <f>IF('0) Signal List'!G105="","",'0) Signal List'!G105)</f>
        <v>WFPS</v>
      </c>
      <c r="H103" s="559" t="str">
        <f>IF('0) Signal List'!H105="","",'0) Signal List'!H105)</f>
        <v xml:space="preserve">N/A </v>
      </c>
      <c r="I103" s="573"/>
    </row>
    <row r="104" spans="1:10" ht="14.25" customHeight="1" x14ac:dyDescent="0.25">
      <c r="A104" s="68" t="str">
        <f>IF('0) Signal List'!A106="","",'0) Signal List'!A106)</f>
        <v>E10</v>
      </c>
      <c r="B104" s="117" t="str">
        <f>IF('0) Signal List'!B106="","",'0) Signal List'!B106)</f>
        <v>Digital Output Frequency Droop Setting Enable</v>
      </c>
      <c r="C104" s="69" t="str">
        <f>IF('0) Signal List'!C106="","",'0) Signal List'!C106)</f>
        <v/>
      </c>
      <c r="D104" s="69" t="str">
        <f>IF('0) Signal List'!D106="","",'0) Signal List'!D106)</f>
        <v/>
      </c>
      <c r="E104" s="77" t="str">
        <f>IF('0) Signal List'!E106="","",'0) Signal List'!E106)</f>
        <v>pulse</v>
      </c>
      <c r="F104" s="69" t="str">
        <f>IF('0) Signal List'!F106="","",'0) Signal List'!F106)</f>
        <v>0.5 seconds</v>
      </c>
      <c r="G104" s="75" t="str">
        <f>IF('0) Signal List'!G106="","",'0) Signal List'!G106)</f>
        <v>WFPS</v>
      </c>
      <c r="H104" s="559" t="str">
        <f>IF('0) Signal List'!H106="","",'0) Signal List'!H106)</f>
        <v xml:space="preserve">N/A </v>
      </c>
      <c r="I104" s="573"/>
    </row>
    <row r="105" spans="1:10" ht="14.25" customHeight="1" x14ac:dyDescent="0.25">
      <c r="A105" s="68" t="str">
        <f>IF('0) Signal List'!A108="","",'0) Signal List'!A108)</f>
        <v/>
      </c>
      <c r="B105" s="775" t="str">
        <f>IF('0) Signal List'!B108="","",'0) Signal List'!B108)</f>
        <v>Recommended Cable 15-pair Screened Cable : 15 x 2 x 0.6sqmm, Twisted-Pair ( TP).</v>
      </c>
      <c r="C105" s="736"/>
      <c r="D105" s="736"/>
      <c r="E105" s="736"/>
      <c r="F105" s="776"/>
      <c r="G105" s="75" t="str">
        <f>IF('0) Signal List'!G108="","",'0) Signal List'!G108)</f>
        <v/>
      </c>
      <c r="H105" s="559" t="str">
        <f>IF('0) Signal List'!H108="","",'0) Signal List'!H108)</f>
        <v/>
      </c>
      <c r="I105" s="573"/>
    </row>
    <row r="106" spans="1:10" ht="14.25" customHeight="1" x14ac:dyDescent="0.25">
      <c r="A106" s="68"/>
      <c r="B106" s="551"/>
      <c r="C106" s="549"/>
      <c r="D106" s="549"/>
      <c r="E106" s="549"/>
      <c r="F106" s="549"/>
      <c r="G106" s="559"/>
      <c r="H106" s="559"/>
      <c r="I106" s="573"/>
      <c r="J106" s="577"/>
    </row>
    <row r="107" spans="1:10" ht="14.4" thickBot="1" x14ac:dyDescent="0.3">
      <c r="A107" s="63" t="str">
        <f>IF('0) Signal List'!A110="","",'0) Signal List'!A110)</f>
        <v>ETIE Ref</v>
      </c>
      <c r="B107" s="85" t="str">
        <f>IF('0) Signal List'!B110="","",'0) Signal List'!B110)</f>
        <v>Digital Alarms From Networks</v>
      </c>
      <c r="C107" s="64" t="str">
        <f>IF('0) Signal List'!C110="","",'0) Signal List'!C110)</f>
        <v/>
      </c>
      <c r="D107" s="64" t="str">
        <f>IF('0) Signal List'!D110="","",'0) Signal List'!D110)</f>
        <v/>
      </c>
      <c r="E107" s="86" t="str">
        <f>IF('0) Signal List'!E110="","",'0) Signal List'!E110)</f>
        <v/>
      </c>
      <c r="F107" s="64" t="str">
        <f>IF('0) Signal List'!F110="","",'0) Signal List'!F110)</f>
        <v/>
      </c>
      <c r="G107" s="253" t="str">
        <f>IF('0) Signal List'!G110="","",'0) Signal List'!G110)</f>
        <v>Provided by</v>
      </c>
      <c r="H107" s="251" t="str">
        <f>IF('0) Signal List'!H110="","",'0) Signal List'!H110)</f>
        <v>TSO Pass-through to</v>
      </c>
      <c r="I107" s="134"/>
    </row>
    <row r="108" spans="1:10" ht="14.25" customHeight="1" thickTop="1" x14ac:dyDescent="0.25">
      <c r="A108" s="68" t="str">
        <f>IF('0) Signal List'!A111="","",'0) Signal List'!A111)</f>
        <v/>
      </c>
      <c r="B108" s="69" t="str">
        <f>IF('0) Signal List'!B111="","",'0) Signal List'!B111)</f>
        <v/>
      </c>
      <c r="C108" s="69" t="str">
        <f>IF('0) Signal List'!C111="","",'0) Signal List'!C111)</f>
        <v/>
      </c>
      <c r="D108" s="69" t="str">
        <f>IF('0) Signal List'!D111="","",'0) Signal List'!D111)</f>
        <v/>
      </c>
      <c r="E108" s="77" t="str">
        <f>IF('0) Signal List'!E111="","",'0) Signal List'!E111)</f>
        <v/>
      </c>
      <c r="F108" s="69" t="str">
        <f>IF('0) Signal List'!F111="","",'0) Signal List'!F111)</f>
        <v/>
      </c>
      <c r="G108" s="88" t="str">
        <f>IF('0) Signal List'!G111="","",'0) Signal List'!G111)</f>
        <v/>
      </c>
      <c r="H108" s="124" t="str">
        <f>IF('0) Signal List'!H111="","",'0) Signal List'!H111)</f>
        <v/>
      </c>
      <c r="I108" s="573"/>
    </row>
    <row r="109" spans="1:10" ht="14.25" customHeight="1" x14ac:dyDescent="0.25">
      <c r="A109" s="68" t="str">
        <f>IF('0) Signal List'!A112="","",'0) Signal List'!A112)</f>
        <v/>
      </c>
      <c r="B109" s="141" t="str">
        <f>IF('0) Signal List'!B112="","",'0) Signal List'!B112)</f>
        <v>Single Bit Indications</v>
      </c>
      <c r="C109" s="69" t="str">
        <f>IF('0) Signal List'!C112="","",'0) Signal List'!C112)</f>
        <v/>
      </c>
      <c r="D109" s="69" t="str">
        <f>IF('0) Signal List'!D112="","",'0) Signal List'!D112)</f>
        <v/>
      </c>
      <c r="E109" s="77" t="str">
        <f>IF('0) Signal List'!E112="","",'0) Signal List'!E112)</f>
        <v/>
      </c>
      <c r="F109" s="69" t="str">
        <f>IF('0) Signal List'!F112="","",'0) Signal List'!F112)</f>
        <v/>
      </c>
      <c r="G109" s="75" t="str">
        <f>IF('0) Signal List'!G112="","",'0) Signal List'!G112)</f>
        <v/>
      </c>
      <c r="H109" s="559" t="str">
        <f>IF('0) Signal List'!H112="","",'0) Signal List'!H112)</f>
        <v/>
      </c>
      <c r="I109" s="573"/>
    </row>
    <row r="110" spans="1:10" ht="14.25" customHeight="1" x14ac:dyDescent="0.3">
      <c r="A110" s="68" t="str">
        <f>IF('0) Signal List'!A113="","",'0) Signal List'!A113)</f>
        <v/>
      </c>
      <c r="B110" s="235" t="str">
        <f>IF('0) Signal List'!B113="","",'0) Signal List'!B113)</f>
        <v>Network Protection Signals</v>
      </c>
      <c r="C110" s="69" t="str">
        <f>IF('0) Signal List'!C113="","",'0) Signal List'!C113)</f>
        <v/>
      </c>
      <c r="D110" s="69" t="str">
        <f>IF('0) Signal List'!D113="","",'0) Signal List'!D113)</f>
        <v/>
      </c>
      <c r="E110" s="77" t="str">
        <f>IF('0) Signal List'!E113="","",'0) Signal List'!E113)</f>
        <v/>
      </c>
      <c r="F110" s="69" t="str">
        <f>IF('0) Signal List'!F113="","",'0) Signal List'!F113)</f>
        <v/>
      </c>
      <c r="G110" s="75" t="str">
        <f>IF('0) Signal List'!G113="","",'0) Signal List'!G113)</f>
        <v/>
      </c>
      <c r="H110" s="559" t="str">
        <f>IF('0) Signal List'!H113="","",'0) Signal List'!H113)</f>
        <v/>
      </c>
      <c r="I110" s="573"/>
    </row>
    <row r="111" spans="1:10" ht="14.25" customHeight="1" x14ac:dyDescent="0.25">
      <c r="A111" s="68" t="str">
        <f>IF('0) Signal List'!A114="","",'0) Signal List'!A114)</f>
        <v>N1</v>
      </c>
      <c r="B111" s="69" t="str">
        <f>IF('0) Signal List'!B114="","",'0) Signal List'!B114)</f>
        <v>ESBN Alarm 1</v>
      </c>
      <c r="C111" s="69" t="str">
        <f>IF('0) Signal List'!C114="","",'0) Signal List'!C114)</f>
        <v/>
      </c>
      <c r="D111" s="69" t="str">
        <f>IF('0) Signal List'!D114="","",'0) Signal List'!D114)</f>
        <v/>
      </c>
      <c r="E111" s="77" t="str">
        <f>IF('0) Signal List'!E114="","",'0) Signal List'!E114)</f>
        <v/>
      </c>
      <c r="F111" s="69" t="str">
        <f>IF('0) Signal List'!F114="","",'0) Signal List'!F114)</f>
        <v/>
      </c>
      <c r="G111" s="75" t="str">
        <f>IF('0) Signal List'!G114="","",'0) Signal List'!G114)</f>
        <v>ESBN</v>
      </c>
      <c r="H111" s="559" t="str">
        <f>IF('0) Signal List'!H114="","",'0) Signal List'!H114)</f>
        <v>ESBN</v>
      </c>
      <c r="I111" s="573"/>
    </row>
    <row r="112" spans="1:10" ht="14.25" customHeight="1" x14ac:dyDescent="0.25">
      <c r="A112" s="68" t="str">
        <f>IF('0) Signal List'!A115="","",'0) Signal List'!A115)</f>
        <v>N2</v>
      </c>
      <c r="B112" s="69" t="str">
        <f>IF('0) Signal List'!B115="","",'0) Signal List'!B115)</f>
        <v>ESBN Alarm 2</v>
      </c>
      <c r="C112" s="69" t="str">
        <f>IF('0) Signal List'!C115="","",'0) Signal List'!C115)</f>
        <v/>
      </c>
      <c r="D112" s="69" t="str">
        <f>IF('0) Signal List'!D115="","",'0) Signal List'!D115)</f>
        <v/>
      </c>
      <c r="E112" s="77" t="str">
        <f>IF('0) Signal List'!E115="","",'0) Signal List'!E115)</f>
        <v/>
      </c>
      <c r="F112" s="69" t="str">
        <f>IF('0) Signal List'!F115="","",'0) Signal List'!F115)</f>
        <v/>
      </c>
      <c r="G112" s="75" t="str">
        <f>IF('0) Signal List'!G115="","",'0) Signal List'!G115)</f>
        <v>ESBN</v>
      </c>
      <c r="H112" s="559" t="str">
        <f>IF('0) Signal List'!H115="","",'0) Signal List'!H115)</f>
        <v>ESBN</v>
      </c>
      <c r="I112" s="573"/>
    </row>
    <row r="113" spans="1:9" ht="14.25" customHeight="1" x14ac:dyDescent="0.25">
      <c r="A113" s="68" t="str">
        <f>IF('0) Signal List'!A116="","",'0) Signal List'!A116)</f>
        <v>N3</v>
      </c>
      <c r="B113" s="69" t="str">
        <f>IF('0) Signal List'!B116="","",'0) Signal List'!B116)</f>
        <v>ESBN Alarm 3</v>
      </c>
      <c r="C113" s="69" t="str">
        <f>IF('0) Signal List'!C116="","",'0) Signal List'!C116)</f>
        <v/>
      </c>
      <c r="D113" s="69" t="str">
        <f>IF('0) Signal List'!D116="","",'0) Signal List'!D116)</f>
        <v/>
      </c>
      <c r="E113" s="77" t="str">
        <f>IF('0) Signal List'!E116="","",'0) Signal List'!E116)</f>
        <v/>
      </c>
      <c r="F113" s="69" t="str">
        <f>IF('0) Signal List'!F116="","",'0) Signal List'!F116)</f>
        <v/>
      </c>
      <c r="G113" s="75" t="str">
        <f>IF('0) Signal List'!G116="","",'0) Signal List'!G116)</f>
        <v>ESBN</v>
      </c>
      <c r="H113" s="559" t="str">
        <f>IF('0) Signal List'!H116="","",'0) Signal List'!H116)</f>
        <v>ESBN</v>
      </c>
      <c r="I113" s="573"/>
    </row>
    <row r="114" spans="1:9" ht="14.25" customHeight="1" x14ac:dyDescent="0.25">
      <c r="A114" s="68" t="str">
        <f>IF('0) Signal List'!A117="","",'0) Signal List'!A117)</f>
        <v>N4</v>
      </c>
      <c r="B114" s="69" t="str">
        <f>IF('0) Signal List'!B117="","",'0) Signal List'!B117)</f>
        <v>ESBN Alarm 4</v>
      </c>
      <c r="C114" s="69" t="str">
        <f>IF('0) Signal List'!C117="","",'0) Signal List'!C117)</f>
        <v/>
      </c>
      <c r="D114" s="69" t="str">
        <f>IF('0) Signal List'!D117="","",'0) Signal List'!D117)</f>
        <v/>
      </c>
      <c r="E114" s="77" t="str">
        <f>IF('0) Signal List'!E117="","",'0) Signal List'!E117)</f>
        <v/>
      </c>
      <c r="F114" s="69" t="str">
        <f>IF('0) Signal List'!F117="","",'0) Signal List'!F117)</f>
        <v/>
      </c>
      <c r="G114" s="75" t="str">
        <f>IF('0) Signal List'!G117="","",'0) Signal List'!G117)</f>
        <v>ESBN</v>
      </c>
      <c r="H114" s="559" t="str">
        <f>IF('0) Signal List'!H117="","",'0) Signal List'!H117)</f>
        <v>ESBN</v>
      </c>
      <c r="I114" s="573"/>
    </row>
    <row r="115" spans="1:9" ht="14.25" customHeight="1" x14ac:dyDescent="0.25">
      <c r="A115" s="68" t="str">
        <f>IF('0) Signal List'!A118="","",'0) Signal List'!A118)</f>
        <v>N5</v>
      </c>
      <c r="B115" s="69" t="str">
        <f>IF('0) Signal List'!B118="","",'0) Signal List'!B118)</f>
        <v>ESBN Alarm 5</v>
      </c>
      <c r="C115" s="69" t="str">
        <f>IF('0) Signal List'!C118="","",'0) Signal List'!C118)</f>
        <v/>
      </c>
      <c r="D115" s="69" t="str">
        <f>IF('0) Signal List'!D118="","",'0) Signal List'!D118)</f>
        <v/>
      </c>
      <c r="E115" s="77" t="str">
        <f>IF('0) Signal List'!E118="","",'0) Signal List'!E118)</f>
        <v/>
      </c>
      <c r="F115" s="69" t="str">
        <f>IF('0) Signal List'!F118="","",'0) Signal List'!F118)</f>
        <v/>
      </c>
      <c r="G115" s="75" t="str">
        <f>IF('0) Signal List'!G118="","",'0) Signal List'!G118)</f>
        <v>ESBN</v>
      </c>
      <c r="H115" s="559" t="str">
        <f>IF('0) Signal List'!H118="","",'0) Signal List'!H118)</f>
        <v>ESBN</v>
      </c>
      <c r="I115" s="573"/>
    </row>
    <row r="116" spans="1:9" ht="14.25" customHeight="1" x14ac:dyDescent="0.25">
      <c r="A116" s="68" t="str">
        <f>IF('0) Signal List'!A119="","",'0) Signal List'!A119)</f>
        <v>N6</v>
      </c>
      <c r="B116" s="69" t="str">
        <f>IF('0) Signal List'!B119="","",'0) Signal List'!B119)</f>
        <v>ESBN Alarm 6</v>
      </c>
      <c r="C116" s="69" t="str">
        <f>IF('0) Signal List'!C119="","",'0) Signal List'!C119)</f>
        <v/>
      </c>
      <c r="D116" s="69" t="str">
        <f>IF('0) Signal List'!D119="","",'0) Signal List'!D119)</f>
        <v/>
      </c>
      <c r="E116" s="77" t="str">
        <f>IF('0) Signal List'!E119="","",'0) Signal List'!E119)</f>
        <v/>
      </c>
      <c r="F116" s="69" t="str">
        <f>IF('0) Signal List'!F119="","",'0) Signal List'!F119)</f>
        <v/>
      </c>
      <c r="G116" s="75" t="str">
        <f>IF('0) Signal List'!G119="","",'0) Signal List'!G119)</f>
        <v>ESBN</v>
      </c>
      <c r="H116" s="559" t="str">
        <f>IF('0) Signal List'!H119="","",'0) Signal List'!H119)</f>
        <v>ESBN</v>
      </c>
      <c r="I116" s="573"/>
    </row>
    <row r="117" spans="1:9" ht="14.25" customHeight="1" x14ac:dyDescent="0.25">
      <c r="A117" s="68" t="str">
        <f>IF('0) Signal List'!A120="","",'0) Signal List'!A120)</f>
        <v>N7</v>
      </c>
      <c r="B117" s="69" t="str">
        <f>IF('0) Signal List'!B120="","",'0) Signal List'!B120)</f>
        <v>ESBN Alarm 7</v>
      </c>
      <c r="C117" s="69" t="str">
        <f>IF('0) Signal List'!C120="","",'0) Signal List'!C120)</f>
        <v/>
      </c>
      <c r="D117" s="69" t="str">
        <f>IF('0) Signal List'!D120="","",'0) Signal List'!D120)</f>
        <v/>
      </c>
      <c r="E117" s="77" t="str">
        <f>IF('0) Signal List'!E120="","",'0) Signal List'!E120)</f>
        <v/>
      </c>
      <c r="F117" s="69" t="str">
        <f>IF('0) Signal List'!F120="","",'0) Signal List'!F120)</f>
        <v/>
      </c>
      <c r="G117" s="75" t="str">
        <f>IF('0) Signal List'!G120="","",'0) Signal List'!G120)</f>
        <v>ESBN</v>
      </c>
      <c r="H117" s="559" t="str">
        <f>IF('0) Signal List'!H120="","",'0) Signal List'!H120)</f>
        <v>ESBN</v>
      </c>
      <c r="I117" s="573"/>
    </row>
    <row r="118" spans="1:9" ht="14.25" customHeight="1" x14ac:dyDescent="0.25">
      <c r="A118" s="68" t="str">
        <f>IF('0) Signal List'!A121="","",'0) Signal List'!A121)</f>
        <v>N8</v>
      </c>
      <c r="B118" s="69" t="str">
        <f>IF('0) Signal List'!B121="","",'0) Signal List'!B121)</f>
        <v>ESBN Alarm 8</v>
      </c>
      <c r="C118" s="69" t="str">
        <f>IF('0) Signal List'!C121="","",'0) Signal List'!C121)</f>
        <v/>
      </c>
      <c r="D118" s="69" t="str">
        <f>IF('0) Signal List'!D121="","",'0) Signal List'!D121)</f>
        <v/>
      </c>
      <c r="E118" s="77" t="str">
        <f>IF('0) Signal List'!E121="","",'0) Signal List'!E121)</f>
        <v/>
      </c>
      <c r="F118" s="69" t="str">
        <f>IF('0) Signal List'!F121="","",'0) Signal List'!F121)</f>
        <v/>
      </c>
      <c r="G118" s="75" t="str">
        <f>IF('0) Signal List'!G121="","",'0) Signal List'!G121)</f>
        <v>ESBN</v>
      </c>
      <c r="H118" s="559" t="str">
        <f>IF('0) Signal List'!H121="","",'0) Signal List'!H121)</f>
        <v>ESBN</v>
      </c>
      <c r="I118" s="573"/>
    </row>
    <row r="119" spans="1:9" ht="14.25" customHeight="1" x14ac:dyDescent="0.25">
      <c r="A119" s="68" t="str">
        <f>IF('0) Signal List'!A122="","",'0) Signal List'!A122)</f>
        <v>N9</v>
      </c>
      <c r="B119" s="69" t="str">
        <f>IF('0) Signal List'!B122="","",'0) Signal List'!B122)</f>
        <v>ESBN Alarm 9</v>
      </c>
      <c r="C119" s="69" t="str">
        <f>IF('0) Signal List'!C122="","",'0) Signal List'!C122)</f>
        <v/>
      </c>
      <c r="D119" s="69" t="str">
        <f>IF('0) Signal List'!D122="","",'0) Signal List'!D122)</f>
        <v/>
      </c>
      <c r="E119" s="77" t="str">
        <f>IF('0) Signal List'!E122="","",'0) Signal List'!E122)</f>
        <v/>
      </c>
      <c r="F119" s="69" t="str">
        <f>IF('0) Signal List'!F122="","",'0) Signal List'!F122)</f>
        <v/>
      </c>
      <c r="G119" s="75" t="str">
        <f>IF('0) Signal List'!G122="","",'0) Signal List'!G122)</f>
        <v>ESBN</v>
      </c>
      <c r="H119" s="559" t="str">
        <f>IF('0) Signal List'!H122="","",'0) Signal List'!H122)</f>
        <v>ESBN</v>
      </c>
      <c r="I119" s="573"/>
    </row>
    <row r="120" spans="1:9" ht="14.25" customHeight="1" x14ac:dyDescent="0.25">
      <c r="A120" s="68" t="str">
        <f>IF('0) Signal List'!A123="","",'0) Signal List'!A123)</f>
        <v>N10</v>
      </c>
      <c r="B120" s="69" t="str">
        <f>IF('0) Signal List'!B123="","",'0) Signal List'!B123)</f>
        <v>ESBN Alarm 10</v>
      </c>
      <c r="C120" s="69" t="str">
        <f>IF('0) Signal List'!C123="","",'0) Signal List'!C123)</f>
        <v/>
      </c>
      <c r="D120" s="69" t="str">
        <f>IF('0) Signal List'!D123="","",'0) Signal List'!D123)</f>
        <v/>
      </c>
      <c r="E120" s="77" t="str">
        <f>IF('0) Signal List'!E123="","",'0) Signal List'!E123)</f>
        <v/>
      </c>
      <c r="F120" s="69" t="str">
        <f>IF('0) Signal List'!F123="","",'0) Signal List'!F123)</f>
        <v/>
      </c>
      <c r="G120" s="75" t="str">
        <f>IF('0) Signal List'!G123="","",'0) Signal List'!G123)</f>
        <v>ESBN</v>
      </c>
      <c r="H120" s="559" t="str">
        <f>IF('0) Signal List'!H123="","",'0) Signal List'!H123)</f>
        <v>ESBN</v>
      </c>
      <c r="I120" s="573"/>
    </row>
    <row r="121" spans="1:9" ht="14.25" customHeight="1" x14ac:dyDescent="0.25">
      <c r="A121" s="68" t="str">
        <f>IF('0) Signal List'!A124="","",'0) Signal List'!A124)</f>
        <v>N11</v>
      </c>
      <c r="B121" s="69" t="str">
        <f>IF('0) Signal List'!B124="","",'0) Signal List'!B124)</f>
        <v>ESBN Alarm 11</v>
      </c>
      <c r="C121" s="69" t="str">
        <f>IF('0) Signal List'!C124="","",'0) Signal List'!C124)</f>
        <v/>
      </c>
      <c r="D121" s="69" t="str">
        <f>IF('0) Signal List'!D124="","",'0) Signal List'!D124)</f>
        <v/>
      </c>
      <c r="E121" s="77" t="str">
        <f>IF('0) Signal List'!E124="","",'0) Signal List'!E124)</f>
        <v/>
      </c>
      <c r="F121" s="69" t="str">
        <f>IF('0) Signal List'!F124="","",'0) Signal List'!F124)</f>
        <v/>
      </c>
      <c r="G121" s="75" t="str">
        <f>IF('0) Signal List'!G124="","",'0) Signal List'!G124)</f>
        <v>ESBN</v>
      </c>
      <c r="H121" s="559" t="str">
        <f>IF('0) Signal List'!H124="","",'0) Signal List'!H124)</f>
        <v>ESBN</v>
      </c>
      <c r="I121" s="573"/>
    </row>
    <row r="122" spans="1:9" ht="14.25" customHeight="1" x14ac:dyDescent="0.25">
      <c r="A122" s="68" t="str">
        <f>IF('0) Signal List'!A125="","",'0) Signal List'!A125)</f>
        <v>N12</v>
      </c>
      <c r="B122" s="69" t="str">
        <f>IF('0) Signal List'!B125="","",'0) Signal List'!B125)</f>
        <v>ESBN Alarm 12</v>
      </c>
      <c r="C122" s="69" t="str">
        <f>IF('0) Signal List'!C125="","",'0) Signal List'!C125)</f>
        <v/>
      </c>
      <c r="D122" s="69" t="str">
        <f>IF('0) Signal List'!D125="","",'0) Signal List'!D125)</f>
        <v/>
      </c>
      <c r="E122" s="77" t="str">
        <f>IF('0) Signal List'!E125="","",'0) Signal List'!E125)</f>
        <v/>
      </c>
      <c r="F122" s="69" t="str">
        <f>IF('0) Signal List'!F125="","",'0) Signal List'!F125)</f>
        <v/>
      </c>
      <c r="G122" s="75" t="str">
        <f>IF('0) Signal List'!G125="","",'0) Signal List'!G125)</f>
        <v>ESBN</v>
      </c>
      <c r="H122" s="559" t="str">
        <f>IF('0) Signal List'!H125="","",'0) Signal List'!H125)</f>
        <v>ESBN</v>
      </c>
      <c r="I122" s="573"/>
    </row>
    <row r="123" spans="1:9" ht="14.25" customHeight="1" x14ac:dyDescent="0.25">
      <c r="A123" s="68" t="str">
        <f>IF('0) Signal List'!A126="","",'0) Signal List'!A126)</f>
        <v>N13</v>
      </c>
      <c r="B123" s="69" t="str">
        <f>IF('0) Signal List'!B126="","",'0) Signal List'!B126)</f>
        <v>ESBN Alarm 13 (24V Battery charge Fault/ Alarm)</v>
      </c>
      <c r="C123" s="69" t="str">
        <f>IF('0) Signal List'!C126="","",'0) Signal List'!C126)</f>
        <v/>
      </c>
      <c r="D123" s="69" t="str">
        <f>IF('0) Signal List'!D126="","",'0) Signal List'!D126)</f>
        <v/>
      </c>
      <c r="E123" s="77" t="str">
        <f>IF('0) Signal List'!E126="","",'0) Signal List'!E126)</f>
        <v/>
      </c>
      <c r="F123" s="69" t="str">
        <f>IF('0) Signal List'!F126="","",'0) Signal List'!F126)</f>
        <v/>
      </c>
      <c r="G123" s="75" t="str">
        <f>IF('0) Signal List'!G126="","",'0) Signal List'!G126)</f>
        <v>ESBN</v>
      </c>
      <c r="H123" s="559" t="str">
        <f>IF('0) Signal List'!H126="","",'0) Signal List'!H126)</f>
        <v>ESBN</v>
      </c>
      <c r="I123" s="573"/>
    </row>
    <row r="124" spans="1:9" ht="14.25" customHeight="1" x14ac:dyDescent="0.25">
      <c r="A124" s="68" t="str">
        <f>IF('0) Signal List'!A127="","",'0) Signal List'!A127)</f>
        <v>N14</v>
      </c>
      <c r="B124" s="69" t="str">
        <f>IF('0) Signal List'!B127="","",'0) Signal List'!B127)</f>
        <v>ESBN Alarm 14 (AC FAIL)</v>
      </c>
      <c r="C124" s="69" t="str">
        <f>IF('0) Signal List'!C127="","",'0) Signal List'!C127)</f>
        <v/>
      </c>
      <c r="D124" s="69" t="str">
        <f>IF('0) Signal List'!D127="","",'0) Signal List'!D127)</f>
        <v/>
      </c>
      <c r="E124" s="77" t="str">
        <f>IF('0) Signal List'!E127="","",'0) Signal List'!E127)</f>
        <v/>
      </c>
      <c r="F124" s="69" t="str">
        <f>IF('0) Signal List'!F127="","",'0) Signal List'!F127)</f>
        <v/>
      </c>
      <c r="G124" s="75" t="str">
        <f>IF('0) Signal List'!G127="","",'0) Signal List'!G127)</f>
        <v>WFPS</v>
      </c>
      <c r="H124" s="559" t="str">
        <f>IF('0) Signal List'!H127="","",'0) Signal List'!H127)</f>
        <v>ESBN</v>
      </c>
      <c r="I124" s="573"/>
    </row>
    <row r="125" spans="1:9" ht="14.25" customHeight="1" x14ac:dyDescent="0.25">
      <c r="A125" s="68" t="str">
        <f>IF('0) Signal List'!A128="","",'0) Signal List'!A128)</f>
        <v>N15</v>
      </c>
      <c r="B125" s="69" t="str">
        <f>IF('0) Signal List'!B128="","",'0) Signal List'!B128)</f>
        <v>ESBN Alarm 15 (G10 protection trip)</v>
      </c>
      <c r="C125" s="69" t="str">
        <f>IF('0) Signal List'!C128="","",'0) Signal List'!C128)</f>
        <v/>
      </c>
      <c r="D125" s="69" t="str">
        <f>IF('0) Signal List'!D128="","",'0) Signal List'!D128)</f>
        <v/>
      </c>
      <c r="E125" s="77" t="str">
        <f>IF('0) Signal List'!E128="","",'0) Signal List'!E128)</f>
        <v/>
      </c>
      <c r="F125" s="69" t="str">
        <f>IF('0) Signal List'!F128="","",'0) Signal List'!F128)</f>
        <v/>
      </c>
      <c r="G125" s="75" t="str">
        <f>IF('0) Signal List'!G128="","",'0) Signal List'!G128)</f>
        <v>WFPS</v>
      </c>
      <c r="H125" s="559" t="str">
        <f>IF('0) Signal List'!H128="","",'0) Signal List'!H128)</f>
        <v>ESBN</v>
      </c>
      <c r="I125" s="573"/>
    </row>
    <row r="126" spans="1:9" ht="14.25" customHeight="1" x14ac:dyDescent="0.25">
      <c r="A126" s="68" t="str">
        <f>IF('0) Signal List'!A129="","",'0) Signal List'!A129)</f>
        <v>N16</v>
      </c>
      <c r="B126" s="69" t="str">
        <f>IF('0) Signal List'!B129="","",'0) Signal List'!B129)</f>
        <v>ESBN Alarm 16 (Customer traffo protection trip)</v>
      </c>
      <c r="C126" s="69" t="str">
        <f>IF('0) Signal List'!C129="","",'0) Signal List'!C129)</f>
        <v/>
      </c>
      <c r="D126" s="69" t="str">
        <f>IF('0) Signal List'!D129="","",'0) Signal List'!D129)</f>
        <v/>
      </c>
      <c r="E126" s="77" t="str">
        <f>IF('0) Signal List'!E129="","",'0) Signal List'!E129)</f>
        <v/>
      </c>
      <c r="F126" s="69" t="str">
        <f>IF('0) Signal List'!F129="","",'0) Signal List'!F129)</f>
        <v/>
      </c>
      <c r="G126" s="75" t="str">
        <f>IF('0) Signal List'!G129="","",'0) Signal List'!G129)</f>
        <v>WFPS</v>
      </c>
      <c r="H126" s="559" t="str">
        <f>IF('0) Signal List'!H129="","",'0) Signal List'!H129)</f>
        <v>ESBN</v>
      </c>
      <c r="I126" s="573"/>
    </row>
    <row r="127" spans="1:9" ht="14.25" customHeight="1" x14ac:dyDescent="0.25">
      <c r="A127" s="68" t="str">
        <f>IF('0) Signal List'!A130="","",'0) Signal List'!A130)</f>
        <v>N17</v>
      </c>
      <c r="B127" s="69" t="str">
        <f>IF('0) Signal List'!B130="","",'0) Signal List'!B130)</f>
        <v>ESBN Alarm 17 (Fire Alarm for ESB Room)</v>
      </c>
      <c r="C127" s="69" t="str">
        <f>IF('0) Signal List'!C130="","",'0) Signal List'!C130)</f>
        <v/>
      </c>
      <c r="D127" s="69" t="str">
        <f>IF('0) Signal List'!D130="","",'0) Signal List'!D130)</f>
        <v/>
      </c>
      <c r="E127" s="77" t="str">
        <f>IF('0) Signal List'!E130="","",'0) Signal List'!E130)</f>
        <v/>
      </c>
      <c r="F127" s="69" t="str">
        <f>IF('0) Signal List'!F130="","",'0) Signal List'!F130)</f>
        <v/>
      </c>
      <c r="G127" s="75" t="str">
        <f>IF('0) Signal List'!G130="","",'0) Signal List'!G130)</f>
        <v>WFPS</v>
      </c>
      <c r="H127" s="559" t="str">
        <f>IF('0) Signal List'!H130="","",'0) Signal List'!H130)</f>
        <v>ESBN</v>
      </c>
      <c r="I127" s="573"/>
    </row>
    <row r="128" spans="1:9" ht="14.25" customHeight="1" x14ac:dyDescent="0.25">
      <c r="A128" s="68" t="str">
        <f>IF('0) Signal List'!A131="","",'0) Signal List'!A131)</f>
        <v>N18</v>
      </c>
      <c r="B128" s="69" t="str">
        <f>IF('0) Signal List'!B131="","",'0) Signal List'!B131)</f>
        <v>ESBN Alarm 18 (Intruder Alarm for ESB Room)</v>
      </c>
      <c r="C128" s="69" t="str">
        <f>IF('0) Signal List'!C131="","",'0) Signal List'!C131)</f>
        <v/>
      </c>
      <c r="D128" s="69" t="str">
        <f>IF('0) Signal List'!D131="","",'0) Signal List'!D131)</f>
        <v/>
      </c>
      <c r="E128" s="77" t="str">
        <f>IF('0) Signal List'!E131="","",'0) Signal List'!E131)</f>
        <v/>
      </c>
      <c r="F128" s="69" t="str">
        <f>IF('0) Signal List'!F131="","",'0) Signal List'!F131)</f>
        <v/>
      </c>
      <c r="G128" s="75" t="str">
        <f>IF('0) Signal List'!G131="","",'0) Signal List'!G131)</f>
        <v>WFPS</v>
      </c>
      <c r="H128" s="559" t="str">
        <f>IF('0) Signal List'!H131="","",'0) Signal List'!H131)</f>
        <v>ESBN</v>
      </c>
      <c r="I128" s="573"/>
    </row>
    <row r="129" spans="1:9" ht="14.25" customHeight="1" x14ac:dyDescent="0.25">
      <c r="A129" s="68" t="str">
        <f>IF('0) Signal List'!A132="","",'0) Signal List'!A132)</f>
        <v/>
      </c>
      <c r="B129" s="69" t="str">
        <f>IF('0) Signal List'!B132="","",'0) Signal List'!B132)</f>
        <v/>
      </c>
      <c r="C129" s="69" t="str">
        <f>IF('0) Signal List'!C132="","",'0) Signal List'!C132)</f>
        <v/>
      </c>
      <c r="D129" s="69" t="str">
        <f>IF('0) Signal List'!D132="","",'0) Signal List'!D132)</f>
        <v/>
      </c>
      <c r="E129" s="77" t="str">
        <f>IF('0) Signal List'!E132="","",'0) Signal List'!E132)</f>
        <v/>
      </c>
      <c r="F129" s="69" t="str">
        <f>IF('0) Signal List'!F132="","",'0) Signal List'!F132)</f>
        <v/>
      </c>
      <c r="G129" s="75" t="str">
        <f>IF('0) Signal List'!G132="","",'0) Signal List'!G132)</f>
        <v/>
      </c>
      <c r="H129" s="559" t="str">
        <f>IF('0) Signal List'!H132="","",'0) Signal List'!H132)</f>
        <v/>
      </c>
      <c r="I129" s="573"/>
    </row>
    <row r="130" spans="1:9" ht="14.25" customHeight="1" x14ac:dyDescent="0.25">
      <c r="A130" s="68" t="str">
        <f>IF('0) Signal List'!A133="","",'0) Signal List'!A133)</f>
        <v/>
      </c>
      <c r="B130" s="871" t="str">
        <f>IF('0) Signal List'!B133="","",'0) Signal List'!B133)</f>
        <v>Recommended cable 15-pair cable, 15 x 2 x 0.6sqmm, TP, stranded, external sheath</v>
      </c>
      <c r="C130" s="869"/>
      <c r="D130" s="869"/>
      <c r="E130" s="869"/>
      <c r="F130" s="69" t="str">
        <f>IF('0) Signal List'!F133="","",'0) Signal List'!F133)</f>
        <v/>
      </c>
      <c r="G130" s="74" t="str">
        <f>IF('0) Signal List'!G133="","",'0) Signal List'!G133)</f>
        <v/>
      </c>
      <c r="H130" s="119" t="str">
        <f>IF('0) Signal List'!H133="","",'0) Signal List'!H133)</f>
        <v/>
      </c>
      <c r="I130" s="573"/>
    </row>
    <row r="131" spans="1:9" ht="14.25" customHeight="1" x14ac:dyDescent="0.25">
      <c r="A131" s="68" t="str">
        <f>IF('0) Signal List'!A134="","",'0) Signal List'!A134)</f>
        <v/>
      </c>
      <c r="B131" s="69" t="str">
        <f>IF('0) Signal List'!B134="","",'0) Signal List'!B134)</f>
        <v/>
      </c>
      <c r="C131" s="69" t="str">
        <f>IF('0) Signal List'!C134="","",'0) Signal List'!C134)</f>
        <v/>
      </c>
      <c r="D131" s="69" t="str">
        <f>IF('0) Signal List'!D134="","",'0) Signal List'!D134)</f>
        <v/>
      </c>
      <c r="E131" s="70" t="str">
        <f>IF('0) Signal List'!E134="","",'0) Signal List'!E134)</f>
        <v/>
      </c>
      <c r="F131" s="69" t="str">
        <f>IF('0) Signal List'!F134="","",'0) Signal List'!F134)</f>
        <v/>
      </c>
      <c r="G131" s="74" t="str">
        <f>IF('0) Signal List'!G134="","",'0) Signal List'!G134)</f>
        <v/>
      </c>
      <c r="H131" s="119" t="str">
        <f>IF('0) Signal List'!H134="","",'0) Signal List'!H134)</f>
        <v/>
      </c>
      <c r="I131" s="573"/>
    </row>
    <row r="132" spans="1:9" ht="14.4" thickBot="1" x14ac:dyDescent="0.3">
      <c r="A132" s="63" t="str">
        <f>IF('0) Signal List'!A135="","",'0) Signal List'!A135)</f>
        <v>ETIE Ref</v>
      </c>
      <c r="B132" s="64" t="str">
        <f>IF('0) Signal List'!B135="","",'0) Signal List'!B135)</f>
        <v>Analogue Output Signals (from EirGrid)</v>
      </c>
      <c r="C132" s="65" t="str">
        <f>IF('0) Signal List'!C135="","",'0) Signal List'!C135)</f>
        <v/>
      </c>
      <c r="D132" s="65" t="str">
        <f>IF('0) Signal List'!D135="","",'0) Signal List'!D135)</f>
        <v/>
      </c>
      <c r="E132" s="66" t="str">
        <f>IF('0) Signal List'!E135="","",'0) Signal List'!E135)</f>
        <v/>
      </c>
      <c r="F132" s="65" t="str">
        <f>IF('0) Signal List'!F135="","",'0) Signal List'!F135)</f>
        <v/>
      </c>
      <c r="G132" s="67" t="str">
        <f>IF('0) Signal List'!G135="","",'0) Signal List'!G135)</f>
        <v>Provided to</v>
      </c>
      <c r="H132" s="113" t="str">
        <f>IF('0) Signal List'!H135="","",'0) Signal List'!H135)</f>
        <v>TSO Pass-through to</v>
      </c>
      <c r="I132" s="133"/>
    </row>
    <row r="133" spans="1:9" ht="14.25" customHeight="1" thickTop="1" x14ac:dyDescent="0.25">
      <c r="A133" s="90" t="str">
        <f>IF('0) Signal List'!A136="","",'0) Signal List'!A136)</f>
        <v/>
      </c>
      <c r="B133" s="69" t="str">
        <f>IF('0) Signal List'!B136="","",'0) Signal List'!B136)</f>
        <v/>
      </c>
      <c r="C133" s="69" t="str">
        <f>IF('0) Signal List'!C136="","",'0) Signal List'!C136)</f>
        <v/>
      </c>
      <c r="D133" s="69" t="str">
        <f>IF('0) Signal List'!D136="","",'0) Signal List'!D136)</f>
        <v/>
      </c>
      <c r="E133" s="70" t="str">
        <f>IF('0) Signal List'!E136="","",'0) Signal List'!E136)</f>
        <v/>
      </c>
      <c r="F133" s="69" t="str">
        <f>IF('0) Signal List'!F136="","",'0) Signal List'!F136)</f>
        <v/>
      </c>
      <c r="G133" s="71" t="str">
        <f>IF('0) Signal List'!G136="","",'0) Signal List'!G136)</f>
        <v/>
      </c>
      <c r="H133" s="115" t="str">
        <f>IF('0) Signal List'!H136="","",'0) Signal List'!H136)</f>
        <v/>
      </c>
      <c r="I133" s="573"/>
    </row>
    <row r="134" spans="1:9" ht="14.25" customHeight="1" x14ac:dyDescent="0.3">
      <c r="A134" s="81" t="str">
        <f>IF('0) Signal List'!A137="","",'0) Signal List'!A137)</f>
        <v/>
      </c>
      <c r="B134" s="234" t="str">
        <f>IF('0) Signal List'!B137="","",'0) Signal List'!B137)</f>
        <v>Analogue Output Signals from EirGrid to WTG System</v>
      </c>
      <c r="C134" s="69" t="str">
        <f>IF('0) Signal List'!C137="","",'0) Signal List'!C137)</f>
        <v/>
      </c>
      <c r="D134" s="69" t="str">
        <f>IF('0) Signal List'!D137="","",'0) Signal List'!D137)</f>
        <v/>
      </c>
      <c r="E134" s="70" t="str">
        <f>IF('0) Signal List'!E137="","",'0) Signal List'!E137)</f>
        <v/>
      </c>
      <c r="F134" s="69" t="str">
        <f>IF('0) Signal List'!F137="","",'0) Signal List'!F137)</f>
        <v/>
      </c>
      <c r="G134" s="74" t="str">
        <f>IF('0) Signal List'!G137="","",'0) Signal List'!G137)</f>
        <v/>
      </c>
      <c r="H134" s="119" t="str">
        <f>IF('0) Signal List'!H137="","",'0) Signal List'!H137)</f>
        <v/>
      </c>
      <c r="I134" s="573"/>
    </row>
    <row r="135" spans="1:9" ht="14.25" customHeight="1" x14ac:dyDescent="0.25">
      <c r="A135" s="68" t="str">
        <f>IF('0) Signal List'!A138="","",'0) Signal List'!A138)</f>
        <v>G1</v>
      </c>
      <c r="B135" s="117" t="str">
        <f>IF('0) Signal List'!B138="","",'0) Signal List'!B138)</f>
        <v>Analogue Output Active Power Control Setpoint</v>
      </c>
      <c r="C135" s="84" t="str">
        <f>IF('0) Signal List'!C138="","",'0) Signal List'!C138)</f>
        <v>4 - 20</v>
      </c>
      <c r="D135" s="69" t="str">
        <f>IF('0) Signal List'!D138="","",'0) Signal List'!D138)</f>
        <v>mA</v>
      </c>
      <c r="E135" s="70" t="e">
        <f>IF('0) Signal List'!E138="","",'0) Signal List'!E138)</f>
        <v>#VALUE!</v>
      </c>
      <c r="F135" s="69" t="str">
        <f>IF('0) Signal List'!F138="","",'0) Signal List'!F138)</f>
        <v>MW</v>
      </c>
      <c r="G135" s="75" t="str">
        <f>IF('0) Signal List'!G138="","",'0) Signal List'!G138)</f>
        <v>WFPS</v>
      </c>
      <c r="H135" s="559" t="str">
        <f>IF('0) Signal List'!H138="","",'0) Signal List'!H138)</f>
        <v xml:space="preserve">N/A </v>
      </c>
      <c r="I135" s="573"/>
    </row>
    <row r="136" spans="1:9" ht="14.25" customHeight="1" x14ac:dyDescent="0.25">
      <c r="A136" s="68" t="str">
        <f>IF('0) Signal List'!A139="","",'0) Signal List'!A139)</f>
        <v>G2</v>
      </c>
      <c r="B136" s="117" t="str">
        <f>IF('0) Signal List'!B139="","",'0) Signal List'!B139)</f>
        <v>Frequency Droop Setting</v>
      </c>
      <c r="C136" s="84" t="str">
        <f>IF('0) Signal List'!C139="","",'0) Signal List'!C139)</f>
        <v>4 - 20</v>
      </c>
      <c r="D136" s="69" t="str">
        <f>IF('0) Signal List'!D139="","",'0) Signal List'!D139)</f>
        <v>mA</v>
      </c>
      <c r="E136" s="70" t="str">
        <f>IF('0) Signal List'!E139="","",'0) Signal List'!E139)</f>
        <v xml:space="preserve"> 0-14</v>
      </c>
      <c r="F136" s="69" t="str">
        <f>IF('0) Signal List'!F139="","",'0) Signal List'!F139)</f>
        <v>%</v>
      </c>
      <c r="G136" s="75" t="str">
        <f>IF('0) Signal List'!G139="","",'0) Signal List'!G139)</f>
        <v>WFPS</v>
      </c>
      <c r="H136" s="559" t="str">
        <f>IF('0) Signal List'!H139="","",'0) Signal List'!H139)</f>
        <v xml:space="preserve">N/A </v>
      </c>
      <c r="I136" s="573"/>
    </row>
    <row r="137" spans="1:9" ht="14.25" customHeight="1" x14ac:dyDescent="0.25">
      <c r="A137" s="68"/>
      <c r="B137" s="117"/>
      <c r="C137" s="84"/>
      <c r="D137" s="69"/>
      <c r="E137" s="70"/>
      <c r="F137" s="69"/>
      <c r="G137" s="75"/>
      <c r="H137" s="559"/>
      <c r="I137" s="573"/>
    </row>
    <row r="138" spans="1:9" ht="14.25" customHeight="1" x14ac:dyDescent="0.25">
      <c r="A138" s="81" t="str">
        <f>IF('0) Signal List'!A141="","",'0) Signal List'!A141)</f>
        <v/>
      </c>
      <c r="B138" s="871" t="str">
        <f>IF('0) Signal List'!B141="","",'0) Signal List'!B141)</f>
        <v>Recommended cable 5-pair cable: 5 x 2 x 0.6sqmm TP, stranded, individually screened pairs. Screens to be terminated by WFPS.</v>
      </c>
      <c r="C138" s="869"/>
      <c r="D138" s="869"/>
      <c r="E138" s="869"/>
      <c r="F138" s="776"/>
      <c r="G138" s="74" t="str">
        <f>IF('0) Signal List'!G141="","",'0) Signal List'!G141)</f>
        <v/>
      </c>
      <c r="H138" s="119" t="str">
        <f>IF('0) Signal List'!H141="","",'0) Signal List'!H141)</f>
        <v/>
      </c>
      <c r="I138" s="573"/>
    </row>
    <row r="139" spans="1:9" ht="14.25" customHeight="1" thickBot="1" x14ac:dyDescent="0.3">
      <c r="A139" s="142" t="str">
        <f>IF('0) Signal List'!A142="","",'0) Signal List'!A142)</f>
        <v/>
      </c>
      <c r="B139" s="97" t="str">
        <f>IF('0) Signal List'!B142="","",'0) Signal List'!B142)</f>
        <v/>
      </c>
      <c r="C139" s="97" t="str">
        <f>IF('0) Signal List'!C142="","",'0) Signal List'!C142)</f>
        <v/>
      </c>
      <c r="D139" s="97" t="str">
        <f>IF('0) Signal List'!D142="","",'0) Signal List'!D142)</f>
        <v/>
      </c>
      <c r="E139" s="143" t="str">
        <f>IF('0) Signal List'!E142="","",'0) Signal List'!E142)</f>
        <v/>
      </c>
      <c r="F139" s="97" t="str">
        <f>IF('0) Signal List'!F142="","",'0) Signal List'!F142)</f>
        <v/>
      </c>
      <c r="G139" s="100" t="str">
        <f>IF('0) Signal List'!G142="","",'0) Signal List'!G142)</f>
        <v/>
      </c>
      <c r="H139" s="144" t="str">
        <f>IF('0) Signal List'!H142="","",'0) Signal List'!H142)</f>
        <v/>
      </c>
      <c r="I139" s="573"/>
    </row>
    <row r="140" spans="1:9" ht="14.25" customHeight="1" thickBot="1" x14ac:dyDescent="0.3">
      <c r="A140" s="274"/>
      <c r="B140" s="69"/>
      <c r="C140" s="69"/>
      <c r="D140" s="69"/>
      <c r="E140" s="77"/>
      <c r="F140" s="69"/>
      <c r="G140" s="275"/>
      <c r="H140" s="275"/>
      <c r="I140" s="578"/>
    </row>
    <row r="141" spans="1:9" ht="42" customHeight="1" thickBot="1" x14ac:dyDescent="0.45">
      <c r="A141" s="830" t="s">
        <v>381</v>
      </c>
      <c r="B141" s="831"/>
      <c r="C141" s="831"/>
      <c r="D141" s="832"/>
      <c r="E141" s="855" t="s">
        <v>267</v>
      </c>
      <c r="F141" s="856"/>
      <c r="G141" s="857"/>
      <c r="H141" s="276" t="s">
        <v>298</v>
      </c>
      <c r="I141" s="277" t="str">
        <f>'1a) Inst.Info &amp; Contact Details'!E14</f>
        <v>ESBTS Team</v>
      </c>
    </row>
    <row r="142" spans="1:9" ht="25.5" customHeight="1" thickBot="1" x14ac:dyDescent="0.45">
      <c r="A142" s="833"/>
      <c r="B142" s="834"/>
      <c r="C142" s="834"/>
      <c r="D142" s="835"/>
      <c r="E142" s="858"/>
      <c r="F142" s="859"/>
      <c r="G142" s="860"/>
      <c r="H142" s="103" t="s">
        <v>173</v>
      </c>
      <c r="I142" s="277"/>
    </row>
    <row r="143" spans="1:9" ht="24" customHeight="1" thickBot="1" x14ac:dyDescent="0.45">
      <c r="A143" s="836"/>
      <c r="B143" s="837"/>
      <c r="C143" s="837"/>
      <c r="D143" s="838"/>
      <c r="E143" s="861"/>
      <c r="F143" s="862"/>
      <c r="G143" s="863"/>
      <c r="H143" s="130" t="s">
        <v>174</v>
      </c>
      <c r="I143" s="277"/>
    </row>
    <row r="144" spans="1:9" ht="14.25" customHeight="1" x14ac:dyDescent="0.25">
      <c r="A144" s="22" t="str">
        <f>IF('0) Signal List'!A147="","",'0) Signal List'!A147)</f>
        <v/>
      </c>
      <c r="B144" s="579"/>
      <c r="C144" s="568" t="str">
        <f>IF('0) Signal List'!C147="","",'0) Signal List'!C147)</f>
        <v/>
      </c>
      <c r="D144" s="568" t="str">
        <f>IF('0) Signal List'!D147="","",'0) Signal List'!D147)</f>
        <v/>
      </c>
      <c r="E144" s="569" t="str">
        <f>IF('0) Signal List'!E147="","",'0) Signal List'!E147)</f>
        <v/>
      </c>
      <c r="F144" s="568" t="str">
        <f>IF('0) Signal List'!F147="","",'0) Signal List'!F147)</f>
        <v/>
      </c>
      <c r="G144" s="11" t="str">
        <f>IF('0) Signal List'!G147="","",'0) Signal List'!G147)</f>
        <v/>
      </c>
      <c r="H144" s="11" t="str">
        <f>IF('0) Signal List'!H147="","",'0) Signal List'!H147)</f>
        <v/>
      </c>
    </row>
    <row r="145" spans="1:8" ht="14.25" customHeight="1" x14ac:dyDescent="0.25">
      <c r="A145" s="580"/>
      <c r="B145" s="874" t="s">
        <v>584</v>
      </c>
      <c r="C145" s="580"/>
      <c r="D145" s="876" t="s">
        <v>400</v>
      </c>
      <c r="E145" s="877"/>
      <c r="F145" s="877"/>
      <c r="G145" s="877"/>
      <c r="H145" s="774"/>
    </row>
    <row r="146" spans="1:8" ht="14.25" customHeight="1" x14ac:dyDescent="0.25">
      <c r="A146" s="580"/>
      <c r="B146" s="875"/>
      <c r="C146" s="580"/>
      <c r="D146" s="774"/>
      <c r="E146" s="774"/>
      <c r="F146" s="774"/>
      <c r="G146" s="774"/>
      <c r="H146" s="774"/>
    </row>
    <row r="147" spans="1:8" ht="14.25" customHeight="1" x14ac:dyDescent="0.25">
      <c r="A147" s="580"/>
      <c r="B147" s="875"/>
      <c r="C147" s="580"/>
      <c r="D147" s="774"/>
      <c r="E147" s="774"/>
      <c r="F147" s="774"/>
      <c r="G147" s="774"/>
      <c r="H147" s="774"/>
    </row>
    <row r="148" spans="1:8" ht="14.25" customHeight="1" x14ac:dyDescent="0.25">
      <c r="A148" s="567" t="str">
        <f>IF('0) Signal List'!A151="","",'0) Signal List'!A151)</f>
        <v/>
      </c>
      <c r="B148" s="568" t="str">
        <f>IF('0) Signal List'!B151="","",'0) Signal List'!B151)</f>
        <v/>
      </c>
      <c r="C148" s="568" t="str">
        <f>IF('0) Signal List'!C151="","",'0) Signal List'!C151)</f>
        <v/>
      </c>
      <c r="D148" s="568" t="str">
        <f>IF('0) Signal List'!D151="","",'0) Signal List'!D151)</f>
        <v/>
      </c>
      <c r="E148" s="569" t="str">
        <f>IF('0) Signal List'!E151="","",'0) Signal List'!E151)</f>
        <v/>
      </c>
      <c r="F148" s="568" t="str">
        <f>IF('0) Signal List'!F151="","",'0) Signal List'!F151)</f>
        <v/>
      </c>
      <c r="G148" s="11" t="str">
        <f>IF('0) Signal List'!G151="","",'0) Signal List'!G151)</f>
        <v/>
      </c>
      <c r="H148" s="11" t="str">
        <f>IF('0) Signal List'!H151="","",'0) Signal List'!H151)</f>
        <v/>
      </c>
    </row>
    <row r="149" spans="1:8" x14ac:dyDescent="0.25">
      <c r="A149" s="567" t="str">
        <f>IF('0) Signal List'!A152="","",'0) Signal List'!A152)</f>
        <v/>
      </c>
      <c r="B149" s="216"/>
      <c r="C149" s="568" t="str">
        <f>IF('0) Signal List'!C152="","",'0) Signal List'!C152)</f>
        <v/>
      </c>
      <c r="D149" s="568" t="str">
        <f>IF('0) Signal List'!D152="","",'0) Signal List'!D152)</f>
        <v/>
      </c>
      <c r="E149" s="569" t="str">
        <f>IF('0) Signal List'!E152="","",'0) Signal List'!E152)</f>
        <v/>
      </c>
      <c r="F149" s="568" t="str">
        <f>IF('0) Signal List'!F152="","",'0) Signal List'!F152)</f>
        <v/>
      </c>
      <c r="G149" s="11" t="str">
        <f>IF('0) Signal List'!G152="","",'0) Signal List'!G152)</f>
        <v/>
      </c>
      <c r="H149" s="11" t="str">
        <f>IF('0) Signal List'!H152="","",'0) Signal List'!H152)</f>
        <v/>
      </c>
    </row>
    <row r="150" spans="1:8" x14ac:dyDescent="0.25">
      <c r="A150" s="567" t="str">
        <f>IF('0) Signal List'!A153="","",'0) Signal List'!A153)</f>
        <v/>
      </c>
      <c r="B150" s="579"/>
      <c r="C150" s="568" t="str">
        <f>IF('0) Signal List'!C153="","",'0) Signal List'!C153)</f>
        <v/>
      </c>
      <c r="D150" s="568" t="str">
        <f>IF('0) Signal List'!D153="","",'0) Signal List'!D153)</f>
        <v/>
      </c>
      <c r="E150" s="569" t="str">
        <f>IF('0) Signal List'!E153="","",'0) Signal List'!E153)</f>
        <v/>
      </c>
      <c r="F150" s="568" t="str">
        <f>IF('0) Signal List'!F153="","",'0) Signal List'!F153)</f>
        <v/>
      </c>
      <c r="G150" s="11" t="str">
        <f>IF('0) Signal List'!G153="","",'0) Signal List'!G153)</f>
        <v/>
      </c>
      <c r="H150" s="11" t="str">
        <f>IF('0) Signal List'!H153="","",'0) Signal List'!H153)</f>
        <v/>
      </c>
    </row>
    <row r="151" spans="1:8" x14ac:dyDescent="0.25">
      <c r="A151" s="567" t="str">
        <f>IF('0) Signal List'!A154="","",'0) Signal List'!A154)</f>
        <v/>
      </c>
      <c r="B151" s="579"/>
      <c r="C151" s="568" t="str">
        <f>IF('0) Signal List'!C154="","",'0) Signal List'!C154)</f>
        <v/>
      </c>
      <c r="D151" s="568" t="str">
        <f>IF('0) Signal List'!D154="","",'0) Signal List'!D154)</f>
        <v/>
      </c>
      <c r="E151" s="569" t="str">
        <f>IF('0) Signal List'!E154="","",'0) Signal List'!E154)</f>
        <v/>
      </c>
      <c r="F151" s="568" t="str">
        <f>IF('0) Signal List'!F154="","",'0) Signal List'!F154)</f>
        <v/>
      </c>
      <c r="G151" s="11" t="str">
        <f>IF('0) Signal List'!G154="","",'0) Signal List'!G154)</f>
        <v/>
      </c>
      <c r="H151" s="11" t="str">
        <f>IF('0) Signal List'!H154="","",'0) Signal List'!H154)</f>
        <v/>
      </c>
    </row>
    <row r="152" spans="1:8" x14ac:dyDescent="0.25">
      <c r="A152" s="567" t="str">
        <f>IF('0) Signal List'!A155="","",'0) Signal List'!A155)</f>
        <v/>
      </c>
      <c r="B152" s="568" t="str">
        <f>IF('0) Signal List'!B155="","",'0) Signal List'!B155)</f>
        <v/>
      </c>
      <c r="C152" s="568" t="str">
        <f>IF('0) Signal List'!C155="","",'0) Signal List'!C155)</f>
        <v/>
      </c>
      <c r="D152" s="568" t="str">
        <f>IF('0) Signal List'!D155="","",'0) Signal List'!D155)</f>
        <v/>
      </c>
      <c r="E152" s="569" t="str">
        <f>IF('0) Signal List'!E155="","",'0) Signal List'!E155)</f>
        <v/>
      </c>
      <c r="F152" s="568" t="str">
        <f>IF('0) Signal List'!F155="","",'0) Signal List'!F155)</f>
        <v/>
      </c>
      <c r="G152" s="11" t="str">
        <f>IF('0) Signal List'!G155="","",'0) Signal List'!G155)</f>
        <v/>
      </c>
      <c r="H152" s="11" t="str">
        <f>IF('0) Signal List'!H155="","",'0) Signal List'!H155)</f>
        <v/>
      </c>
    </row>
    <row r="153" spans="1:8" x14ac:dyDescent="0.25">
      <c r="A153" s="567" t="str">
        <f>IF('0) Signal List'!A156="","",'0) Signal List'!A156)</f>
        <v/>
      </c>
      <c r="B153" s="568" t="str">
        <f>IF('0) Signal List'!B156="","",'0) Signal List'!B156)</f>
        <v/>
      </c>
      <c r="C153" s="568" t="str">
        <f>IF('0) Signal List'!C156="","",'0) Signal List'!C156)</f>
        <v/>
      </c>
      <c r="D153" s="568" t="str">
        <f>IF('0) Signal List'!D156="","",'0) Signal List'!D156)</f>
        <v/>
      </c>
      <c r="E153" s="569" t="str">
        <f>IF('0) Signal List'!E156="","",'0) Signal List'!E156)</f>
        <v/>
      </c>
      <c r="F153" s="568" t="str">
        <f>IF('0) Signal List'!F156="","",'0) Signal List'!F156)</f>
        <v/>
      </c>
      <c r="G153" s="11" t="str">
        <f>IF('0) Signal List'!G156="","",'0) Signal List'!G156)</f>
        <v/>
      </c>
      <c r="H153" s="11" t="str">
        <f>IF('0) Signal List'!H156="","",'0) Signal List'!H156)</f>
        <v/>
      </c>
    </row>
    <row r="154" spans="1:8" x14ac:dyDescent="0.25">
      <c r="A154" s="567" t="str">
        <f>IF('0) Signal List'!A157="","",'0) Signal List'!A157)</f>
        <v/>
      </c>
      <c r="B154" s="568" t="str">
        <f>IF('0) Signal List'!B157="","",'0) Signal List'!B157)</f>
        <v/>
      </c>
      <c r="C154" s="568" t="str">
        <f>IF('0) Signal List'!C157="","",'0) Signal List'!C157)</f>
        <v/>
      </c>
      <c r="D154" s="568" t="str">
        <f>IF('0) Signal List'!D157="","",'0) Signal List'!D157)</f>
        <v/>
      </c>
      <c r="E154" s="569" t="str">
        <f>IF('0) Signal List'!E157="","",'0) Signal List'!E157)</f>
        <v/>
      </c>
      <c r="F154" s="568" t="str">
        <f>IF('0) Signal List'!F157="","",'0) Signal List'!F157)</f>
        <v/>
      </c>
      <c r="G154" s="11" t="str">
        <f>IF('0) Signal List'!G157="","",'0) Signal List'!G157)</f>
        <v/>
      </c>
      <c r="H154" s="11" t="str">
        <f>IF('0) Signal List'!H157="","",'0) Signal List'!H157)</f>
        <v/>
      </c>
    </row>
    <row r="155" spans="1:8" x14ac:dyDescent="0.25">
      <c r="A155" s="567" t="str">
        <f>IF('0) Signal List'!A158="","",'0) Signal List'!A158)</f>
        <v/>
      </c>
      <c r="B155" s="568" t="str">
        <f>IF('0) Signal List'!B158="","",'0) Signal List'!B158)</f>
        <v/>
      </c>
      <c r="C155" s="568" t="str">
        <f>IF('0) Signal List'!C158="","",'0) Signal List'!C158)</f>
        <v/>
      </c>
      <c r="D155" s="568" t="str">
        <f>IF('0) Signal List'!D158="","",'0) Signal List'!D158)</f>
        <v/>
      </c>
      <c r="E155" s="569" t="str">
        <f>IF('0) Signal List'!E158="","",'0) Signal List'!E158)</f>
        <v/>
      </c>
      <c r="F155" s="568" t="str">
        <f>IF('0) Signal List'!F158="","",'0) Signal List'!F158)</f>
        <v/>
      </c>
      <c r="G155" s="11" t="str">
        <f>IF('0) Signal List'!G158="","",'0) Signal List'!G158)</f>
        <v/>
      </c>
      <c r="H155" s="11" t="str">
        <f>IF('0) Signal List'!H158="","",'0) Signal List'!H158)</f>
        <v/>
      </c>
    </row>
    <row r="156" spans="1:8" x14ac:dyDescent="0.25">
      <c r="A156" s="567" t="str">
        <f>IF('0) Signal List'!A159="","",'0) Signal List'!A159)</f>
        <v/>
      </c>
      <c r="B156" s="568" t="str">
        <f>IF('0) Signal List'!B159="","",'0) Signal List'!B159)</f>
        <v/>
      </c>
      <c r="C156" s="568" t="str">
        <f>IF('0) Signal List'!C159="","",'0) Signal List'!C159)</f>
        <v/>
      </c>
      <c r="D156" s="568" t="str">
        <f>IF('0) Signal List'!D159="","",'0) Signal List'!D159)</f>
        <v/>
      </c>
      <c r="E156" s="569" t="str">
        <f>IF('0) Signal List'!E159="","",'0) Signal List'!E159)</f>
        <v/>
      </c>
      <c r="F156" s="568" t="str">
        <f>IF('0) Signal List'!F159="","",'0) Signal List'!F159)</f>
        <v/>
      </c>
      <c r="G156" s="11" t="str">
        <f>IF('0) Signal List'!G159="","",'0) Signal List'!G159)</f>
        <v/>
      </c>
      <c r="H156" s="11" t="str">
        <f>IF('0) Signal List'!H159="","",'0) Signal List'!H159)</f>
        <v/>
      </c>
    </row>
    <row r="157" spans="1:8" x14ac:dyDescent="0.25">
      <c r="A157" s="567" t="str">
        <f>IF('0) Signal List'!A160="","",'0) Signal List'!A160)</f>
        <v/>
      </c>
      <c r="B157" s="568" t="str">
        <f>IF('0) Signal List'!B160="","",'0) Signal List'!B160)</f>
        <v/>
      </c>
      <c r="C157" s="568" t="str">
        <f>IF('0) Signal List'!C160="","",'0) Signal List'!C160)</f>
        <v/>
      </c>
      <c r="D157" s="568" t="str">
        <f>IF('0) Signal List'!D160="","",'0) Signal List'!D160)</f>
        <v/>
      </c>
      <c r="E157" s="569" t="str">
        <f>IF('0) Signal List'!E160="","",'0) Signal List'!E160)</f>
        <v/>
      </c>
      <c r="F157" s="568" t="str">
        <f>IF('0) Signal List'!F160="","",'0) Signal List'!F160)</f>
        <v/>
      </c>
      <c r="G157" s="11" t="str">
        <f>IF('0) Signal List'!G160="","",'0) Signal List'!G160)</f>
        <v/>
      </c>
      <c r="H157" s="11" t="str">
        <f>IF('0) Signal List'!H160="","",'0) Signal List'!H160)</f>
        <v/>
      </c>
    </row>
    <row r="158" spans="1:8" x14ac:dyDescent="0.25">
      <c r="A158" s="567" t="str">
        <f>IF('0) Signal List'!A161="","",'0) Signal List'!A161)</f>
        <v/>
      </c>
      <c r="B158" s="568" t="str">
        <f>IF('0) Signal List'!B161="","",'0) Signal List'!B161)</f>
        <v/>
      </c>
      <c r="C158" s="568" t="str">
        <f>IF('0) Signal List'!C161="","",'0) Signal List'!C161)</f>
        <v/>
      </c>
      <c r="D158" s="568" t="str">
        <f>IF('0) Signal List'!D161="","",'0) Signal List'!D161)</f>
        <v/>
      </c>
      <c r="E158" s="569" t="str">
        <f>IF('0) Signal List'!E161="","",'0) Signal List'!E161)</f>
        <v/>
      </c>
      <c r="F158" s="568" t="str">
        <f>IF('0) Signal List'!F161="","",'0) Signal List'!F161)</f>
        <v/>
      </c>
      <c r="G158" s="11" t="str">
        <f>IF('0) Signal List'!G161="","",'0) Signal List'!G161)</f>
        <v/>
      </c>
      <c r="H158" s="11" t="str">
        <f>IF('0) Signal List'!H161="","",'0) Signal List'!H161)</f>
        <v/>
      </c>
    </row>
    <row r="159" spans="1:8" x14ac:dyDescent="0.25">
      <c r="A159" s="567" t="str">
        <f>IF('0) Signal List'!A162="","",'0) Signal List'!A162)</f>
        <v/>
      </c>
      <c r="B159" s="568" t="str">
        <f>IF('0) Signal List'!B162="","",'0) Signal List'!B162)</f>
        <v/>
      </c>
      <c r="C159" s="568" t="str">
        <f>IF('0) Signal List'!C162="","",'0) Signal List'!C162)</f>
        <v/>
      </c>
      <c r="D159" s="568" t="str">
        <f>IF('0) Signal List'!D162="","",'0) Signal List'!D162)</f>
        <v/>
      </c>
      <c r="E159" s="569" t="str">
        <f>IF('0) Signal List'!E162="","",'0) Signal List'!E162)</f>
        <v/>
      </c>
      <c r="F159" s="568" t="str">
        <f>IF('0) Signal List'!F162="","",'0) Signal List'!F162)</f>
        <v/>
      </c>
      <c r="G159" s="11" t="str">
        <f>IF('0) Signal List'!G162="","",'0) Signal List'!G162)</f>
        <v/>
      </c>
      <c r="H159" s="11" t="str">
        <f>IF('0) Signal List'!H162="","",'0) Signal List'!H162)</f>
        <v/>
      </c>
    </row>
    <row r="160" spans="1:8" x14ac:dyDescent="0.25">
      <c r="A160" s="567" t="str">
        <f>IF('0) Signal List'!A163="","",'0) Signal List'!A163)</f>
        <v/>
      </c>
      <c r="B160" s="568" t="str">
        <f>IF('0) Signal List'!B163="","",'0) Signal List'!B163)</f>
        <v/>
      </c>
      <c r="C160" s="568" t="str">
        <f>IF('0) Signal List'!C163="","",'0) Signal List'!C163)</f>
        <v/>
      </c>
      <c r="D160" s="568" t="str">
        <f>IF('0) Signal List'!D163="","",'0) Signal List'!D163)</f>
        <v/>
      </c>
      <c r="E160" s="569" t="str">
        <f>IF('0) Signal List'!E163="","",'0) Signal List'!E163)</f>
        <v/>
      </c>
      <c r="F160" s="568" t="str">
        <f>IF('0) Signal List'!F163="","",'0) Signal List'!F163)</f>
        <v/>
      </c>
      <c r="G160" s="11" t="str">
        <f>IF('0) Signal List'!G163="","",'0) Signal List'!G163)</f>
        <v/>
      </c>
      <c r="H160" s="11" t="str">
        <f>IF('0) Signal List'!H163="","",'0) Signal List'!H163)</f>
        <v/>
      </c>
    </row>
    <row r="161" spans="1:8" x14ac:dyDescent="0.25">
      <c r="A161" s="567" t="str">
        <f>IF('0) Signal List'!A164="","",'0) Signal List'!A164)</f>
        <v/>
      </c>
      <c r="B161" s="568" t="str">
        <f>IF('0) Signal List'!B164="","",'0) Signal List'!B164)</f>
        <v/>
      </c>
      <c r="C161" s="568" t="str">
        <f>IF('0) Signal List'!C164="","",'0) Signal List'!C164)</f>
        <v/>
      </c>
      <c r="D161" s="568" t="str">
        <f>IF('0) Signal List'!D164="","",'0) Signal List'!D164)</f>
        <v/>
      </c>
      <c r="E161" s="569" t="str">
        <f>IF('0) Signal List'!E164="","",'0) Signal List'!E164)</f>
        <v/>
      </c>
      <c r="F161" s="568" t="str">
        <f>IF('0) Signal List'!F164="","",'0) Signal List'!F164)</f>
        <v/>
      </c>
      <c r="G161" s="11" t="str">
        <f>IF('0) Signal List'!G164="","",'0) Signal List'!G164)</f>
        <v/>
      </c>
      <c r="H161" s="11" t="str">
        <f>IF('0) Signal List'!H164="","",'0) Signal List'!H164)</f>
        <v/>
      </c>
    </row>
    <row r="162" spans="1:8" x14ac:dyDescent="0.25">
      <c r="A162" s="567" t="str">
        <f>IF('0) Signal List'!A165="","",'0) Signal List'!A165)</f>
        <v/>
      </c>
      <c r="B162" s="568" t="str">
        <f>IF('0) Signal List'!B165="","",'0) Signal List'!B165)</f>
        <v/>
      </c>
      <c r="C162" s="568" t="str">
        <f>IF('0) Signal List'!C165="","",'0) Signal List'!C165)</f>
        <v/>
      </c>
      <c r="D162" s="568" t="str">
        <f>IF('0) Signal List'!D165="","",'0) Signal List'!D165)</f>
        <v/>
      </c>
      <c r="E162" s="569" t="str">
        <f>IF('0) Signal List'!E165="","",'0) Signal List'!E165)</f>
        <v/>
      </c>
      <c r="F162" s="568" t="str">
        <f>IF('0) Signal List'!F165="","",'0) Signal List'!F165)</f>
        <v/>
      </c>
      <c r="G162" s="11" t="str">
        <f>IF('0) Signal List'!G165="","",'0) Signal List'!G165)</f>
        <v/>
      </c>
      <c r="H162" s="11" t="str">
        <f>IF('0) Signal List'!H165="","",'0) Signal List'!H165)</f>
        <v/>
      </c>
    </row>
    <row r="163" spans="1:8" x14ac:dyDescent="0.25">
      <c r="A163" s="567" t="str">
        <f>IF('0) Signal List'!A166="","",'0) Signal List'!A166)</f>
        <v/>
      </c>
      <c r="B163" s="568" t="str">
        <f>IF('0) Signal List'!B166="","",'0) Signal List'!B166)</f>
        <v/>
      </c>
      <c r="C163" s="568" t="str">
        <f>IF('0) Signal List'!C166="","",'0) Signal List'!C166)</f>
        <v/>
      </c>
      <c r="D163" s="568" t="str">
        <f>IF('0) Signal List'!D166="","",'0) Signal List'!D166)</f>
        <v/>
      </c>
      <c r="E163" s="569" t="str">
        <f>IF('0) Signal List'!E166="","",'0) Signal List'!E166)</f>
        <v/>
      </c>
      <c r="F163" s="568" t="str">
        <f>IF('0) Signal List'!F166="","",'0) Signal List'!F166)</f>
        <v/>
      </c>
      <c r="G163" s="11" t="str">
        <f>IF('0) Signal List'!G166="","",'0) Signal List'!G166)</f>
        <v/>
      </c>
      <c r="H163" s="11" t="str">
        <f>IF('0) Signal List'!H166="","",'0) Signal List'!H166)</f>
        <v/>
      </c>
    </row>
    <row r="164" spans="1:8" x14ac:dyDescent="0.25">
      <c r="A164" s="567" t="str">
        <f>IF('0) Signal List'!A167="","",'0) Signal List'!A167)</f>
        <v/>
      </c>
      <c r="B164" s="568" t="str">
        <f>IF('0) Signal List'!B167="","",'0) Signal List'!B167)</f>
        <v/>
      </c>
      <c r="C164" s="568" t="str">
        <f>IF('0) Signal List'!C167="","",'0) Signal List'!C167)</f>
        <v/>
      </c>
      <c r="D164" s="568" t="str">
        <f>IF('0) Signal List'!D167="","",'0) Signal List'!D167)</f>
        <v/>
      </c>
      <c r="E164" s="569" t="str">
        <f>IF('0) Signal List'!E167="","",'0) Signal List'!E167)</f>
        <v/>
      </c>
      <c r="F164" s="568" t="str">
        <f>IF('0) Signal List'!F167="","",'0) Signal List'!F167)</f>
        <v/>
      </c>
      <c r="G164" s="11" t="str">
        <f>IF('0) Signal List'!G167="","",'0) Signal List'!G167)</f>
        <v/>
      </c>
      <c r="H164" s="11" t="str">
        <f>IF('0) Signal List'!H167="","",'0) Signal List'!H167)</f>
        <v/>
      </c>
    </row>
    <row r="165" spans="1:8" x14ac:dyDescent="0.25">
      <c r="A165" s="567" t="str">
        <f>IF('0) Signal List'!A168="","",'0) Signal List'!A168)</f>
        <v/>
      </c>
      <c r="B165" s="568" t="str">
        <f>IF('0) Signal List'!B168="","",'0) Signal List'!B168)</f>
        <v/>
      </c>
      <c r="C165" s="568" t="str">
        <f>IF('0) Signal List'!C168="","",'0) Signal List'!C168)</f>
        <v/>
      </c>
      <c r="D165" s="568" t="str">
        <f>IF('0) Signal List'!D168="","",'0) Signal List'!D168)</f>
        <v/>
      </c>
      <c r="E165" s="569" t="str">
        <f>IF('0) Signal List'!E168="","",'0) Signal List'!E168)</f>
        <v/>
      </c>
      <c r="F165" s="568" t="str">
        <f>IF('0) Signal List'!F168="","",'0) Signal List'!F168)</f>
        <v/>
      </c>
      <c r="G165" s="11" t="str">
        <f>IF('0) Signal List'!G168="","",'0) Signal List'!G168)</f>
        <v/>
      </c>
      <c r="H165" s="11" t="str">
        <f>IF('0) Signal List'!H168="","",'0) Signal List'!H168)</f>
        <v/>
      </c>
    </row>
    <row r="166" spans="1:8" x14ac:dyDescent="0.25">
      <c r="A166" s="567" t="str">
        <f>IF('0) Signal List'!A169="","",'0) Signal List'!A169)</f>
        <v/>
      </c>
      <c r="B166" s="568" t="str">
        <f>IF('0) Signal List'!B169="","",'0) Signal List'!B169)</f>
        <v/>
      </c>
      <c r="C166" s="568" t="str">
        <f>IF('0) Signal List'!C169="","",'0) Signal List'!C169)</f>
        <v/>
      </c>
      <c r="D166" s="568" t="str">
        <f>IF('0) Signal List'!D169="","",'0) Signal List'!D169)</f>
        <v/>
      </c>
      <c r="E166" s="569" t="str">
        <f>IF('0) Signal List'!E169="","",'0) Signal List'!E169)</f>
        <v/>
      </c>
      <c r="F166" s="568" t="str">
        <f>IF('0) Signal List'!F169="","",'0) Signal List'!F169)</f>
        <v/>
      </c>
      <c r="G166" s="11" t="str">
        <f>IF('0) Signal List'!G169="","",'0) Signal List'!G169)</f>
        <v/>
      </c>
      <c r="H166" s="11" t="str">
        <f>IF('0) Signal List'!H169="","",'0) Signal List'!H169)</f>
        <v/>
      </c>
    </row>
    <row r="167" spans="1:8" x14ac:dyDescent="0.25">
      <c r="A167" s="567" t="str">
        <f>IF('0) Signal List'!A170="","",'0) Signal List'!A170)</f>
        <v/>
      </c>
      <c r="B167" s="568" t="str">
        <f>IF('0) Signal List'!B170="","",'0) Signal List'!B170)</f>
        <v/>
      </c>
      <c r="C167" s="568" t="str">
        <f>IF('0) Signal List'!C170="","",'0) Signal List'!C170)</f>
        <v/>
      </c>
      <c r="D167" s="568" t="str">
        <f>IF('0) Signal List'!D170="","",'0) Signal List'!D170)</f>
        <v/>
      </c>
      <c r="E167" s="569" t="str">
        <f>IF('0) Signal List'!E170="","",'0) Signal List'!E170)</f>
        <v/>
      </c>
      <c r="F167" s="568" t="str">
        <f>IF('0) Signal List'!F170="","",'0) Signal List'!F170)</f>
        <v/>
      </c>
      <c r="G167" s="11" t="str">
        <f>IF('0) Signal List'!G170="","",'0) Signal List'!G170)</f>
        <v/>
      </c>
      <c r="H167" s="11" t="str">
        <f>IF('0) Signal List'!H170="","",'0) Signal List'!H170)</f>
        <v/>
      </c>
    </row>
    <row r="168" spans="1:8" x14ac:dyDescent="0.25">
      <c r="A168" s="567" t="str">
        <f>IF('0) Signal List'!A171="","",'0) Signal List'!A171)</f>
        <v/>
      </c>
      <c r="B168" s="568" t="str">
        <f>IF('0) Signal List'!B171="","",'0) Signal List'!B171)</f>
        <v/>
      </c>
      <c r="C168" s="568" t="str">
        <f>IF('0) Signal List'!C171="","",'0) Signal List'!C171)</f>
        <v/>
      </c>
      <c r="D168" s="568" t="str">
        <f>IF('0) Signal List'!D171="","",'0) Signal List'!D171)</f>
        <v/>
      </c>
      <c r="E168" s="569" t="str">
        <f>IF('0) Signal List'!E171="","",'0) Signal List'!E171)</f>
        <v/>
      </c>
      <c r="F168" s="568" t="str">
        <f>IF('0) Signal List'!F171="","",'0) Signal List'!F171)</f>
        <v/>
      </c>
      <c r="G168" s="11" t="str">
        <f>IF('0) Signal List'!G171="","",'0) Signal List'!G171)</f>
        <v/>
      </c>
      <c r="H168" s="11" t="str">
        <f>IF('0) Signal List'!H171="","",'0) Signal List'!H171)</f>
        <v/>
      </c>
    </row>
    <row r="169" spans="1:8" x14ac:dyDescent="0.25">
      <c r="A169" s="567" t="str">
        <f>IF('0) Signal List'!A172="","",'0) Signal List'!A172)</f>
        <v/>
      </c>
      <c r="B169" s="568" t="str">
        <f>IF('0) Signal List'!B172="","",'0) Signal List'!B172)</f>
        <v/>
      </c>
      <c r="C169" s="568" t="str">
        <f>IF('0) Signal List'!C172="","",'0) Signal List'!C172)</f>
        <v/>
      </c>
      <c r="D169" s="568" t="str">
        <f>IF('0) Signal List'!D172="","",'0) Signal List'!D172)</f>
        <v/>
      </c>
      <c r="E169" s="569" t="str">
        <f>IF('0) Signal List'!E172="","",'0) Signal List'!E172)</f>
        <v/>
      </c>
      <c r="F169" s="568" t="str">
        <f>IF('0) Signal List'!F172="","",'0) Signal List'!F172)</f>
        <v/>
      </c>
      <c r="G169" s="11" t="str">
        <f>IF('0) Signal List'!G172="","",'0) Signal List'!G172)</f>
        <v/>
      </c>
      <c r="H169" s="11" t="str">
        <f>IF('0) Signal List'!H172="","",'0) Signal List'!H172)</f>
        <v/>
      </c>
    </row>
    <row r="170" spans="1:8" x14ac:dyDescent="0.25">
      <c r="A170" s="567" t="str">
        <f>IF('0) Signal List'!A173="","",'0) Signal List'!A173)</f>
        <v/>
      </c>
      <c r="B170" s="568" t="str">
        <f>IF('0) Signal List'!B173="","",'0) Signal List'!B173)</f>
        <v/>
      </c>
      <c r="C170" s="568" t="str">
        <f>IF('0) Signal List'!C173="","",'0) Signal List'!C173)</f>
        <v/>
      </c>
      <c r="D170" s="568" t="str">
        <f>IF('0) Signal List'!D173="","",'0) Signal List'!D173)</f>
        <v/>
      </c>
      <c r="E170" s="569" t="str">
        <f>IF('0) Signal List'!E173="","",'0) Signal List'!E173)</f>
        <v/>
      </c>
      <c r="F170" s="568" t="str">
        <f>IF('0) Signal List'!F173="","",'0) Signal List'!F173)</f>
        <v/>
      </c>
      <c r="G170" s="11" t="str">
        <f>IF('0) Signal List'!G173="","",'0) Signal List'!G173)</f>
        <v/>
      </c>
      <c r="H170" s="11" t="str">
        <f>IF('0) Signal List'!H173="","",'0) Signal List'!H173)</f>
        <v/>
      </c>
    </row>
  </sheetData>
  <customSheetViews>
    <customSheetView guid="{87DE1C7C-F92F-4056-9C7F-506D880140E3}" scale="85" fitToPage="1" topLeftCell="A85">
      <selection activeCell="B120" sqref="B120:B122"/>
      <pageMargins left="0.23622047244094491" right="0.23622047244094491" top="0.74803149606299213" bottom="0.74803149606299213" header="0.31496062992125984" footer="0.31496062992125984"/>
      <printOptions horizontalCentered="1" verticalCentered="1"/>
      <pageSetup paperSize="9" scale="41" orientation="portrait" r:id="rId1"/>
      <headerFooter>
        <oddHeader>&amp;L&amp;G&amp;C&amp;24ESBTS Completion Certificate</oddHeader>
        <oddFooter>&amp;L&amp;14EirGrid Confidential - &amp;F&amp;R&amp;14Page &amp;P
&amp;D</oddFooter>
      </headerFooter>
    </customSheetView>
  </customSheetViews>
  <mergeCells count="13">
    <mergeCell ref="A1:B1"/>
    <mergeCell ref="A3:H3"/>
    <mergeCell ref="B130:E130"/>
    <mergeCell ref="B45:E45"/>
    <mergeCell ref="C8:F8"/>
    <mergeCell ref="B78:F78"/>
    <mergeCell ref="B105:F105"/>
    <mergeCell ref="A141:D143"/>
    <mergeCell ref="E141:G143"/>
    <mergeCell ref="B145:B147"/>
    <mergeCell ref="D145:H147"/>
    <mergeCell ref="C82:F82"/>
    <mergeCell ref="B138:F138"/>
  </mergeCells>
  <printOptions horizontalCentered="1" verticalCentered="1"/>
  <pageMargins left="0.23622047244094491" right="0.23622047244094491" top="0.74803149606299213" bottom="0.74803149606299213" header="0.31496062992125984" footer="0.31496062992125984"/>
  <pageSetup paperSize="8" scale="50" orientation="portrait" r:id="rId2"/>
  <headerFooter>
    <oddHeader>&amp;L&amp;G&amp;C&amp;24ESBTS Completion Certificate</oddHeader>
    <oddFooter>&amp;L&amp;14EirGrid Confidential - &amp;F&amp;R&amp;14Page &amp;P
&amp;D</oddFooter>
  </headerFooter>
  <legacyDrawing r:id="rId3"/>
  <legacyDrawingHF r:id="rId4"/>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rgb="FFFFC000"/>
    <pageSetUpPr fitToPage="1"/>
  </sheetPr>
  <dimension ref="A1:H32"/>
  <sheetViews>
    <sheetView view="pageBreakPreview" zoomScaleNormal="85" zoomScaleSheetLayoutView="100" workbookViewId="0">
      <selection activeCell="D2" sqref="D2"/>
    </sheetView>
  </sheetViews>
  <sheetFormatPr defaultColWidth="9.109375" defaultRowHeight="13.2" x14ac:dyDescent="0.25"/>
  <cols>
    <col min="1" max="1" width="43.5546875" style="4" customWidth="1"/>
    <col min="2" max="2" width="46.109375" style="21" customWidth="1"/>
    <col min="3" max="3" width="16.5546875" style="21" customWidth="1"/>
    <col min="4" max="4" width="9.109375" style="21"/>
    <col min="5" max="5" width="12" style="20" bestFit="1" customWidth="1"/>
    <col min="6" max="6" width="11.33203125" style="21" bestFit="1" customWidth="1"/>
    <col min="7" max="7" width="13.5546875" style="11" customWidth="1"/>
    <col min="8" max="8" width="32.44140625" style="11" customWidth="1"/>
    <col min="9" max="9" width="47.5546875" style="17" customWidth="1"/>
    <col min="10" max="16384" width="9.109375" style="17"/>
  </cols>
  <sheetData>
    <row r="1" spans="1:8" s="9" customFormat="1" ht="24.6" x14ac:dyDescent="0.4">
      <c r="A1" s="866" t="str">
        <f>IF('0) Signal List'!A1="","",'0) Signal List'!A1)</f>
        <v>WINDFARM NAME (TLC)</v>
      </c>
      <c r="B1" s="867" t="str">
        <f>IF('0) Signal List'!B1="","",'0) Signal List'!B1)</f>
        <v/>
      </c>
      <c r="C1" s="8" t="str">
        <f>IF('0) Signal List'!C1="","",'0) Signal List'!C1)</f>
        <v>Topology</v>
      </c>
      <c r="D1" s="8" t="str">
        <f>IF('0) Signal List'!D1="","",'0) Signal List'!D1)</f>
        <v>XX</v>
      </c>
      <c r="E1" s="7" t="str">
        <f>'0) Signal List'!E1</f>
        <v>XX</v>
      </c>
      <c r="F1" s="8" t="str">
        <f>IF('0) Signal List'!F1="","",'0) Signal List'!F1)</f>
        <v>MW</v>
      </c>
      <c r="G1" s="7" t="str">
        <f>'0) Signal List'!G1</f>
        <v>v1.0</v>
      </c>
      <c r="H1" s="223"/>
    </row>
    <row r="2" spans="1:8" s="9" customFormat="1" ht="24.6" x14ac:dyDescent="0.4">
      <c r="A2" s="505"/>
      <c r="B2" s="506"/>
      <c r="C2" s="9" t="s">
        <v>770</v>
      </c>
      <c r="D2" s="9" t="str">
        <f>'0) Signal List'!D2</f>
        <v>XX</v>
      </c>
      <c r="E2" s="536"/>
      <c r="G2" s="536"/>
      <c r="H2" s="540"/>
    </row>
    <row r="3" spans="1:8" ht="24.6" x14ac:dyDescent="0.4">
      <c r="A3" s="878" t="str">
        <f>IF('0) Signal List'!A3="","",'0) Signal List'!A3)</f>
        <v>EirGrid Signals, Command &amp; Control Specification (Ref: DCC11.5)</v>
      </c>
      <c r="B3" s="881"/>
      <c r="C3" s="881"/>
      <c r="D3" s="881"/>
      <c r="E3" s="881"/>
      <c r="F3" s="881"/>
      <c r="G3" s="881"/>
      <c r="H3" s="224"/>
    </row>
    <row r="4" spans="1:8" ht="33" x14ac:dyDescent="0.6">
      <c r="A4" s="206" t="s">
        <v>238</v>
      </c>
      <c r="B4" s="207"/>
      <c r="C4" s="207"/>
      <c r="D4" s="207"/>
      <c r="E4" s="207"/>
      <c r="F4" s="207"/>
      <c r="G4" s="50"/>
      <c r="H4" s="224"/>
    </row>
    <row r="5" spans="1:8" ht="13.8" thickBot="1" x14ac:dyDescent="0.3">
      <c r="A5" s="6" t="str">
        <f>IF('0) Signal List'!A168="","",'0) Signal List'!A168)</f>
        <v/>
      </c>
      <c r="B5" s="17" t="str">
        <f>IF('0) Signal List'!B168="","",'0) Signal List'!B168)</f>
        <v/>
      </c>
      <c r="C5" s="17" t="str">
        <f>IF('0) Signal List'!C144="","",'0) Signal List'!C144)</f>
        <v/>
      </c>
      <c r="D5" s="17" t="str">
        <f>IF('0) Signal List'!D144="","",'0) Signal List'!D144)</f>
        <v/>
      </c>
      <c r="E5" s="3" t="str">
        <f>IF('0) Signal List'!E144="","",'0) Signal List'!E144)</f>
        <v/>
      </c>
      <c r="F5" s="17" t="str">
        <f>IF('0) Signal List'!F144="","",'0) Signal List'!F144)</f>
        <v/>
      </c>
      <c r="G5" s="109"/>
      <c r="H5" s="224"/>
    </row>
    <row r="6" spans="1:8" ht="24.6" x14ac:dyDescent="0.4">
      <c r="A6" s="225"/>
      <c r="B6" s="131" t="s">
        <v>226</v>
      </c>
      <c r="C6" s="17" t="str">
        <f>IF('0) Signal List'!C145="","",'0) Signal List'!C145)</f>
        <v/>
      </c>
      <c r="D6" s="17" t="str">
        <f>IF('0) Signal List'!D145="","",'0) Signal List'!D145)</f>
        <v/>
      </c>
      <c r="E6" s="3" t="str">
        <f>IF('0) Signal List'!E145="","",'0) Signal List'!E145)</f>
        <v/>
      </c>
      <c r="F6" s="17" t="str">
        <f>IF('0) Signal List'!F145="","",'0) Signal List'!F145)</f>
        <v/>
      </c>
      <c r="G6" s="109"/>
      <c r="H6" s="224"/>
    </row>
    <row r="7" spans="1:8" x14ac:dyDescent="0.25">
      <c r="A7" s="173"/>
      <c r="B7" s="138" t="s">
        <v>172</v>
      </c>
      <c r="C7" s="17" t="str">
        <f>IF('0) Signal List'!C146="","",'0) Signal List'!C146)</f>
        <v/>
      </c>
      <c r="D7" s="17" t="str">
        <f>IF('0) Signal List'!D146="","",'0) Signal List'!D146)</f>
        <v/>
      </c>
      <c r="E7" s="3" t="str">
        <f>IF('0) Signal List'!E146="","",'0) Signal List'!E146)</f>
        <v/>
      </c>
      <c r="F7" s="17" t="str">
        <f>IF('0) Signal List'!F146="","",'0) Signal List'!F146)</f>
        <v/>
      </c>
      <c r="G7" s="109"/>
      <c r="H7" s="224"/>
    </row>
    <row r="8" spans="1:8" ht="33.6" thickBot="1" x14ac:dyDescent="0.65">
      <c r="A8" s="226"/>
      <c r="B8" s="208"/>
      <c r="C8" s="17" t="str">
        <f>IF('0) Signal List'!C147="","",'0) Signal List'!C147)</f>
        <v/>
      </c>
      <c r="D8" s="17" t="str">
        <f>IF('0) Signal List'!D147="","",'0) Signal List'!D147)</f>
        <v/>
      </c>
      <c r="E8" s="3" t="str">
        <f>IF('0) Signal List'!E147="","",'0) Signal List'!E147)</f>
        <v/>
      </c>
      <c r="F8" s="17" t="str">
        <f>IF('0) Signal List'!F147="","",'0) Signal List'!F147)</f>
        <v/>
      </c>
      <c r="G8" s="11" t="str">
        <f>IF('0) Signal List'!G147="","",'0) Signal List'!G147)</f>
        <v/>
      </c>
      <c r="H8" s="224"/>
    </row>
    <row r="9" spans="1:8" ht="15" x14ac:dyDescent="0.25">
      <c r="A9" s="217" t="s">
        <v>383</v>
      </c>
      <c r="B9" s="218"/>
      <c r="C9" s="17" t="str">
        <f>IF('0) Signal List'!C148="","",'0) Signal List'!C148)</f>
        <v/>
      </c>
      <c r="D9" s="17" t="str">
        <f>IF('0) Signal List'!D148="","",'0) Signal List'!D148)</f>
        <v/>
      </c>
      <c r="E9" s="3" t="str">
        <f>IF('0) Signal List'!E148="","",'0) Signal List'!E148)</f>
        <v/>
      </c>
      <c r="F9" s="17" t="str">
        <f>IF('0) Signal List'!F148="","",'0) Signal List'!F148)</f>
        <v/>
      </c>
      <c r="G9" s="11" t="str">
        <f>IF('0) Signal List'!G148="","",'0) Signal List'!G148)</f>
        <v/>
      </c>
      <c r="H9" s="224"/>
    </row>
    <row r="10" spans="1:8" ht="15" x14ac:dyDescent="0.25">
      <c r="A10" s="219" t="s">
        <v>384</v>
      </c>
      <c r="B10" s="47"/>
      <c r="C10" s="17" t="str">
        <f>IF('0) Signal List'!C149="","",'0) Signal List'!C149)</f>
        <v/>
      </c>
      <c r="D10" s="17" t="str">
        <f>IF('0) Signal List'!D149="","",'0) Signal List'!D149)</f>
        <v/>
      </c>
      <c r="E10" s="3" t="str">
        <f>IF('0) Signal List'!E149="","",'0) Signal List'!E149)</f>
        <v/>
      </c>
      <c r="F10" s="17" t="str">
        <f>IF('0) Signal List'!F149="","",'0) Signal List'!F149)</f>
        <v/>
      </c>
      <c r="G10" s="11" t="str">
        <f>IF('0) Signal List'!G149="","",'0) Signal List'!G149)</f>
        <v/>
      </c>
      <c r="H10" s="224"/>
    </row>
    <row r="11" spans="1:8" ht="15" x14ac:dyDescent="0.25">
      <c r="A11" s="219" t="s">
        <v>385</v>
      </c>
      <c r="B11" s="47"/>
      <c r="C11" s="17" t="str">
        <f>IF('0) Signal List'!C150="","",'0) Signal List'!C150)</f>
        <v/>
      </c>
      <c r="D11" s="17" t="str">
        <f>IF('0) Signal List'!D150="","",'0) Signal List'!D150)</f>
        <v/>
      </c>
      <c r="E11" s="3" t="str">
        <f>IF('0) Signal List'!E150="","",'0) Signal List'!E150)</f>
        <v/>
      </c>
      <c r="F11" s="17" t="str">
        <f>IF('0) Signal List'!F150="","",'0) Signal List'!F150)</f>
        <v/>
      </c>
      <c r="G11" s="11" t="str">
        <f>IF('0) Signal List'!G150="","",'0) Signal List'!G150)</f>
        <v/>
      </c>
      <c r="H11" s="224"/>
    </row>
    <row r="12" spans="1:8" ht="15" x14ac:dyDescent="0.25">
      <c r="A12" s="219" t="s">
        <v>386</v>
      </c>
      <c r="B12" s="220"/>
      <c r="C12" s="17" t="str">
        <f>IF('0) Signal List'!C151="","",'0) Signal List'!C151)</f>
        <v/>
      </c>
      <c r="D12" s="17" t="str">
        <f>IF('0) Signal List'!D151="","",'0) Signal List'!D151)</f>
        <v/>
      </c>
      <c r="E12" s="3" t="str">
        <f>IF('0) Signal List'!E151="","",'0) Signal List'!E151)</f>
        <v/>
      </c>
      <c r="F12" s="17" t="str">
        <f>IF('0) Signal List'!F151="","",'0) Signal List'!F151)</f>
        <v/>
      </c>
      <c r="G12" s="11" t="str">
        <f>IF('0) Signal List'!G151="","",'0) Signal List'!G151)</f>
        <v/>
      </c>
      <c r="H12" s="224"/>
    </row>
    <row r="13" spans="1:8" ht="15" x14ac:dyDescent="0.25">
      <c r="A13" s="219" t="s">
        <v>387</v>
      </c>
      <c r="B13" s="47"/>
      <c r="C13" s="17" t="str">
        <f>IF('0) Signal List'!C152="","",'0) Signal List'!C152)</f>
        <v/>
      </c>
      <c r="D13" s="17" t="str">
        <f>IF('0) Signal List'!D152="","",'0) Signal List'!D152)</f>
        <v/>
      </c>
      <c r="E13" s="3" t="str">
        <f>IF('0) Signal List'!E152="","",'0) Signal List'!E152)</f>
        <v/>
      </c>
      <c r="F13" s="17" t="str">
        <f>IF('0) Signal List'!F152="","",'0) Signal List'!F152)</f>
        <v/>
      </c>
      <c r="G13" s="11" t="str">
        <f>IF('0) Signal List'!G152="","",'0) Signal List'!G152)</f>
        <v/>
      </c>
      <c r="H13" s="224"/>
    </row>
    <row r="14" spans="1:8" ht="15.6" x14ac:dyDescent="0.3">
      <c r="A14" s="221" t="s">
        <v>388</v>
      </c>
      <c r="B14" s="47"/>
      <c r="C14" s="17" t="str">
        <f>IF('0) Signal List'!C153="","",'0) Signal List'!C153)</f>
        <v/>
      </c>
      <c r="D14" s="17" t="str">
        <f>IF('0) Signal List'!D153="","",'0) Signal List'!D153)</f>
        <v/>
      </c>
      <c r="E14" s="3" t="str">
        <f>IF('0) Signal List'!E153="","",'0) Signal List'!E153)</f>
        <v/>
      </c>
      <c r="F14" s="17" t="str">
        <f>IF('0) Signal List'!F153="","",'0) Signal List'!F153)</f>
        <v/>
      </c>
      <c r="G14" s="11" t="str">
        <f>IF('0) Signal List'!G153="","",'0) Signal List'!G153)</f>
        <v/>
      </c>
      <c r="H14" s="224"/>
    </row>
    <row r="15" spans="1:8" ht="15" x14ac:dyDescent="0.25">
      <c r="A15" s="219" t="s">
        <v>389</v>
      </c>
      <c r="B15" s="47"/>
      <c r="C15" s="17" t="str">
        <f>IF('0) Signal List'!C154="","",'0) Signal List'!C154)</f>
        <v/>
      </c>
      <c r="D15" s="17" t="str">
        <f>IF('0) Signal List'!D154="","",'0) Signal List'!D154)</f>
        <v/>
      </c>
      <c r="E15" s="3" t="str">
        <f>IF('0) Signal List'!E154="","",'0) Signal List'!E154)</f>
        <v/>
      </c>
      <c r="F15" s="17" t="str">
        <f>IF('0) Signal List'!F154="","",'0) Signal List'!F154)</f>
        <v/>
      </c>
      <c r="G15" s="11" t="str">
        <f>IF('0) Signal List'!G154="","",'0) Signal List'!G154)</f>
        <v/>
      </c>
      <c r="H15" s="224"/>
    </row>
    <row r="16" spans="1:8" ht="15" x14ac:dyDescent="0.25">
      <c r="A16" s="219" t="s">
        <v>390</v>
      </c>
      <c r="B16" s="47"/>
      <c r="C16" s="17" t="str">
        <f>IF('0) Signal List'!C155="","",'0) Signal List'!C155)</f>
        <v/>
      </c>
      <c r="D16" s="17" t="str">
        <f>IF('0) Signal List'!D155="","",'0) Signal List'!D155)</f>
        <v/>
      </c>
      <c r="E16" s="3" t="str">
        <f>IF('0) Signal List'!E155="","",'0) Signal List'!E155)</f>
        <v/>
      </c>
      <c r="F16" s="17" t="str">
        <f>IF('0) Signal List'!F155="","",'0) Signal List'!F155)</f>
        <v/>
      </c>
      <c r="G16" s="11" t="str">
        <f>IF('0) Signal List'!G155="","",'0) Signal List'!G155)</f>
        <v/>
      </c>
      <c r="H16" s="224"/>
    </row>
    <row r="17" spans="1:8" ht="15" x14ac:dyDescent="0.25">
      <c r="A17" s="219" t="s">
        <v>391</v>
      </c>
      <c r="B17" s="47"/>
      <c r="C17" s="17" t="str">
        <f>IF('0) Signal List'!C156="","",'0) Signal List'!C156)</f>
        <v/>
      </c>
      <c r="D17" s="17" t="str">
        <f>IF('0) Signal List'!D156="","",'0) Signal List'!D156)</f>
        <v/>
      </c>
      <c r="E17" s="3" t="str">
        <f>IF('0) Signal List'!E156="","",'0) Signal List'!E156)</f>
        <v/>
      </c>
      <c r="F17" s="17" t="str">
        <f>IF('0) Signal List'!F156="","",'0) Signal List'!F156)</f>
        <v/>
      </c>
      <c r="G17" s="11" t="str">
        <f>IF('0) Signal List'!G156="","",'0) Signal List'!G156)</f>
        <v/>
      </c>
      <c r="H17" s="224"/>
    </row>
    <row r="18" spans="1:8" ht="15" x14ac:dyDescent="0.25">
      <c r="A18" s="219" t="s">
        <v>392</v>
      </c>
      <c r="B18" s="47"/>
      <c r="C18" s="17" t="str">
        <f>IF('0) Signal List'!C157="","",'0) Signal List'!C157)</f>
        <v/>
      </c>
      <c r="D18" s="17" t="str">
        <f>IF('0) Signal List'!D157="","",'0) Signal List'!D157)</f>
        <v/>
      </c>
      <c r="E18" s="3" t="str">
        <f>IF('0) Signal List'!E157="","",'0) Signal List'!E157)</f>
        <v/>
      </c>
      <c r="F18" s="17" t="str">
        <f>IF('0) Signal List'!F157="","",'0) Signal List'!F157)</f>
        <v/>
      </c>
      <c r="G18" s="11" t="str">
        <f>IF('0) Signal List'!G157="","",'0) Signal List'!G157)</f>
        <v/>
      </c>
      <c r="H18" s="224"/>
    </row>
    <row r="19" spans="1:8" ht="15" x14ac:dyDescent="0.25">
      <c r="A19" s="219" t="s">
        <v>393</v>
      </c>
      <c r="B19" s="47"/>
      <c r="C19" s="17" t="str">
        <f>IF('0) Signal List'!C158="","",'0) Signal List'!C158)</f>
        <v/>
      </c>
      <c r="D19" s="17" t="str">
        <f>IF('0) Signal List'!D158="","",'0) Signal List'!D158)</f>
        <v/>
      </c>
      <c r="E19" s="3" t="str">
        <f>IF('0) Signal List'!E158="","",'0) Signal List'!E158)</f>
        <v/>
      </c>
      <c r="F19" s="17" t="str">
        <f>IF('0) Signal List'!F158="","",'0) Signal List'!F158)</f>
        <v/>
      </c>
      <c r="G19" s="11" t="str">
        <f>IF('0) Signal List'!G158="","",'0) Signal List'!G158)</f>
        <v/>
      </c>
      <c r="H19" s="224"/>
    </row>
    <row r="20" spans="1:8" ht="15" x14ac:dyDescent="0.25">
      <c r="A20" s="219" t="s">
        <v>394</v>
      </c>
      <c r="B20" s="47"/>
      <c r="C20" s="17" t="str">
        <f>IF('0) Signal List'!C159="","",'0) Signal List'!C159)</f>
        <v/>
      </c>
      <c r="D20" s="17" t="str">
        <f>IF('0) Signal List'!D159="","",'0) Signal List'!D159)</f>
        <v/>
      </c>
      <c r="E20" s="3" t="str">
        <f>IF('0) Signal List'!E159="","",'0) Signal List'!E159)</f>
        <v/>
      </c>
      <c r="F20" s="17" t="str">
        <f>IF('0) Signal List'!F159="","",'0) Signal List'!F159)</f>
        <v/>
      </c>
      <c r="G20" s="11" t="str">
        <f>IF('0) Signal List'!G159="","",'0) Signal List'!G159)</f>
        <v/>
      </c>
      <c r="H20" s="224"/>
    </row>
    <row r="21" spans="1:8" ht="15" x14ac:dyDescent="0.25">
      <c r="A21" s="219" t="s">
        <v>395</v>
      </c>
      <c r="B21" s="47"/>
      <c r="C21" s="17" t="str">
        <f>IF('0) Signal List'!C160="","",'0) Signal List'!C160)</f>
        <v/>
      </c>
      <c r="D21" s="17" t="str">
        <f>IF('0) Signal List'!D160="","",'0) Signal List'!D160)</f>
        <v/>
      </c>
      <c r="E21" s="3" t="str">
        <f>IF('0) Signal List'!E160="","",'0) Signal List'!E160)</f>
        <v/>
      </c>
      <c r="F21" s="17" t="str">
        <f>IF('0) Signal List'!F160="","",'0) Signal List'!F160)</f>
        <v/>
      </c>
      <c r="G21" s="11" t="str">
        <f>IF('0) Signal List'!G160="","",'0) Signal List'!G160)</f>
        <v/>
      </c>
      <c r="H21" s="224"/>
    </row>
    <row r="22" spans="1:8" ht="15" x14ac:dyDescent="0.25">
      <c r="A22" s="219" t="s">
        <v>396</v>
      </c>
      <c r="B22" s="47"/>
      <c r="C22" s="17" t="str">
        <f>IF('0) Signal List'!C161="","",'0) Signal List'!C161)</f>
        <v/>
      </c>
      <c r="D22" s="17" t="str">
        <f>IF('0) Signal List'!D161="","",'0) Signal List'!D161)</f>
        <v/>
      </c>
      <c r="E22" s="3" t="str">
        <f>IF('0) Signal List'!E161="","",'0) Signal List'!E161)</f>
        <v/>
      </c>
      <c r="F22" s="17" t="str">
        <f>IF('0) Signal List'!F161="","",'0) Signal List'!F161)</f>
        <v/>
      </c>
      <c r="G22" s="11" t="str">
        <f>IF('0) Signal List'!G161="","",'0) Signal List'!G161)</f>
        <v/>
      </c>
      <c r="H22" s="224"/>
    </row>
    <row r="23" spans="1:8" ht="15" x14ac:dyDescent="0.25">
      <c r="A23" s="219" t="s">
        <v>397</v>
      </c>
      <c r="B23" s="47"/>
      <c r="C23" s="17" t="str">
        <f>IF('0) Signal List'!C162="","",'0) Signal List'!C162)</f>
        <v/>
      </c>
      <c r="D23" s="17" t="str">
        <f>IF('0) Signal List'!D162="","",'0) Signal List'!D162)</f>
        <v/>
      </c>
      <c r="E23" s="3" t="str">
        <f>IF('0) Signal List'!E162="","",'0) Signal List'!E162)</f>
        <v/>
      </c>
      <c r="F23" s="17" t="str">
        <f>IF('0) Signal List'!F162="","",'0) Signal List'!F162)</f>
        <v/>
      </c>
      <c r="G23" s="11" t="str">
        <f>IF('0) Signal List'!G162="","",'0) Signal List'!G162)</f>
        <v/>
      </c>
      <c r="H23" s="224"/>
    </row>
    <row r="24" spans="1:8" ht="15" x14ac:dyDescent="0.25">
      <c r="A24" s="219" t="s">
        <v>398</v>
      </c>
      <c r="B24" s="47"/>
      <c r="C24" s="17" t="str">
        <f>IF('0) Signal List'!C163="","",'0) Signal List'!C163)</f>
        <v/>
      </c>
      <c r="D24" s="17" t="str">
        <f>IF('0) Signal List'!D163="","",'0) Signal List'!D163)</f>
        <v/>
      </c>
      <c r="E24" s="3" t="str">
        <f>IF('0) Signal List'!E163="","",'0) Signal List'!E163)</f>
        <v/>
      </c>
      <c r="F24" s="17" t="str">
        <f>IF('0) Signal List'!F163="","",'0) Signal List'!F163)</f>
        <v/>
      </c>
      <c r="G24" s="11" t="str">
        <f>IF('0) Signal List'!G163="","",'0) Signal List'!G163)</f>
        <v/>
      </c>
      <c r="H24" s="224"/>
    </row>
    <row r="25" spans="1:8" ht="15" x14ac:dyDescent="0.25">
      <c r="A25" s="222" t="s">
        <v>399</v>
      </c>
      <c r="B25" s="47"/>
      <c r="C25" s="17" t="str">
        <f>IF('0) Signal List'!C164="","",'0) Signal List'!C164)</f>
        <v/>
      </c>
      <c r="D25" s="17" t="str">
        <f>IF('0) Signal List'!D164="","",'0) Signal List'!D164)</f>
        <v/>
      </c>
      <c r="E25" s="3" t="str">
        <f>IF('0) Signal List'!E164="","",'0) Signal List'!E164)</f>
        <v/>
      </c>
      <c r="F25" s="17" t="str">
        <f>IF('0) Signal List'!F164="","",'0) Signal List'!F164)</f>
        <v/>
      </c>
      <c r="G25" s="11" t="str">
        <f>IF('0) Signal List'!G164="","",'0) Signal List'!G164)</f>
        <v/>
      </c>
      <c r="H25" s="224"/>
    </row>
    <row r="26" spans="1:8" s="51" customFormat="1" ht="15.6" thickBot="1" x14ac:dyDescent="0.3">
      <c r="A26" s="219" t="s">
        <v>429</v>
      </c>
      <c r="B26" s="47"/>
      <c r="E26" s="53"/>
      <c r="G26" s="11"/>
      <c r="H26" s="224"/>
    </row>
    <row r="27" spans="1:8" ht="21" thickBot="1" x14ac:dyDescent="0.4">
      <c r="A27" s="62" t="s">
        <v>175</v>
      </c>
      <c r="B27" s="213"/>
      <c r="C27" s="17" t="str">
        <f>IF('0) Signal List'!C168="","",'0) Signal List'!C168)</f>
        <v/>
      </c>
      <c r="D27" s="17" t="str">
        <f>IF('0) Signal List'!D168="","",'0) Signal List'!D168)</f>
        <v/>
      </c>
      <c r="E27" s="3" t="str">
        <f>IF('0) Signal List'!E168="","",'0) Signal List'!E168)</f>
        <v/>
      </c>
      <c r="F27" s="17" t="str">
        <f>IF('0) Signal List'!F168="","",'0) Signal List'!F168)</f>
        <v/>
      </c>
      <c r="G27" s="11" t="str">
        <f>IF('0) Signal List'!G168="","",'0) Signal List'!G168)</f>
        <v/>
      </c>
      <c r="H27" s="224" t="str">
        <f>IF('0) Signal List'!H168="","",'0) Signal List'!H168)</f>
        <v/>
      </c>
    </row>
    <row r="28" spans="1:8" ht="21" thickBot="1" x14ac:dyDescent="0.4">
      <c r="A28" s="62" t="s">
        <v>176</v>
      </c>
      <c r="B28" s="211"/>
      <c r="C28" s="17" t="str">
        <f>IF('0) Signal List'!C169="","",'0) Signal List'!C169)</f>
        <v/>
      </c>
      <c r="D28" s="17" t="str">
        <f>IF('0) Signal List'!D169="","",'0) Signal List'!D169)</f>
        <v/>
      </c>
      <c r="E28" s="3" t="str">
        <f>IF('0) Signal List'!E169="","",'0) Signal List'!E169)</f>
        <v/>
      </c>
      <c r="F28" s="17" t="str">
        <f>IF('0) Signal List'!F169="","",'0) Signal List'!F169)</f>
        <v/>
      </c>
      <c r="G28" s="11" t="str">
        <f>IF('0) Signal List'!G169="","",'0) Signal List'!G169)</f>
        <v/>
      </c>
      <c r="H28" s="224" t="str">
        <f>IF('0) Signal List'!H169="","",'0) Signal List'!H169)</f>
        <v/>
      </c>
    </row>
    <row r="29" spans="1:8" ht="21" thickBot="1" x14ac:dyDescent="0.4">
      <c r="A29" s="137" t="s">
        <v>174</v>
      </c>
      <c r="B29" s="212"/>
      <c r="C29" s="17" t="str">
        <f>IF('0) Signal List'!C170="","",'0) Signal List'!C170)</f>
        <v/>
      </c>
      <c r="D29" s="17" t="str">
        <f>IF('0) Signal List'!D170="","",'0) Signal List'!D170)</f>
        <v/>
      </c>
      <c r="E29" s="3" t="str">
        <f>IF('0) Signal List'!E170="","",'0) Signal List'!E170)</f>
        <v/>
      </c>
      <c r="F29" s="17" t="str">
        <f>IF('0) Signal List'!F170="","",'0) Signal List'!F170)</f>
        <v/>
      </c>
      <c r="G29" s="11" t="str">
        <f>IF('0) Signal List'!G170="","",'0) Signal List'!G170)</f>
        <v/>
      </c>
      <c r="H29" s="224" t="str">
        <f>IF('0) Signal List'!H170="","",'0) Signal List'!H170)</f>
        <v/>
      </c>
    </row>
    <row r="30" spans="1:8" x14ac:dyDescent="0.25">
      <c r="A30" s="227" t="str">
        <f>IF('0) Signal List'!H167="","",'0) Signal List'!H167)</f>
        <v/>
      </c>
      <c r="B30" s="17"/>
      <c r="C30" s="17" t="str">
        <f>IF('0) Signal List'!C171="","",'0) Signal List'!C171)</f>
        <v/>
      </c>
      <c r="D30" s="17" t="str">
        <f>IF('0) Signal List'!D171="","",'0) Signal List'!D171)</f>
        <v/>
      </c>
      <c r="E30" s="3" t="str">
        <f>IF('0) Signal List'!E171="","",'0) Signal List'!E171)</f>
        <v/>
      </c>
      <c r="F30" s="17" t="str">
        <f>IF('0) Signal List'!F171="","",'0) Signal List'!F171)</f>
        <v/>
      </c>
      <c r="G30" s="11" t="str">
        <f>IF('0) Signal List'!G171="","",'0) Signal List'!G171)</f>
        <v/>
      </c>
      <c r="H30" s="224" t="str">
        <f>IF('0) Signal List'!H171="","",'0) Signal List'!H171)</f>
        <v/>
      </c>
    </row>
    <row r="31" spans="1:8" ht="13.8" thickBot="1" x14ac:dyDescent="0.3">
      <c r="A31" s="228"/>
      <c r="B31" s="18"/>
      <c r="C31" s="18" t="str">
        <f>IF('0) Signal List'!C172="","",'0) Signal List'!C172)</f>
        <v/>
      </c>
      <c r="D31" s="18" t="str">
        <f>IF('0) Signal List'!D172="","",'0) Signal List'!D172)</f>
        <v/>
      </c>
      <c r="E31" s="19" t="str">
        <f>IF('0) Signal List'!E172="","",'0) Signal List'!E172)</f>
        <v/>
      </c>
      <c r="F31" s="18" t="str">
        <f>IF('0) Signal List'!F172="","",'0) Signal List'!F172)</f>
        <v/>
      </c>
      <c r="G31" s="229" t="str">
        <f>IF('0) Signal List'!G172="","",'0) Signal List'!G172)</f>
        <v/>
      </c>
      <c r="H31" s="230" t="str">
        <f>IF('0) Signal List'!H172="","",'0) Signal List'!H172)</f>
        <v/>
      </c>
    </row>
    <row r="32" spans="1:8" ht="12.75" customHeight="1" x14ac:dyDescent="0.25">
      <c r="C32" s="21" t="str">
        <f>IF('0) Signal List'!C173="","",'0) Signal List'!C173)</f>
        <v/>
      </c>
      <c r="D32" s="21" t="str">
        <f>IF('0) Signal List'!D173="","",'0) Signal List'!D173)</f>
        <v/>
      </c>
      <c r="E32" s="20" t="str">
        <f>IF('0) Signal List'!E173="","",'0) Signal List'!E173)</f>
        <v/>
      </c>
      <c r="F32" s="21" t="str">
        <f>IF('0) Signal List'!F173="","",'0) Signal List'!F173)</f>
        <v/>
      </c>
      <c r="G32" s="11" t="str">
        <f>IF('0) Signal List'!G173="","",'0) Signal List'!G173)</f>
        <v/>
      </c>
      <c r="H32" s="11" t="str">
        <f>IF('0) Signal List'!H173="","",'0) Signal List'!H173)</f>
        <v/>
      </c>
    </row>
  </sheetData>
  <customSheetViews>
    <customSheetView guid="{87DE1C7C-F92F-4056-9C7F-506D880140E3}" scale="85" fitToPage="1" topLeftCell="A97">
      <selection activeCell="K150" sqref="K150"/>
      <pageMargins left="0.23622047244094491" right="0.23622047244094491" top="0.74803149606299213" bottom="0.74803149606299213" header="0.31496062992125984" footer="0.31496062992125984"/>
      <printOptions horizontalCentered="1" verticalCentered="1"/>
      <pageSetup paperSize="9" scale="46" orientation="portrait" r:id="rId1"/>
      <headerFooter alignWithMargins="0">
        <oddHeader>&amp;L&amp;G&amp;C&amp;24EMS Database Setup Certificate</oddHeader>
        <oddFooter>&amp;L&amp;14EirGrid Confidential - &amp;F&amp;R&amp;14Page &amp;P
&amp;D</oddFooter>
      </headerFooter>
    </customSheetView>
  </customSheetViews>
  <mergeCells count="2">
    <mergeCell ref="A3:G3"/>
    <mergeCell ref="A1:B1"/>
  </mergeCells>
  <printOptions horizontalCentered="1" verticalCentered="1"/>
  <pageMargins left="0.23622047244094491" right="0.23622047244094491" top="0" bottom="0" header="0.31496062992125984" footer="0.31496062992125984"/>
  <pageSetup paperSize="9" scale="79" orientation="landscape" r:id="rId2"/>
  <headerFooter alignWithMargins="0">
    <oddHeader>&amp;L&amp;G&amp;C&amp;24EMS Database Setup Certificate</oddHeader>
    <oddFooter>&amp;L&amp;14EirGrid Confidential - &amp;F&amp;R&amp;14Page &amp;P
&amp;D</oddFooter>
  </headerFooter>
  <drawing r:id="rId3"/>
  <legacyDrawing r:id="rId4"/>
  <legacyDrawingHF r:id="rId5"/>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rgb="FFFFC000"/>
    <pageSetUpPr fitToPage="1"/>
  </sheetPr>
  <dimension ref="A1:L170"/>
  <sheetViews>
    <sheetView view="pageBreakPreview" zoomScale="70" zoomScaleNormal="85" zoomScaleSheetLayoutView="70" zoomScalePageLayoutView="25" workbookViewId="0">
      <selection sqref="A1:XFD1048576"/>
    </sheetView>
  </sheetViews>
  <sheetFormatPr defaultColWidth="9.109375" defaultRowHeight="13.2" x14ac:dyDescent="0.25"/>
  <cols>
    <col min="1" max="1" width="16.33203125" style="567" customWidth="1"/>
    <col min="2" max="2" width="51.5546875" style="568" customWidth="1"/>
    <col min="3" max="3" width="16.6640625" style="568" customWidth="1"/>
    <col min="4" max="4" width="9.109375" style="568"/>
    <col min="5" max="5" width="12" style="569" bestFit="1" customWidth="1"/>
    <col min="6" max="6" width="19.109375" style="568" customWidth="1"/>
    <col min="7" max="7" width="13.5546875" style="11" customWidth="1"/>
    <col min="8" max="8" width="25.6640625" style="11" customWidth="1"/>
    <col min="9" max="9" width="21.44140625" style="51" customWidth="1"/>
    <col min="10" max="10" width="13" style="51" customWidth="1"/>
    <col min="11" max="11" width="9.109375" style="51"/>
    <col min="12" max="12" width="14.44140625" style="51" customWidth="1"/>
    <col min="13" max="16384" width="9.109375" style="51"/>
  </cols>
  <sheetData>
    <row r="1" spans="1:12" s="9" customFormat="1" ht="51.75" customHeight="1" x14ac:dyDescent="0.4">
      <c r="A1" s="905" t="str">
        <f>IF('0) Signal List'!A1="","",'0) Signal List'!A1)</f>
        <v>WINDFARM NAME (TLC)</v>
      </c>
      <c r="B1" s="906" t="str">
        <f>IF('0) Signal List'!B1="","",'0) Signal List'!B1)</f>
        <v/>
      </c>
      <c r="C1" s="214" t="str">
        <f>IF('0) Signal List'!C1="","",'0) Signal List'!C1)</f>
        <v>Topology</v>
      </c>
      <c r="D1" s="214" t="str">
        <f>IF('0) Signal List'!D1="","",'0) Signal List'!D1)</f>
        <v>XX</v>
      </c>
      <c r="E1" s="215" t="str">
        <f>'0) Signal List'!E1</f>
        <v>XX</v>
      </c>
      <c r="F1" s="214" t="str">
        <f>IF('0) Signal List'!F1="","",'0) Signal List'!F1)</f>
        <v>MW</v>
      </c>
      <c r="G1" s="215" t="str">
        <f>IF('0) Signal List'!G1="","",'0) Signal List'!G1)</f>
        <v>v1.0</v>
      </c>
      <c r="H1" s="215"/>
      <c r="I1" s="902" t="s">
        <v>380</v>
      </c>
      <c r="J1" s="903"/>
      <c r="K1" s="903"/>
      <c r="L1" s="904"/>
    </row>
    <row r="2" spans="1:12" s="9" customFormat="1" ht="51.75" customHeight="1" x14ac:dyDescent="0.4">
      <c r="A2" s="541"/>
      <c r="B2" s="542"/>
      <c r="C2" s="543" t="s">
        <v>770</v>
      </c>
      <c r="D2" s="548" t="str">
        <f>'0) Signal List'!D2</f>
        <v>XX</v>
      </c>
      <c r="E2" s="544"/>
      <c r="F2" s="543"/>
      <c r="G2" s="544"/>
      <c r="H2" s="544"/>
      <c r="I2" s="545"/>
      <c r="J2" s="546"/>
      <c r="K2" s="546"/>
      <c r="L2" s="547"/>
    </row>
    <row r="3" spans="1:12" ht="26.4" x14ac:dyDescent="0.4">
      <c r="A3" s="878" t="str">
        <f>IF('0) Signal List'!A3="","",'0) Signal List'!A3)</f>
        <v>EirGrid Signals, Command &amp; Control Specification (Ref: DCC11.5)</v>
      </c>
      <c r="B3" s="879" t="str">
        <f>IF('0) Signal List'!B3="","",'0) Signal List'!B3)</f>
        <v/>
      </c>
      <c r="C3" s="879" t="str">
        <f>IF('0) Signal List'!C3="","",'0) Signal List'!C3)</f>
        <v/>
      </c>
      <c r="D3" s="879" t="str">
        <f>IF('0) Signal List'!D3="","",'0) Signal List'!D3)</f>
        <v/>
      </c>
      <c r="E3" s="879" t="str">
        <f>IF('0) Signal List'!E3="","",'0) Signal List'!E3)</f>
        <v/>
      </c>
      <c r="F3" s="879" t="str">
        <f>IF('0) Signal List'!F3="","",'0) Signal List'!F3)</f>
        <v/>
      </c>
      <c r="G3" s="736"/>
      <c r="H3" s="736"/>
      <c r="I3" s="155" t="s">
        <v>177</v>
      </c>
      <c r="J3" s="581" t="s">
        <v>178</v>
      </c>
      <c r="K3" s="581" t="s">
        <v>179</v>
      </c>
      <c r="L3" s="582" t="s">
        <v>180</v>
      </c>
    </row>
    <row r="4" spans="1:12" ht="33" x14ac:dyDescent="0.6">
      <c r="A4" s="552" t="s">
        <v>785</v>
      </c>
      <c r="B4" s="553"/>
      <c r="C4" s="553"/>
      <c r="D4" s="553"/>
      <c r="E4" s="553"/>
      <c r="F4" s="553"/>
      <c r="G4" s="50"/>
      <c r="H4" s="50"/>
      <c r="I4" s="499"/>
      <c r="J4" s="145"/>
      <c r="K4" s="145"/>
      <c r="L4" s="583"/>
    </row>
    <row r="5" spans="1:12" x14ac:dyDescent="0.25">
      <c r="A5" s="565" t="str">
        <f>IF('0) Signal List'!A5="","",'0) Signal List'!A5)</f>
        <v/>
      </c>
      <c r="B5" s="51" t="str">
        <f>IF('0) Signal List'!B5="","",'0) Signal List'!B5)</f>
        <v/>
      </c>
      <c r="C5" s="51" t="str">
        <f>IF('0) Signal List'!C5="","",'0) Signal List'!C5)</f>
        <v/>
      </c>
      <c r="D5" s="51" t="str">
        <f>IF('0) Signal List'!D5="","",'0) Signal List'!D5)</f>
        <v/>
      </c>
      <c r="E5" s="53" t="str">
        <f>IF('0) Signal List'!E5="","",'0) Signal List'!E5)</f>
        <v/>
      </c>
      <c r="F5" s="51" t="str">
        <f>IF('0) Signal List'!F5="","",'0) Signal List'!F5)</f>
        <v/>
      </c>
      <c r="G5" s="11" t="str">
        <f>IF('0) Signal List'!G5="","",'0) Signal List'!G5)</f>
        <v/>
      </c>
      <c r="H5" s="11" t="str">
        <f>IF('0) Signal List'!H5="","",'0) Signal List'!H5)</f>
        <v/>
      </c>
      <c r="I5" s="145"/>
      <c r="J5" s="145"/>
      <c r="K5" s="145"/>
      <c r="L5" s="583"/>
    </row>
    <row r="6" spans="1:12" ht="14.4" thickBot="1" x14ac:dyDescent="0.3">
      <c r="A6" s="63" t="str">
        <f>IF('0) Signal List'!A6="","",'0) Signal List'!A6)</f>
        <v>ETIE Ref</v>
      </c>
      <c r="B6" s="64" t="str">
        <f>IF('0) Signal List'!B6="","",'0) Signal List'!B6)</f>
        <v>Digital Input Signals (signals sent to EirGrid)</v>
      </c>
      <c r="C6" s="65" t="str">
        <f>IF('0) Signal List'!C6="","",'0) Signal List'!C6)</f>
        <v/>
      </c>
      <c r="D6" s="65" t="str">
        <f>IF('0) Signal List'!D6="","",'0) Signal List'!D6)</f>
        <v/>
      </c>
      <c r="E6" s="66" t="str">
        <f>IF('0) Signal List'!E6="","",'0) Signal List'!E6)</f>
        <v/>
      </c>
      <c r="F6" s="65" t="str">
        <f>IF('0) Signal List'!F6="","",'0) Signal List'!F6)</f>
        <v/>
      </c>
      <c r="G6" s="67" t="str">
        <f>IF('0) Signal List'!G6="","",'0) Signal List'!G6)</f>
        <v>Provided by</v>
      </c>
      <c r="H6" s="113" t="str">
        <f>IF('0) Signal List'!H6="","",'0) Signal List'!H6)</f>
        <v>TSO Pass-through to</v>
      </c>
      <c r="I6" s="129"/>
      <c r="J6" s="247"/>
      <c r="K6" s="247"/>
      <c r="L6" s="248"/>
    </row>
    <row r="7" spans="1:12" ht="14.25" customHeight="1" thickTop="1" x14ac:dyDescent="0.25">
      <c r="A7" s="240" t="str">
        <f>IF('0) Signal List'!A7="","",'0) Signal List'!A7)</f>
        <v/>
      </c>
      <c r="B7" s="241" t="str">
        <f>IF('0) Signal List'!B7="","",'0) Signal List'!B7)</f>
        <v/>
      </c>
      <c r="C7" s="242" t="str">
        <f>IF('0) Signal List'!C7="","",'0) Signal List'!C7)</f>
        <v/>
      </c>
      <c r="D7" s="242" t="str">
        <f>IF('0) Signal List'!D7="","",'0) Signal List'!D7)</f>
        <v/>
      </c>
      <c r="E7" s="243" t="str">
        <f>IF('0) Signal List'!E7="","",'0) Signal List'!E7)</f>
        <v/>
      </c>
      <c r="F7" s="242" t="str">
        <f>IF('0) Signal List'!F7="","",'0) Signal List'!F7)</f>
        <v/>
      </c>
      <c r="G7" s="71" t="str">
        <f>IF('0) Signal List'!G7="","",'0) Signal List'!G7)</f>
        <v/>
      </c>
      <c r="H7" s="115" t="str">
        <f>IF('0) Signal List'!H7="","",'0) Signal List'!H7)</f>
        <v/>
      </c>
      <c r="I7" s="246"/>
      <c r="J7" s="244"/>
      <c r="K7" s="244"/>
      <c r="L7" s="245"/>
    </row>
    <row r="8" spans="1:12" ht="14.25" customHeight="1" x14ac:dyDescent="0.25">
      <c r="A8" s="68" t="str">
        <f>IF('0) Signal List'!A8="","",'0) Signal List'!A8)</f>
        <v/>
      </c>
      <c r="B8" s="73" t="str">
        <f>IF('0) Signal List'!B8="","",'0) Signal List'!B8)</f>
        <v>Double Point Status Indications</v>
      </c>
      <c r="C8" s="868" t="str">
        <f>IF('0) Signal List'!C8="","",'0) Signal List'!C8)</f>
        <v>(each individual input identified separately for clarity)</v>
      </c>
      <c r="D8" s="736"/>
      <c r="E8" s="736"/>
      <c r="F8" s="776"/>
      <c r="G8" s="74" t="str">
        <f>IF('0) Signal List'!G8="","",'0) Signal List'!G8)</f>
        <v/>
      </c>
      <c r="H8" s="119" t="str">
        <f>IF('0) Signal List'!H8="","",'0) Signal List'!H8)</f>
        <v/>
      </c>
      <c r="I8" s="116"/>
      <c r="J8" s="117"/>
      <c r="K8" s="117"/>
      <c r="L8" s="118"/>
    </row>
    <row r="9" spans="1:12" ht="14.25" customHeight="1" x14ac:dyDescent="0.3">
      <c r="A9" s="68" t="str">
        <f>IF('0) Signal List'!A9="","",'0) Signal List'!A9)</f>
        <v/>
      </c>
      <c r="B9" s="234" t="str">
        <f>IF('0) Signal List'!B9="","",'0) Signal List'!B9)</f>
        <v>Digital Input Signals from Sub Station to EirGrid</v>
      </c>
      <c r="C9" s="69" t="str">
        <f>IF('0) Signal List'!C9="","",'0) Signal List'!C9)</f>
        <v/>
      </c>
      <c r="D9" s="69" t="str">
        <f>IF('0) Signal List'!D9="","",'0) Signal List'!D9)</f>
        <v/>
      </c>
      <c r="E9" s="70" t="str">
        <f>IF('0) Signal List'!E9="","",'0) Signal List'!E9)</f>
        <v/>
      </c>
      <c r="F9" s="69" t="str">
        <f>IF('0) Signal List'!F9="","",'0) Signal List'!F9)</f>
        <v/>
      </c>
      <c r="G9" s="74" t="str">
        <f>IF('0) Signal List'!G9="","",'0) Signal List'!G9)</f>
        <v/>
      </c>
      <c r="H9" s="119"/>
      <c r="I9" s="116"/>
      <c r="J9" s="117"/>
      <c r="K9" s="117"/>
      <c r="L9" s="118"/>
    </row>
    <row r="10" spans="1:12" ht="14.25" customHeight="1" x14ac:dyDescent="0.4">
      <c r="A10" s="68" t="str">
        <f>IF('0) Signal List'!A10="","",'0) Signal List'!A10)</f>
        <v>A1</v>
      </c>
      <c r="B10" s="117" t="str">
        <f>IF('0) Signal List'!B10="","",'0) Signal List'!B10)</f>
        <v>ESBN 20 kV interface switch (Nulec Recloser)</v>
      </c>
      <c r="C10" s="69" t="str">
        <f>IF('0) Signal List'!C10="","",'0) Signal List'!C10)</f>
        <v/>
      </c>
      <c r="D10" s="69" t="str">
        <f>IF('0) Signal List'!D10="","",'0) Signal List'!D10)</f>
        <v>open</v>
      </c>
      <c r="E10" s="70" t="str">
        <f>IF('0) Signal List'!E10="","",'0) Signal List'!E10)</f>
        <v/>
      </c>
      <c r="F10" s="69" t="str">
        <f>IF('0) Signal List'!F10="","",'0) Signal List'!F10)</f>
        <v/>
      </c>
      <c r="G10" s="75" t="str">
        <f>IF('0) Signal List'!G10="","",'0) Signal List'!G10)</f>
        <v>ESBN</v>
      </c>
      <c r="H10" s="559" t="str">
        <f>IF('0) Signal List'!H10="","",'0) Signal List'!H10)</f>
        <v>ESBN</v>
      </c>
      <c r="I10" s="120" t="s">
        <v>268</v>
      </c>
      <c r="J10" s="121"/>
      <c r="K10" s="121"/>
      <c r="L10" s="122"/>
    </row>
    <row r="11" spans="1:12" ht="14.25" customHeight="1" x14ac:dyDescent="0.4">
      <c r="A11" s="68" t="str">
        <f>IF('0) Signal List'!A11="","",'0) Signal List'!A11)</f>
        <v>A2</v>
      </c>
      <c r="B11" s="69" t="str">
        <f>IF('0) Signal List'!B11="","",'0) Signal List'!B11)</f>
        <v>ESBN 20 kV interface switch (Nulec Recloser)</v>
      </c>
      <c r="C11" s="69" t="str">
        <f>IF('0) Signal List'!C11="","",'0) Signal List'!C11)</f>
        <v/>
      </c>
      <c r="D11" s="69" t="str">
        <f>IF('0) Signal List'!D11="","",'0) Signal List'!D11)</f>
        <v>closed</v>
      </c>
      <c r="E11" s="70" t="str">
        <f>IF('0) Signal List'!E11="","",'0) Signal List'!E11)</f>
        <v/>
      </c>
      <c r="F11" s="69" t="str">
        <f>IF('0) Signal List'!F11="","",'0) Signal List'!F11)</f>
        <v/>
      </c>
      <c r="G11" s="75" t="str">
        <f>IF('0) Signal List'!G11="","",'0) Signal List'!G11)</f>
        <v>ESBN</v>
      </c>
      <c r="H11" s="559" t="str">
        <f>IF('0) Signal List'!H11="","",'0) Signal List'!H11)</f>
        <v>ESBN</v>
      </c>
      <c r="I11" s="120" t="s">
        <v>268</v>
      </c>
      <c r="J11" s="121"/>
      <c r="K11" s="121"/>
      <c r="L11" s="122"/>
    </row>
    <row r="12" spans="1:12" ht="14.25" customHeight="1" x14ac:dyDescent="0.4">
      <c r="A12" s="68" t="str">
        <f>IF('0) Signal List'!A12="","",'0) Signal List'!A12)</f>
        <v>A3</v>
      </c>
      <c r="B12" s="69" t="str">
        <f>IF('0) Signal List'!B12="","",'0) Signal List'!B12)</f>
        <v>WINDFARM NAME (TLC) T421 WFPS 20 kV CB</v>
      </c>
      <c r="C12" s="69" t="str">
        <f>IF('0) Signal List'!C12="","",'0) Signal List'!C12)</f>
        <v/>
      </c>
      <c r="D12" s="69" t="str">
        <f>IF('0) Signal List'!D12="","",'0) Signal List'!D12)</f>
        <v>open</v>
      </c>
      <c r="E12" s="70" t="str">
        <f>IF('0) Signal List'!E12="","",'0) Signal List'!E12)</f>
        <v/>
      </c>
      <c r="F12" s="69" t="str">
        <f>IF('0) Signal List'!F12="","",'0) Signal List'!F12)</f>
        <v/>
      </c>
      <c r="G12" s="75" t="str">
        <f>IF('0) Signal List'!G12="","",'0) Signal List'!G12)</f>
        <v>WFPS</v>
      </c>
      <c r="H12" s="559" t="str">
        <f>IF('0) Signal List'!H12="","",'0) Signal List'!H12)</f>
        <v>ESBN</v>
      </c>
      <c r="I12" s="120" t="s">
        <v>268</v>
      </c>
      <c r="J12" s="121"/>
      <c r="K12" s="121"/>
      <c r="L12" s="122"/>
    </row>
    <row r="13" spans="1:12" ht="14.25" customHeight="1" x14ac:dyDescent="0.4">
      <c r="A13" s="68" t="str">
        <f>IF('0) Signal List'!A13="","",'0) Signal List'!A13)</f>
        <v>A4</v>
      </c>
      <c r="B13" s="69" t="str">
        <f>IF('0) Signal List'!B13="","",'0) Signal List'!B13)</f>
        <v>WINDFARM NAME (TLC) T421 WFPS 20 kV CB</v>
      </c>
      <c r="C13" s="69" t="str">
        <f>IF('0) Signal List'!C13="","",'0) Signal List'!C13)</f>
        <v/>
      </c>
      <c r="D13" s="69" t="str">
        <f>IF('0) Signal List'!D13="","",'0) Signal List'!D13)</f>
        <v>closed</v>
      </c>
      <c r="E13" s="70" t="str">
        <f>IF('0) Signal List'!E13="","",'0) Signal List'!E13)</f>
        <v/>
      </c>
      <c r="F13" s="69" t="str">
        <f>IF('0) Signal List'!F13="","",'0) Signal List'!F13)</f>
        <v/>
      </c>
      <c r="G13" s="75" t="str">
        <f>IF('0) Signal List'!G13="","",'0) Signal List'!G13)</f>
        <v>WFPS</v>
      </c>
      <c r="H13" s="559" t="str">
        <f>IF('0) Signal List'!H13="","",'0) Signal List'!H13)</f>
        <v>ESBN</v>
      </c>
      <c r="I13" s="120" t="s">
        <v>268</v>
      </c>
      <c r="J13" s="121"/>
      <c r="K13" s="121"/>
      <c r="L13" s="122"/>
    </row>
    <row r="14" spans="1:12" ht="14.25" customHeight="1" x14ac:dyDescent="0.4">
      <c r="A14" s="68" t="str">
        <f>IF('0) Signal List'!A14="","",'0) Signal List'!A14)</f>
        <v>A5</v>
      </c>
      <c r="B14" s="69" t="str">
        <f>IF('0) Signal List'!B14="","",'0) Signal List'!B14)</f>
        <v>WINDFARM NAME (TLC) Feeder 1 20 kV CB</v>
      </c>
      <c r="C14" s="69" t="str">
        <f>IF('0) Signal List'!C14="","",'0) Signal List'!C14)</f>
        <v/>
      </c>
      <c r="D14" s="69" t="str">
        <f>IF('0) Signal List'!D14="","",'0) Signal List'!D14)</f>
        <v>open</v>
      </c>
      <c r="E14" s="70" t="str">
        <f>IF('0) Signal List'!E14="","",'0) Signal List'!E14)</f>
        <v/>
      </c>
      <c r="F14" s="69" t="str">
        <f>IF('0) Signal List'!F14="","",'0) Signal List'!F14)</f>
        <v/>
      </c>
      <c r="G14" s="75" t="str">
        <f>IF('0) Signal List'!G14="","",'0) Signal List'!G14)</f>
        <v>WFPS</v>
      </c>
      <c r="H14" s="559" t="str">
        <f>IF('0) Signal List'!H14="","",'0) Signal List'!H14)</f>
        <v>ESBN</v>
      </c>
      <c r="I14" s="120" t="s">
        <v>268</v>
      </c>
      <c r="J14" s="121"/>
      <c r="K14" s="121"/>
      <c r="L14" s="122"/>
    </row>
    <row r="15" spans="1:12" ht="14.25" customHeight="1" x14ac:dyDescent="0.4">
      <c r="A15" s="68" t="str">
        <f>IF('0) Signal List'!A15="","",'0) Signal List'!A15)</f>
        <v>A6</v>
      </c>
      <c r="B15" s="69" t="str">
        <f>IF('0) Signal List'!B15="","",'0) Signal List'!B15)</f>
        <v>WINDFARM NAME (TLC) Feeder 1 20 kV CB</v>
      </c>
      <c r="C15" s="69" t="str">
        <f>IF('0) Signal List'!C15="","",'0) Signal List'!C15)</f>
        <v/>
      </c>
      <c r="D15" s="69" t="str">
        <f>IF('0) Signal List'!D15="","",'0) Signal List'!D15)</f>
        <v>closed</v>
      </c>
      <c r="E15" s="70" t="str">
        <f>IF('0) Signal List'!E15="","",'0) Signal List'!E15)</f>
        <v/>
      </c>
      <c r="F15" s="69" t="str">
        <f>IF('0) Signal List'!F15="","",'0) Signal List'!F15)</f>
        <v/>
      </c>
      <c r="G15" s="75" t="str">
        <f>IF('0) Signal List'!G15="","",'0) Signal List'!G15)</f>
        <v>WFPS</v>
      </c>
      <c r="H15" s="559" t="str">
        <f>IF('0) Signal List'!H15="","",'0) Signal List'!H15)</f>
        <v>ESBN</v>
      </c>
      <c r="I15" s="120" t="s">
        <v>268</v>
      </c>
      <c r="J15" s="121"/>
      <c r="K15" s="121"/>
      <c r="L15" s="122"/>
    </row>
    <row r="16" spans="1:12" ht="14.25" customHeight="1" x14ac:dyDescent="0.4">
      <c r="A16" s="68" t="str">
        <f>IF('0) Signal List'!A16="","",'0) Signal List'!A16)</f>
        <v>A7</v>
      </c>
      <c r="B16" s="69" t="str">
        <f>IF('0) Signal List'!B16="","",'0) Signal List'!B16)</f>
        <v>WINDFARM NAME (TLC) Feeder 2 20 kV CB</v>
      </c>
      <c r="C16" s="69" t="str">
        <f>IF('0) Signal List'!C16="","",'0) Signal List'!C16)</f>
        <v/>
      </c>
      <c r="D16" s="69" t="str">
        <f>IF('0) Signal List'!D16="","",'0) Signal List'!D16)</f>
        <v>open</v>
      </c>
      <c r="E16" s="70" t="str">
        <f>IF('0) Signal List'!E16="","",'0) Signal List'!E16)</f>
        <v/>
      </c>
      <c r="F16" s="69" t="str">
        <f>IF('0) Signal List'!F16="","",'0) Signal List'!F16)</f>
        <v/>
      </c>
      <c r="G16" s="75" t="str">
        <f>IF('0) Signal List'!G16="","",'0) Signal List'!G16)</f>
        <v>WFPS</v>
      </c>
      <c r="H16" s="559" t="str">
        <f>IF('0) Signal List'!H16="","",'0) Signal List'!H16)</f>
        <v>ESBN</v>
      </c>
      <c r="I16" s="120" t="s">
        <v>268</v>
      </c>
      <c r="J16" s="121"/>
      <c r="K16" s="121"/>
      <c r="L16" s="122"/>
    </row>
    <row r="17" spans="1:12" ht="14.25" customHeight="1" x14ac:dyDescent="0.4">
      <c r="A17" s="68" t="str">
        <f>IF('0) Signal List'!A17="","",'0) Signal List'!A17)</f>
        <v>A8</v>
      </c>
      <c r="B17" s="69" t="str">
        <f>IF('0) Signal List'!B17="","",'0) Signal List'!B17)</f>
        <v>WINDFARM NAME (TLC) Feeder 2 20 kV CB</v>
      </c>
      <c r="C17" s="69" t="str">
        <f>IF('0) Signal List'!C17="","",'0) Signal List'!C17)</f>
        <v/>
      </c>
      <c r="D17" s="69" t="str">
        <f>IF('0) Signal List'!D17="","",'0) Signal List'!D17)</f>
        <v>closed</v>
      </c>
      <c r="E17" s="70" t="str">
        <f>IF('0) Signal List'!E17="","",'0) Signal List'!E17)</f>
        <v/>
      </c>
      <c r="F17" s="69" t="str">
        <f>IF('0) Signal List'!F17="","",'0) Signal List'!F17)</f>
        <v/>
      </c>
      <c r="G17" s="75" t="str">
        <f>IF('0) Signal List'!G17="","",'0) Signal List'!G17)</f>
        <v>WFPS</v>
      </c>
      <c r="H17" s="559" t="str">
        <f>IF('0) Signal List'!H17="","",'0) Signal List'!H17)</f>
        <v>ESBN</v>
      </c>
      <c r="I17" s="120" t="s">
        <v>268</v>
      </c>
      <c r="J17" s="121"/>
      <c r="K17" s="121"/>
      <c r="L17" s="122"/>
    </row>
    <row r="18" spans="1:12" ht="14.25" customHeight="1" x14ac:dyDescent="0.4">
      <c r="A18" s="68" t="str">
        <f>IF('0) Signal List'!A18="","",'0) Signal List'!A18)</f>
        <v>A9</v>
      </c>
      <c r="B18" s="69" t="str">
        <f>IF('0) Signal List'!B18="","",'0) Signal List'!B18)</f>
        <v>WINDFARM NAME (TLC) Feeder 3 20 kV CB</v>
      </c>
      <c r="C18" s="69" t="str">
        <f>IF('0) Signal List'!C18="","",'0) Signal List'!C18)</f>
        <v/>
      </c>
      <c r="D18" s="69" t="str">
        <f>IF('0) Signal List'!D18="","",'0) Signal List'!D18)</f>
        <v>open</v>
      </c>
      <c r="E18" s="70" t="str">
        <f>IF('0) Signal List'!E18="","",'0) Signal List'!E18)</f>
        <v/>
      </c>
      <c r="F18" s="69" t="str">
        <f>IF('0) Signal List'!F18="","",'0) Signal List'!F18)</f>
        <v/>
      </c>
      <c r="G18" s="75" t="str">
        <f>IF('0) Signal List'!G18="","",'0) Signal List'!G18)</f>
        <v>WFPS</v>
      </c>
      <c r="H18" s="559" t="str">
        <f>IF('0) Signal List'!H18="","",'0) Signal List'!H18)</f>
        <v>ESBN</v>
      </c>
      <c r="I18" s="120" t="s">
        <v>268</v>
      </c>
      <c r="J18" s="121"/>
      <c r="K18" s="121"/>
      <c r="L18" s="122"/>
    </row>
    <row r="19" spans="1:12" ht="14.25" customHeight="1" x14ac:dyDescent="0.4">
      <c r="A19" s="68" t="str">
        <f>IF('0) Signal List'!A19="","",'0) Signal List'!A19)</f>
        <v>A10</v>
      </c>
      <c r="B19" s="69" t="str">
        <f>IF('0) Signal List'!B19="","",'0) Signal List'!B19)</f>
        <v>WINDFARM NAME (TLC) Feeder 3 20 kV CB</v>
      </c>
      <c r="C19" s="69" t="str">
        <f>IF('0) Signal List'!C19="","",'0) Signal List'!C19)</f>
        <v/>
      </c>
      <c r="D19" s="69" t="str">
        <f>IF('0) Signal List'!D19="","",'0) Signal List'!D19)</f>
        <v>closed</v>
      </c>
      <c r="E19" s="70" t="str">
        <f>IF('0) Signal List'!E19="","",'0) Signal List'!E19)</f>
        <v/>
      </c>
      <c r="F19" s="69" t="str">
        <f>IF('0) Signal List'!F19="","",'0) Signal List'!F19)</f>
        <v/>
      </c>
      <c r="G19" s="75" t="str">
        <f>IF('0) Signal List'!G19="","",'0) Signal List'!G19)</f>
        <v>WFPS</v>
      </c>
      <c r="H19" s="559" t="str">
        <f>IF('0) Signal List'!H19="","",'0) Signal List'!H19)</f>
        <v>ESBN</v>
      </c>
      <c r="I19" s="120" t="s">
        <v>268</v>
      </c>
      <c r="J19" s="121"/>
      <c r="K19" s="121"/>
      <c r="L19" s="122"/>
    </row>
    <row r="20" spans="1:12" ht="14.25" customHeight="1" x14ac:dyDescent="0.4">
      <c r="A20" s="68" t="str">
        <f>IF('0) Signal List'!A20="","",'0) Signal List'!A20)</f>
        <v>A11</v>
      </c>
      <c r="B20" s="69" t="str">
        <f>IF('0) Signal List'!B20="","",'0) Signal List'!B20)</f>
        <v>WINDFARM NAME (TLC) Feeder 4 20 kV CB</v>
      </c>
      <c r="C20" s="69" t="str">
        <f>IF('0) Signal List'!C20="","",'0) Signal List'!C20)</f>
        <v/>
      </c>
      <c r="D20" s="69" t="str">
        <f>IF('0) Signal List'!D20="","",'0) Signal List'!D20)</f>
        <v>open</v>
      </c>
      <c r="E20" s="70" t="str">
        <f>IF('0) Signal List'!E20="","",'0) Signal List'!E20)</f>
        <v/>
      </c>
      <c r="F20" s="69" t="str">
        <f>IF('0) Signal List'!F20="","",'0) Signal List'!F20)</f>
        <v/>
      </c>
      <c r="G20" s="75" t="str">
        <f>IF('0) Signal List'!G20="","",'0) Signal List'!G20)</f>
        <v>WFPS</v>
      </c>
      <c r="H20" s="559" t="str">
        <f>IF('0) Signal List'!H20="","",'0) Signal List'!H20)</f>
        <v>ESBN</v>
      </c>
      <c r="I20" s="120" t="s">
        <v>268</v>
      </c>
      <c r="J20" s="121"/>
      <c r="K20" s="121"/>
      <c r="L20" s="122"/>
    </row>
    <row r="21" spans="1:12" ht="14.25" customHeight="1" x14ac:dyDescent="0.4">
      <c r="A21" s="68" t="str">
        <f>IF('0) Signal List'!A21="","",'0) Signal List'!A21)</f>
        <v>A12</v>
      </c>
      <c r="B21" s="69" t="str">
        <f>IF('0) Signal List'!B21="","",'0) Signal List'!B21)</f>
        <v>WINDFARM NAME (TLC) Feeder 4 20 kV CB</v>
      </c>
      <c r="C21" s="69" t="str">
        <f>IF('0) Signal List'!C21="","",'0) Signal List'!C21)</f>
        <v/>
      </c>
      <c r="D21" s="69" t="str">
        <f>IF('0) Signal List'!D21="","",'0) Signal List'!D21)</f>
        <v>closed</v>
      </c>
      <c r="E21" s="70" t="str">
        <f>IF('0) Signal List'!E21="","",'0) Signal List'!E21)</f>
        <v/>
      </c>
      <c r="F21" s="69" t="str">
        <f>IF('0) Signal List'!F21="","",'0) Signal List'!F21)</f>
        <v/>
      </c>
      <c r="G21" s="75" t="str">
        <f>IF('0) Signal List'!G21="","",'0) Signal List'!G21)</f>
        <v>WFPS</v>
      </c>
      <c r="H21" s="559" t="str">
        <f>IF('0) Signal List'!H21="","",'0) Signal List'!H21)</f>
        <v>ESBN</v>
      </c>
      <c r="I21" s="120" t="s">
        <v>268</v>
      </c>
      <c r="J21" s="121"/>
      <c r="K21" s="121"/>
      <c r="L21" s="122"/>
    </row>
    <row r="22" spans="1:12" ht="14.25" customHeight="1" x14ac:dyDescent="0.4">
      <c r="A22" s="68" t="str">
        <f>IF('0) Signal List'!A22="","",'0) Signal List'!A22)</f>
        <v>A13</v>
      </c>
      <c r="B22" s="69" t="str">
        <f>IF('0) Signal List'!B22="","",'0) Signal List'!B22)</f>
        <v>TSO Dispatch Control Enable Switch</v>
      </c>
      <c r="C22" s="69" t="str">
        <f>IF('0) Signal List'!C22="","",'0) Signal List'!C22)</f>
        <v/>
      </c>
      <c r="D22" s="69" t="str">
        <f>IF('0) Signal List'!D22="","",'0) Signal List'!D22)</f>
        <v>off</v>
      </c>
      <c r="E22" s="70" t="str">
        <f>IF('0) Signal List'!E22="","",'0) Signal List'!E22)</f>
        <v/>
      </c>
      <c r="F22" s="69" t="str">
        <f>IF('0) Signal List'!F22="","",'0) Signal List'!F22)</f>
        <v/>
      </c>
      <c r="G22" s="75" t="str">
        <f>IF('0) Signal List'!G22="","",'0) Signal List'!G22)</f>
        <v>WFPS</v>
      </c>
      <c r="H22" s="559" t="str">
        <f>IF('0) Signal List'!H22="","",'0) Signal List'!H22)</f>
        <v xml:space="preserve">N/A </v>
      </c>
      <c r="I22" s="120" t="s">
        <v>268</v>
      </c>
      <c r="J22" s="121"/>
      <c r="K22" s="121"/>
      <c r="L22" s="122"/>
    </row>
    <row r="23" spans="1:12" ht="14.25" customHeight="1" x14ac:dyDescent="0.4">
      <c r="A23" s="68" t="str">
        <f>IF('0) Signal List'!A23="","",'0) Signal List'!A23)</f>
        <v>A14</v>
      </c>
      <c r="B23" s="69" t="str">
        <f>IF('0) Signal List'!B23="","",'0) Signal List'!B23)</f>
        <v>TSO Dispatch Control Enable Switch</v>
      </c>
      <c r="C23" s="69" t="str">
        <f>IF('0) Signal List'!C23="","",'0) Signal List'!C23)</f>
        <v/>
      </c>
      <c r="D23" s="69" t="str">
        <f>IF('0) Signal List'!D23="","",'0) Signal List'!D23)</f>
        <v>on</v>
      </c>
      <c r="E23" s="70" t="str">
        <f>IF('0) Signal List'!E23="","",'0) Signal List'!E23)</f>
        <v/>
      </c>
      <c r="F23" s="69" t="str">
        <f>IF('0) Signal List'!F23="","",'0) Signal List'!F23)</f>
        <v/>
      </c>
      <c r="G23" s="75" t="str">
        <f>IF('0) Signal List'!G23="","",'0) Signal List'!G23)</f>
        <v>WFPS</v>
      </c>
      <c r="H23" s="559" t="str">
        <f>IF('0) Signal List'!H23="","",'0) Signal List'!H23)</f>
        <v xml:space="preserve">N/A </v>
      </c>
      <c r="I23" s="120" t="s">
        <v>268</v>
      </c>
      <c r="J23" s="121"/>
      <c r="K23" s="121"/>
      <c r="L23" s="122"/>
    </row>
    <row r="24" spans="1:12" ht="14.25" customHeight="1" x14ac:dyDescent="0.4">
      <c r="A24" s="68" t="str">
        <f>IF('0) Signal List'!A24="","",'0) Signal List'!A24)</f>
        <v>A15</v>
      </c>
      <c r="B24" s="69" t="str">
        <f>IF('0) Signal List'!B24="","",'0) Signal List'!B24)</f>
        <v>Dispatch Fail Market Command Lamp - WFPS Panel</v>
      </c>
      <c r="C24" s="69" t="str">
        <f>IF('0) Signal List'!C24="","",'0) Signal List'!C24)</f>
        <v/>
      </c>
      <c r="D24" s="69" t="str">
        <f>IF('0) Signal List'!D24="","",'0) Signal List'!D24)</f>
        <v>off</v>
      </c>
      <c r="E24" s="70" t="str">
        <f>IF('0) Signal List'!E24="","",'0) Signal List'!E24)</f>
        <v/>
      </c>
      <c r="F24" s="69" t="str">
        <f>IF('0) Signal List'!F24="","",'0) Signal List'!F24)</f>
        <v/>
      </c>
      <c r="G24" s="75" t="str">
        <f>IF('0) Signal List'!G24="","",'0) Signal List'!G24)</f>
        <v>WFPS</v>
      </c>
      <c r="H24" s="559" t="str">
        <f>IF('0) Signal List'!H24="","",'0) Signal List'!H24)</f>
        <v>ESBN</v>
      </c>
      <c r="I24" s="120" t="s">
        <v>268</v>
      </c>
      <c r="J24" s="121"/>
      <c r="K24" s="121"/>
      <c r="L24" s="122"/>
    </row>
    <row r="25" spans="1:12" ht="14.25" customHeight="1" x14ac:dyDescent="0.4">
      <c r="A25" s="68" t="str">
        <f>IF('0) Signal List'!A25="","",'0) Signal List'!A25)</f>
        <v>A16</v>
      </c>
      <c r="B25" s="117" t="str">
        <f>IF('0) Signal List'!B25="","",'0) Signal List'!B25)</f>
        <v>Dispatch Fail Market Command Lamp - WFPS Panel</v>
      </c>
      <c r="C25" s="76" t="str">
        <f>IF('0) Signal List'!C25="","",'0) Signal List'!C25)</f>
        <v/>
      </c>
      <c r="D25" s="560" t="str">
        <f>IF('0) Signal List'!D25="","",'0) Signal List'!D25)</f>
        <v>on</v>
      </c>
      <c r="E25" s="77" t="str">
        <f>IF('0) Signal List'!E25="","",'0) Signal List'!E25)</f>
        <v/>
      </c>
      <c r="F25" s="69" t="str">
        <f>IF('0) Signal List'!F25="","",'0) Signal List'!F25)</f>
        <v/>
      </c>
      <c r="G25" s="75" t="str">
        <f>IF('0) Signal List'!G25="","",'0) Signal List'!G25)</f>
        <v>WFPS</v>
      </c>
      <c r="H25" s="559" t="str">
        <f>IF('0) Signal List'!H25="","",'0) Signal List'!H25)</f>
        <v>ESBN</v>
      </c>
      <c r="I25" s="120" t="s">
        <v>268</v>
      </c>
      <c r="J25" s="121"/>
      <c r="K25" s="121"/>
      <c r="L25" s="122"/>
    </row>
    <row r="26" spans="1:12" ht="14.25" customHeight="1" x14ac:dyDescent="0.4">
      <c r="A26" s="68" t="str">
        <f>IF('0) Signal List'!A26="","",'0) Signal List'!A26)</f>
        <v>A17</v>
      </c>
      <c r="B26" s="69" t="str">
        <f>IF('0) Signal List'!B26="","",'0) Signal List'!B26)</f>
        <v>Blue Alert Lamp - WFPS Panel</v>
      </c>
      <c r="C26" s="69" t="str">
        <f>IF('0) Signal List'!C26="","",'0) Signal List'!C26)</f>
        <v/>
      </c>
      <c r="D26" s="69" t="str">
        <f>IF('0) Signal List'!D26="","",'0) Signal List'!D26)</f>
        <v>off</v>
      </c>
      <c r="E26" s="70" t="str">
        <f>IF('0) Signal List'!E26="","",'0) Signal List'!E26)</f>
        <v/>
      </c>
      <c r="F26" s="69" t="str">
        <f>IF('0) Signal List'!F26="","",'0) Signal List'!F26)</f>
        <v/>
      </c>
      <c r="G26" s="75" t="str">
        <f>IF('0) Signal List'!G26="","",'0) Signal List'!G26)</f>
        <v>WFPS</v>
      </c>
      <c r="H26" s="559" t="str">
        <f>IF('0) Signal List'!H26="","",'0) Signal List'!H26)</f>
        <v>ESBN</v>
      </c>
      <c r="I26" s="120" t="s">
        <v>268</v>
      </c>
      <c r="J26" s="121"/>
      <c r="K26" s="121"/>
      <c r="L26" s="122"/>
    </row>
    <row r="27" spans="1:12" ht="14.25" customHeight="1" x14ac:dyDescent="0.4">
      <c r="A27" s="68" t="str">
        <f>IF('0) Signal List'!A27="","",'0) Signal List'!A27)</f>
        <v>A18</v>
      </c>
      <c r="B27" s="117" t="str">
        <f>IF('0) Signal List'!B27="","",'0) Signal List'!B27)</f>
        <v>Blue Alert Lamp - WFPS Panel</v>
      </c>
      <c r="C27" s="76" t="str">
        <f>IF('0) Signal List'!C27="","",'0) Signal List'!C27)</f>
        <v/>
      </c>
      <c r="D27" s="560" t="str">
        <f>IF('0) Signal List'!D27="","",'0) Signal List'!D27)</f>
        <v>on</v>
      </c>
      <c r="E27" s="77" t="str">
        <f>IF('0) Signal List'!E27="","",'0) Signal List'!E27)</f>
        <v/>
      </c>
      <c r="F27" s="69" t="str">
        <f>IF('0) Signal List'!F27="","",'0) Signal List'!F27)</f>
        <v/>
      </c>
      <c r="G27" s="75" t="str">
        <f>IF('0) Signal List'!G27="","",'0) Signal List'!G27)</f>
        <v>WFPS</v>
      </c>
      <c r="H27" s="559" t="str">
        <f>IF('0) Signal List'!H27="","",'0) Signal List'!H27)</f>
        <v>ESBN</v>
      </c>
      <c r="I27" s="120" t="s">
        <v>268</v>
      </c>
      <c r="J27" s="121"/>
      <c r="K27" s="121"/>
      <c r="L27" s="122"/>
    </row>
    <row r="28" spans="1:12" ht="14.25" customHeight="1" x14ac:dyDescent="0.4">
      <c r="A28" s="68" t="str">
        <f>IF('0) Signal List'!A28="","",'0) Signal List'!A28)</f>
        <v>A19</v>
      </c>
      <c r="B28" s="117" t="str">
        <f>IF('0) Signal List'!B28="","",'0) Signal List'!B28)</f>
        <v>ESB SCADA Remote Control Switch</v>
      </c>
      <c r="C28" s="76" t="str">
        <f>IF('0) Signal List'!C28="","",'0) Signal List'!C28)</f>
        <v/>
      </c>
      <c r="D28" s="560" t="str">
        <f>IF('0) Signal List'!D28="","",'0) Signal List'!D28)</f>
        <v>off</v>
      </c>
      <c r="E28" s="77" t="str">
        <f>IF('0) Signal List'!E28="","",'0) Signal List'!E28)</f>
        <v/>
      </c>
      <c r="F28" s="69" t="str">
        <f>IF('0) Signal List'!F28="","",'0) Signal List'!F28)</f>
        <v/>
      </c>
      <c r="G28" s="75" t="str">
        <f>IF('0) Signal List'!G28="","",'0) Signal List'!G28)</f>
        <v>ESBN</v>
      </c>
      <c r="H28" s="559" t="str">
        <f>IF('0) Signal List'!H28="","",'0) Signal List'!H28)</f>
        <v>ESBN</v>
      </c>
      <c r="I28" s="120" t="s">
        <v>268</v>
      </c>
      <c r="J28" s="121"/>
      <c r="K28" s="121"/>
      <c r="L28" s="122"/>
    </row>
    <row r="29" spans="1:12" ht="14.25" customHeight="1" x14ac:dyDescent="0.4">
      <c r="A29" s="68" t="str">
        <f>IF('0) Signal List'!A29="","",'0) Signal List'!A29)</f>
        <v>A20</v>
      </c>
      <c r="B29" s="69" t="str">
        <f>IF('0) Signal List'!B29="","",'0) Signal List'!B29)</f>
        <v>ESB SCADA Remote Control Switch</v>
      </c>
      <c r="C29" s="69" t="str">
        <f>IF('0) Signal List'!C29="","",'0) Signal List'!C29)</f>
        <v/>
      </c>
      <c r="D29" s="69" t="str">
        <f>IF('0) Signal List'!D29="","",'0) Signal List'!D29)</f>
        <v>on</v>
      </c>
      <c r="E29" s="70" t="str">
        <f>IF('0) Signal List'!E29="","",'0) Signal List'!E29)</f>
        <v/>
      </c>
      <c r="F29" s="69" t="str">
        <f>IF('0) Signal List'!F29="","",'0) Signal List'!F29)</f>
        <v/>
      </c>
      <c r="G29" s="75" t="str">
        <f>IF('0) Signal List'!G29="","",'0) Signal List'!G29)</f>
        <v>ESBN</v>
      </c>
      <c r="H29" s="559" t="str">
        <f>IF('0) Signal List'!H29="","",'0) Signal List'!H29)</f>
        <v>ESBN</v>
      </c>
      <c r="I29" s="120" t="s">
        <v>268</v>
      </c>
      <c r="J29" s="121"/>
      <c r="K29" s="121"/>
      <c r="L29" s="122"/>
    </row>
    <row r="30" spans="1:12" ht="14.25" customHeight="1" x14ac:dyDescent="0.4">
      <c r="A30" s="68" t="str">
        <f>IF('0) Signal List'!A30="","",'0) Signal List'!A30)</f>
        <v>A21</v>
      </c>
      <c r="B30" s="69" t="str">
        <f>IF('0) Signal List'!B30="","",'0) Signal List'!B30)</f>
        <v>Reactive Device &gt;5 Mvar 1</v>
      </c>
      <c r="C30" s="69" t="str">
        <f>IF('0) Signal List'!C30="","",'0) Signal List'!C30)</f>
        <v/>
      </c>
      <c r="D30" s="69" t="str">
        <f>IF('0) Signal List'!D30="","",'0) Signal List'!D30)</f>
        <v>off</v>
      </c>
      <c r="E30" s="70" t="str">
        <f>IF('0) Signal List'!E30="","",'0) Signal List'!E30)</f>
        <v/>
      </c>
      <c r="F30" s="69" t="str">
        <f>IF('0) Signal List'!F30="","",'0) Signal List'!F30)</f>
        <v/>
      </c>
      <c r="G30" s="75" t="str">
        <f>IF('0) Signal List'!G30="","",'0) Signal List'!G30)</f>
        <v>WFPS</v>
      </c>
      <c r="H30" s="559" t="str">
        <f>IF('0) Signal List'!H30="","",'0) Signal List'!H30)</f>
        <v>ESBN</v>
      </c>
      <c r="I30" s="120" t="s">
        <v>268</v>
      </c>
      <c r="J30" s="121"/>
      <c r="K30" s="121"/>
      <c r="L30" s="122"/>
    </row>
    <row r="31" spans="1:12" ht="14.25" customHeight="1" x14ac:dyDescent="0.4">
      <c r="A31" s="68" t="str">
        <f>IF('0) Signal List'!A31="","",'0) Signal List'!A31)</f>
        <v>A22</v>
      </c>
      <c r="B31" s="69" t="str">
        <f>IF('0) Signal List'!B31="","",'0) Signal List'!B31)</f>
        <v>Reactive Device &gt;5 Mvar 1</v>
      </c>
      <c r="C31" s="69" t="str">
        <f>IF('0) Signal List'!C31="","",'0) Signal List'!C31)</f>
        <v/>
      </c>
      <c r="D31" s="69" t="str">
        <f>IF('0) Signal List'!D31="","",'0) Signal List'!D31)</f>
        <v>on</v>
      </c>
      <c r="E31" s="70" t="str">
        <f>IF('0) Signal List'!E31="","",'0) Signal List'!E31)</f>
        <v/>
      </c>
      <c r="F31" s="69" t="str">
        <f>IF('0) Signal List'!F31="","",'0) Signal List'!F31)</f>
        <v/>
      </c>
      <c r="G31" s="75" t="str">
        <f>IF('0) Signal List'!G31="","",'0) Signal List'!G31)</f>
        <v>WFPS</v>
      </c>
      <c r="H31" s="559" t="str">
        <f>IF('0) Signal List'!H31="","",'0) Signal List'!H31)</f>
        <v>ESBN</v>
      </c>
      <c r="I31" s="120" t="s">
        <v>268</v>
      </c>
      <c r="J31" s="121"/>
      <c r="K31" s="121"/>
      <c r="L31" s="122"/>
    </row>
    <row r="32" spans="1:12" ht="14.25" customHeight="1" x14ac:dyDescent="0.4">
      <c r="A32" s="68" t="str">
        <f>IF('0) Signal List'!A32="","",'0) Signal List'!A32)</f>
        <v>A23</v>
      </c>
      <c r="B32" s="69" t="str">
        <f>IF('0) Signal List'!B32="","",'0) Signal List'!B32)</f>
        <v>Reactive Device &gt;5 Mvar N</v>
      </c>
      <c r="C32" s="69" t="str">
        <f>IF('0) Signal List'!C32="","",'0) Signal List'!C32)</f>
        <v/>
      </c>
      <c r="D32" s="69" t="str">
        <f>IF('0) Signal List'!D32="","",'0) Signal List'!D32)</f>
        <v>off</v>
      </c>
      <c r="E32" s="70" t="str">
        <f>IF('0) Signal List'!E32="","",'0) Signal List'!E32)</f>
        <v/>
      </c>
      <c r="F32" s="69" t="str">
        <f>IF('0) Signal List'!F32="","",'0) Signal List'!F32)</f>
        <v/>
      </c>
      <c r="G32" s="75" t="str">
        <f>IF('0) Signal List'!G32="","",'0) Signal List'!G32)</f>
        <v>WFPS</v>
      </c>
      <c r="H32" s="559" t="str">
        <f>IF('0) Signal List'!H32="","",'0) Signal List'!H32)</f>
        <v>ESBN</v>
      </c>
      <c r="I32" s="120" t="s">
        <v>268</v>
      </c>
      <c r="J32" s="121"/>
      <c r="K32" s="121"/>
      <c r="L32" s="122"/>
    </row>
    <row r="33" spans="1:12" ht="14.25" customHeight="1" x14ac:dyDescent="0.4">
      <c r="A33" s="68" t="str">
        <f>IF('0) Signal List'!A33="","",'0) Signal List'!A33)</f>
        <v>A24</v>
      </c>
      <c r="B33" s="69" t="str">
        <f>IF('0) Signal List'!B33="","",'0) Signal List'!B33)</f>
        <v>Reactive Device &gt;5 Mvar N</v>
      </c>
      <c r="C33" s="69" t="str">
        <f>IF('0) Signal List'!C33="","",'0) Signal List'!C33)</f>
        <v/>
      </c>
      <c r="D33" s="69" t="str">
        <f>IF('0) Signal List'!D33="","",'0) Signal List'!D33)</f>
        <v>on</v>
      </c>
      <c r="E33" s="70" t="str">
        <f>IF('0) Signal List'!E33="","",'0) Signal List'!E33)</f>
        <v/>
      </c>
      <c r="F33" s="69" t="str">
        <f>IF('0) Signal List'!F33="","",'0) Signal List'!F33)</f>
        <v/>
      </c>
      <c r="G33" s="75" t="str">
        <f>IF('0) Signal List'!G33="","",'0) Signal List'!G33)</f>
        <v>WFPS</v>
      </c>
      <c r="H33" s="559" t="str">
        <f>IF('0) Signal List'!H33="","",'0) Signal List'!H33)</f>
        <v>ESBN</v>
      </c>
      <c r="I33" s="120" t="s">
        <v>268</v>
      </c>
      <c r="J33" s="121"/>
      <c r="K33" s="121"/>
      <c r="L33" s="122"/>
    </row>
    <row r="34" spans="1:12" ht="14.25" customHeight="1" x14ac:dyDescent="0.25">
      <c r="A34" s="68" t="str">
        <f>IF('0) Signal List'!A34="","",'0) Signal List'!A34)</f>
        <v/>
      </c>
      <c r="B34" s="69" t="str">
        <f>IF('0) Signal List'!B34="","",'0) Signal List'!B34)</f>
        <v/>
      </c>
      <c r="C34" s="69" t="str">
        <f>IF('0) Signal List'!C34="","",'0) Signal List'!C34)</f>
        <v/>
      </c>
      <c r="D34" s="69" t="str">
        <f>IF('0) Signal List'!D34="","",'0) Signal List'!D34)</f>
        <v/>
      </c>
      <c r="E34" s="70" t="str">
        <f>IF('0) Signal List'!E34="","",'0) Signal List'!E34)</f>
        <v/>
      </c>
      <c r="F34" s="69" t="str">
        <f>IF('0) Signal List'!F34="","",'0) Signal List'!F34)</f>
        <v/>
      </c>
      <c r="G34" s="75" t="str">
        <f>IF('0) Signal List'!G34="","",'0) Signal List'!G34)</f>
        <v/>
      </c>
      <c r="H34" s="559" t="str">
        <f>IF('0) Signal List'!H34="","",'0) Signal List'!H34)</f>
        <v/>
      </c>
      <c r="I34" s="116"/>
      <c r="J34" s="117"/>
      <c r="K34" s="117"/>
      <c r="L34" s="118"/>
    </row>
    <row r="35" spans="1:12" ht="14.25" customHeight="1" x14ac:dyDescent="0.3">
      <c r="A35" s="68" t="str">
        <f>IF('0) Signal List'!A35="","",'0) Signal List'!A35)</f>
        <v/>
      </c>
      <c r="B35" s="234" t="str">
        <f>IF('0) Signal List'!B35="","",'0) Signal List'!B35)</f>
        <v>Digital Input Signals from WTG  System to EirGrid</v>
      </c>
      <c r="C35" s="76" t="str">
        <f>IF('0) Signal List'!C35="","",'0) Signal List'!C35)</f>
        <v/>
      </c>
      <c r="D35" s="560" t="str">
        <f>IF('0) Signal List'!D35="","",'0) Signal List'!D35)</f>
        <v/>
      </c>
      <c r="E35" s="77" t="str">
        <f>IF('0) Signal List'!E35="","",'0) Signal List'!E35)</f>
        <v/>
      </c>
      <c r="F35" s="69" t="str">
        <f>IF('0) Signal List'!F35="","",'0) Signal List'!F35)</f>
        <v/>
      </c>
      <c r="G35" s="74" t="str">
        <f>IF('0) Signal List'!G35="","",'0) Signal List'!G35)</f>
        <v/>
      </c>
      <c r="H35" s="119" t="str">
        <f>IF('0) Signal List'!H35="","",'0) Signal List'!H35)</f>
        <v/>
      </c>
      <c r="I35" s="116"/>
      <c r="J35" s="117"/>
      <c r="K35" s="117"/>
      <c r="L35" s="118"/>
    </row>
    <row r="36" spans="1:12" ht="14.25" customHeight="1" x14ac:dyDescent="0.4">
      <c r="A36" s="68" t="str">
        <f>IF('0) Signal List'!A36="","",'0) Signal List'!A36)</f>
        <v>B1</v>
      </c>
      <c r="B36" s="69" t="str">
        <f>IF('0) Signal List'!B36="","",'0) Signal List'!B36)</f>
        <v>Active Power Control facility status (feedback)</v>
      </c>
      <c r="C36" s="69" t="str">
        <f>IF('0) Signal List'!C36="","",'0) Signal List'!C36)</f>
        <v/>
      </c>
      <c r="D36" s="69" t="str">
        <f>IF('0) Signal List'!D36="","",'0) Signal List'!D36)</f>
        <v>off</v>
      </c>
      <c r="E36" s="70" t="str">
        <f>IF('0) Signal List'!E36="","",'0) Signal List'!E36)</f>
        <v/>
      </c>
      <c r="F36" s="69" t="str">
        <f>IF('0) Signal List'!F36="","",'0) Signal List'!F36)</f>
        <v/>
      </c>
      <c r="G36" s="75" t="str">
        <f>IF('0) Signal List'!G36="","",'0) Signal List'!G36)</f>
        <v>WFPS</v>
      </c>
      <c r="H36" s="559" t="str">
        <f>IF('0) Signal List'!H36="","",'0) Signal List'!H36)</f>
        <v xml:space="preserve">N/A </v>
      </c>
      <c r="I36" s="120" t="s">
        <v>269</v>
      </c>
      <c r="J36" s="121"/>
      <c r="K36" s="121"/>
      <c r="L36" s="122"/>
    </row>
    <row r="37" spans="1:12" ht="14.25" customHeight="1" x14ac:dyDescent="0.4">
      <c r="A37" s="68" t="str">
        <f>IF('0) Signal List'!A37="","",'0) Signal List'!A37)</f>
        <v>B2</v>
      </c>
      <c r="B37" s="117" t="str">
        <f>IF('0) Signal List'!B37="","",'0) Signal List'!B37)</f>
        <v>Active Power Control facility status (feedback)</v>
      </c>
      <c r="C37" s="69" t="str">
        <f>IF('0) Signal List'!C37="","",'0) Signal List'!C37)</f>
        <v/>
      </c>
      <c r="D37" s="69" t="str">
        <f>IF('0) Signal List'!D37="","",'0) Signal List'!D37)</f>
        <v>on</v>
      </c>
      <c r="E37" s="70" t="str">
        <f>IF('0) Signal List'!E37="","",'0) Signal List'!E37)</f>
        <v/>
      </c>
      <c r="F37" s="69" t="str">
        <f>IF('0) Signal List'!F37="","",'0) Signal List'!F37)</f>
        <v/>
      </c>
      <c r="G37" s="75" t="str">
        <f>IF('0) Signal List'!G37="","",'0) Signal List'!G37)</f>
        <v>WFPS</v>
      </c>
      <c r="H37" s="559" t="str">
        <f>IF('0) Signal List'!H37="","",'0) Signal List'!H37)</f>
        <v xml:space="preserve">N/A </v>
      </c>
      <c r="I37" s="120" t="s">
        <v>269</v>
      </c>
      <c r="J37" s="121"/>
      <c r="K37" s="121"/>
      <c r="L37" s="122"/>
    </row>
    <row r="38" spans="1:12" ht="14.25" customHeight="1" x14ac:dyDescent="0.4">
      <c r="A38" s="68" t="str">
        <f>IF('0) Signal List'!A38="","",'0) Signal List'!A38)</f>
        <v>B3</v>
      </c>
      <c r="B38" s="117" t="str">
        <f>IF('0) Signal List'!B38="","",'0) Signal List'!B38)</f>
        <v>Frequency Response System Mode Status (feedback)</v>
      </c>
      <c r="C38" s="69" t="str">
        <f>IF('0) Signal List'!C38="","",'0) Signal List'!C38)</f>
        <v/>
      </c>
      <c r="D38" s="69" t="str">
        <f>IF('0) Signal List'!D38="","",'0) Signal List'!D38)</f>
        <v>off</v>
      </c>
      <c r="E38" s="70" t="str">
        <f>IF('0) Signal List'!E38="","",'0) Signal List'!E38)</f>
        <v/>
      </c>
      <c r="F38" s="69" t="str">
        <f>IF('0) Signal List'!F38="","",'0) Signal List'!F38)</f>
        <v/>
      </c>
      <c r="G38" s="75" t="str">
        <f>IF('0) Signal List'!G38="","",'0) Signal List'!G38)</f>
        <v>WFPS</v>
      </c>
      <c r="H38" s="559" t="str">
        <f>IF('0) Signal List'!H38="","",'0) Signal List'!H38)</f>
        <v xml:space="preserve">N/A </v>
      </c>
      <c r="I38" s="120" t="s">
        <v>269</v>
      </c>
      <c r="J38" s="121"/>
      <c r="K38" s="121"/>
      <c r="L38" s="122"/>
    </row>
    <row r="39" spans="1:12" ht="14.25" customHeight="1" x14ac:dyDescent="0.4">
      <c r="A39" s="68" t="str">
        <f>IF('0) Signal List'!A39="","",'0) Signal List'!A39)</f>
        <v>B4</v>
      </c>
      <c r="B39" s="69" t="str">
        <f>IF('0) Signal List'!B39="","",'0) Signal List'!B39)</f>
        <v>Frequency Response System Mode Status (feedback)</v>
      </c>
      <c r="C39" s="69" t="str">
        <f>IF('0) Signal List'!C39="","",'0) Signal List'!C39)</f>
        <v/>
      </c>
      <c r="D39" s="69" t="str">
        <f>IF('0) Signal List'!D39="","",'0) Signal List'!D39)</f>
        <v>on</v>
      </c>
      <c r="E39" s="70" t="str">
        <f>IF('0) Signal List'!E39="","",'0) Signal List'!E39)</f>
        <v/>
      </c>
      <c r="F39" s="69" t="str">
        <f>IF('0) Signal List'!F39="","",'0) Signal List'!F39)</f>
        <v/>
      </c>
      <c r="G39" s="75" t="str">
        <f>IF('0) Signal List'!G39="","",'0) Signal List'!G39)</f>
        <v>WFPS</v>
      </c>
      <c r="H39" s="559" t="str">
        <f>IF('0) Signal List'!H39="","",'0) Signal List'!H39)</f>
        <v xml:space="preserve">N/A </v>
      </c>
      <c r="I39" s="120" t="s">
        <v>269</v>
      </c>
      <c r="J39" s="121"/>
      <c r="K39" s="121"/>
      <c r="L39" s="122"/>
    </row>
    <row r="40" spans="1:12" ht="14.25" customHeight="1" x14ac:dyDescent="0.4">
      <c r="A40" s="68" t="str">
        <f>IF('0) Signal List'!A40="","",'0) Signal List'!A40)</f>
        <v>B5</v>
      </c>
      <c r="B40" s="69" t="str">
        <f>IF('0) Signal List'!B40="","",'0) Signal List'!B40)</f>
        <v>Frequency Response Curve (feedback)</v>
      </c>
      <c r="C40" s="69" t="str">
        <f>IF('0) Signal List'!C40="","",'0) Signal List'!C40)</f>
        <v/>
      </c>
      <c r="D40" s="69" t="str">
        <f>IF('0) Signal List'!D40="","",'0) Signal List'!D40)</f>
        <v>Curve 1</v>
      </c>
      <c r="E40" s="70" t="str">
        <f>IF('0) Signal List'!E40="","",'0) Signal List'!E40)</f>
        <v/>
      </c>
      <c r="F40" s="69" t="str">
        <f>IF('0) Signal List'!F40="","",'0) Signal List'!F40)</f>
        <v/>
      </c>
      <c r="G40" s="75" t="str">
        <f>IF('0) Signal List'!G40="","",'0) Signal List'!G40)</f>
        <v>WFPS</v>
      </c>
      <c r="H40" s="559" t="str">
        <f>IF('0) Signal List'!H40="","",'0) Signal List'!H40)</f>
        <v xml:space="preserve">N/A </v>
      </c>
      <c r="I40" s="120" t="s">
        <v>269</v>
      </c>
      <c r="J40" s="121"/>
      <c r="K40" s="121"/>
      <c r="L40" s="122"/>
    </row>
    <row r="41" spans="1:12" ht="14.25" customHeight="1" x14ac:dyDescent="0.4">
      <c r="A41" s="68" t="str">
        <f>IF('0) Signal List'!A41="","",'0) Signal List'!A41)</f>
        <v>B6</v>
      </c>
      <c r="B41" s="69" t="str">
        <f>IF('0) Signal List'!B41="","",'0) Signal List'!B41)</f>
        <v>Frequency Response Curve (feedback)</v>
      </c>
      <c r="C41" s="69" t="str">
        <f>IF('0) Signal List'!C41="","",'0) Signal List'!C41)</f>
        <v/>
      </c>
      <c r="D41" s="69" t="str">
        <f>IF('0) Signal List'!D41="","",'0) Signal List'!D41)</f>
        <v>Curve 2</v>
      </c>
      <c r="E41" s="70" t="str">
        <f>IF('0) Signal List'!E41="","",'0) Signal List'!E41)</f>
        <v/>
      </c>
      <c r="F41" s="69" t="str">
        <f>IF('0) Signal List'!F41="","",'0) Signal List'!F41)</f>
        <v/>
      </c>
      <c r="G41" s="75" t="str">
        <f>IF('0) Signal List'!G41="","",'0) Signal List'!G41)</f>
        <v>WFPS</v>
      </c>
      <c r="H41" s="559" t="str">
        <f>IF('0) Signal List'!H41="","",'0) Signal List'!H41)</f>
        <v xml:space="preserve">N/A </v>
      </c>
      <c r="I41" s="120" t="s">
        <v>269</v>
      </c>
      <c r="J41" s="121"/>
      <c r="K41" s="121"/>
      <c r="L41" s="122"/>
    </row>
    <row r="42" spans="1:12" ht="14.25" customHeight="1" x14ac:dyDescent="0.4">
      <c r="A42" s="68" t="str">
        <f>IF('0) Signal List'!A42="","",'0) Signal List'!A42)</f>
        <v>B7</v>
      </c>
      <c r="B42" s="69" t="str">
        <f>IF('0) Signal List'!B42="","",'0) Signal List'!B42)</f>
        <v>Emulated Inertia status (Feedback)</v>
      </c>
      <c r="C42" s="69" t="str">
        <f>IF('0) Signal List'!C42="","",'0) Signal List'!C42)</f>
        <v/>
      </c>
      <c r="D42" s="69" t="str">
        <f>IF('0) Signal List'!D42="","",'0) Signal List'!D42)</f>
        <v>off</v>
      </c>
      <c r="E42" s="70" t="str">
        <f>IF('0) Signal List'!E42="","",'0) Signal List'!E42)</f>
        <v/>
      </c>
      <c r="F42" s="69" t="str">
        <f>IF('0) Signal List'!F42="","",'0) Signal List'!F42)</f>
        <v/>
      </c>
      <c r="G42" s="75" t="str">
        <f>IF('0) Signal List'!G42="","",'0) Signal List'!G42)</f>
        <v>WFPS</v>
      </c>
      <c r="H42" s="559" t="str">
        <f>IF('0) Signal List'!H42="","",'0) Signal List'!H42)</f>
        <v>ESBN</v>
      </c>
      <c r="I42" s="120" t="s">
        <v>269</v>
      </c>
      <c r="J42" s="121"/>
      <c r="K42" s="121"/>
      <c r="L42" s="122"/>
    </row>
    <row r="43" spans="1:12" ht="14.25" customHeight="1" x14ac:dyDescent="0.4">
      <c r="A43" s="68" t="str">
        <f>IF('0) Signal List'!A43="","",'0) Signal List'!A43)</f>
        <v>B8</v>
      </c>
      <c r="B43" s="69" t="str">
        <f>IF('0) Signal List'!B43="","",'0) Signal List'!B43)</f>
        <v>Emulated Inertia status (Feedback)</v>
      </c>
      <c r="C43" s="69" t="str">
        <f>IF('0) Signal List'!C43="","",'0) Signal List'!C43)</f>
        <v/>
      </c>
      <c r="D43" s="69" t="str">
        <f>IF('0) Signal List'!D43="","",'0) Signal List'!D43)</f>
        <v>on</v>
      </c>
      <c r="E43" s="70" t="str">
        <f>IF('0) Signal List'!E43="","",'0) Signal List'!E43)</f>
        <v/>
      </c>
      <c r="F43" s="69" t="str">
        <f>IF('0) Signal List'!F43="","",'0) Signal List'!F43)</f>
        <v/>
      </c>
      <c r="G43" s="75" t="str">
        <f>IF('0) Signal List'!G43="","",'0) Signal List'!G43)</f>
        <v>WFPS</v>
      </c>
      <c r="H43" s="559" t="str">
        <f>IF('0) Signal List'!H43="","",'0) Signal List'!H43)</f>
        <v>ESBN</v>
      </c>
      <c r="I43" s="120" t="s">
        <v>269</v>
      </c>
      <c r="J43" s="121"/>
      <c r="K43" s="121"/>
      <c r="L43" s="122"/>
    </row>
    <row r="44" spans="1:12" ht="14.25" customHeight="1" x14ac:dyDescent="0.25">
      <c r="A44" s="68"/>
      <c r="B44" s="69"/>
      <c r="C44" s="69"/>
      <c r="D44" s="69"/>
      <c r="E44" s="70"/>
      <c r="F44" s="69"/>
      <c r="G44" s="75"/>
      <c r="H44" s="559"/>
      <c r="I44" s="116"/>
      <c r="J44" s="117"/>
      <c r="K44" s="117"/>
      <c r="L44" s="118"/>
    </row>
    <row r="45" spans="1:12" ht="14.25" customHeight="1" x14ac:dyDescent="0.25">
      <c r="A45" s="68" t="str">
        <f>IF('0) Signal List'!A45="","",'0) Signal List'!A45)</f>
        <v/>
      </c>
      <c r="B45" s="871" t="str">
        <f>IF('0) Signal List'!B45="","",'0) Signal List'!B45)</f>
        <v>Recommended cable 15-pair, 15 x 2 x 0.6sqmm, Twisted-Pair (TP), stranded</v>
      </c>
      <c r="C45" s="869"/>
      <c r="D45" s="869"/>
      <c r="E45" s="869"/>
      <c r="F45" s="69" t="str">
        <f>IF('0) Signal List'!F45="","",'0) Signal List'!F45)</f>
        <v/>
      </c>
      <c r="G45" s="74" t="str">
        <f>IF('0) Signal List'!G45="","",'0) Signal List'!G45)</f>
        <v/>
      </c>
      <c r="H45" s="119" t="str">
        <f>IF('0) Signal List'!H45="","",'0) Signal List'!H45)</f>
        <v/>
      </c>
      <c r="I45" s="116"/>
      <c r="J45" s="117"/>
      <c r="K45" s="117"/>
      <c r="L45" s="118"/>
    </row>
    <row r="46" spans="1:12" ht="14.25" customHeight="1" x14ac:dyDescent="0.25">
      <c r="A46" s="68" t="str">
        <f>IF('0) Signal List'!A46="","",'0) Signal List'!A46)</f>
        <v/>
      </c>
      <c r="B46" s="69" t="str">
        <f>IF('0) Signal List'!B46="","",'0) Signal List'!B46)</f>
        <v/>
      </c>
      <c r="C46" s="69" t="str">
        <f>IF('0) Signal List'!C46="","",'0) Signal List'!C46)</f>
        <v/>
      </c>
      <c r="D46" s="69" t="str">
        <f>IF('0) Signal List'!D46="","",'0) Signal List'!D46)</f>
        <v/>
      </c>
      <c r="E46" s="70" t="str">
        <f>IF('0) Signal List'!E46="","",'0) Signal List'!E46)</f>
        <v/>
      </c>
      <c r="F46" s="69" t="str">
        <f>IF('0) Signal List'!F46="","",'0) Signal List'!F46)</f>
        <v/>
      </c>
      <c r="G46" s="74" t="str">
        <f>IF('0) Signal List'!G46="","",'0) Signal List'!G46)</f>
        <v/>
      </c>
      <c r="H46" s="119" t="str">
        <f>IF('0) Signal List'!H46="","",'0) Signal List'!H46)</f>
        <v/>
      </c>
      <c r="I46" s="116"/>
      <c r="J46" s="117"/>
      <c r="K46" s="117"/>
      <c r="L46" s="118"/>
    </row>
    <row r="47" spans="1:12" ht="14.4" thickBot="1" x14ac:dyDescent="0.3">
      <c r="A47" s="63" t="str">
        <f>IF('0) Signal List'!A47="","",'0) Signal List'!A47)</f>
        <v>ETIE Ref</v>
      </c>
      <c r="B47" s="64" t="str">
        <f>IF('0) Signal List'!B47="","",'0) Signal List'!B47)</f>
        <v>Analogue Input Signals (to EirGrid)</v>
      </c>
      <c r="C47" s="65" t="str">
        <f>IF('0) Signal List'!C48="","",'0) Signal List'!C48)</f>
        <v/>
      </c>
      <c r="D47" s="65" t="str">
        <f>IF('0) Signal List'!D48="","",'0) Signal List'!D48)</f>
        <v/>
      </c>
      <c r="E47" s="66" t="str">
        <f>IF('0) Signal List'!E48="","",'0) Signal List'!E48)</f>
        <v/>
      </c>
      <c r="F47" s="65" t="str">
        <f>IF('0) Signal List'!F48="","",'0) Signal List'!F48)</f>
        <v/>
      </c>
      <c r="G47" s="64" t="str">
        <f>IF('0) Signal List'!G47="","",'0) Signal List'!G47)</f>
        <v>Provided by</v>
      </c>
      <c r="H47" s="64" t="str">
        <f>IF('0) Signal List'!H47="","",'0) Signal List'!H47)</f>
        <v>TSO Pass-through to</v>
      </c>
      <c r="I47" s="129"/>
      <c r="J47" s="247"/>
      <c r="K47" s="247"/>
      <c r="L47" s="248"/>
    </row>
    <row r="48" spans="1:12" ht="14.25" customHeight="1" thickTop="1" x14ac:dyDescent="0.25">
      <c r="A48" s="584"/>
      <c r="G48" s="105"/>
      <c r="H48" s="250"/>
    </row>
    <row r="49" spans="1:12" ht="14.25" customHeight="1" x14ac:dyDescent="0.3">
      <c r="A49" s="79" t="str">
        <f>IF('0) Signal List'!A49="","",'0) Signal List'!A49)</f>
        <v/>
      </c>
      <c r="B49" s="234" t="str">
        <f>IF('0) Signal List'!B49="","",'0) Signal List'!B49)</f>
        <v>Analogue Input Signals from Sub Station to EirGrid</v>
      </c>
      <c r="C49" s="69" t="str">
        <f>IF('0) Signal List'!C49="","",'0) Signal List'!C49)</f>
        <v/>
      </c>
      <c r="D49" s="69" t="str">
        <f>IF('0) Signal List'!D49="","",'0) Signal List'!D49)</f>
        <v/>
      </c>
      <c r="E49" s="70" t="str">
        <f>IF('0) Signal List'!E49="","",'0) Signal List'!E49)</f>
        <v/>
      </c>
      <c r="F49" s="69" t="str">
        <f>IF('0) Signal List'!F49="","",'0) Signal List'!F49)</f>
        <v/>
      </c>
      <c r="G49" s="74" t="str">
        <f>IF('0) Signal List'!G49="","",'0) Signal List'!G49)</f>
        <v/>
      </c>
      <c r="H49" s="249" t="str">
        <f>IF('0) Signal List'!H49="","",'0) Signal List'!H49)</f>
        <v/>
      </c>
      <c r="I49" s="499"/>
      <c r="J49" s="145"/>
      <c r="K49" s="145"/>
      <c r="L49" s="583"/>
    </row>
    <row r="50" spans="1:12" ht="14.25" customHeight="1" x14ac:dyDescent="0.25">
      <c r="A50" s="68" t="str">
        <f>IF('0) Signal List'!A50="","",'0) Signal List'!A50)</f>
        <v>C1</v>
      </c>
      <c r="B50" s="69" t="str">
        <f>IF('0) Signal List'!B50="","",'0) Signal List'!B50)</f>
        <v>Active Power Output at Connection Point</v>
      </c>
      <c r="C50" s="69" t="str">
        <f>IF('0) Signal List'!C50="","",'0) Signal List'!C50)</f>
        <v>-10 to 0 to 10</v>
      </c>
      <c r="D50" s="69" t="str">
        <f>IF('0) Signal List'!D50="","",'0) Signal List'!D50)</f>
        <v>mA</v>
      </c>
      <c r="E50" s="70" t="e">
        <f>IF('0) Signal List'!E50="","",'0) Signal List'!E50)</f>
        <v>#VALUE!</v>
      </c>
      <c r="F50" s="69" t="str">
        <f>IF('0) Signal List'!F50="","",'0) Signal List'!F50)</f>
        <v>MW</v>
      </c>
      <c r="G50" s="75" t="str">
        <f>IF('0) Signal List'!G50="","",'0) Signal List'!G50)</f>
        <v>WFPS</v>
      </c>
      <c r="H50" s="559" t="str">
        <f>IF('0) Signal List'!H50="","",'0) Signal List'!H50)</f>
        <v>ESBN</v>
      </c>
      <c r="I50" s="120" t="s">
        <v>181</v>
      </c>
      <c r="J50" s="121"/>
      <c r="K50" s="121"/>
      <c r="L50" s="122"/>
    </row>
    <row r="51" spans="1:12" ht="14.25" customHeight="1" x14ac:dyDescent="0.25">
      <c r="A51" s="68" t="str">
        <f>IF('0) Signal List'!A51="","",'0) Signal List'!A51)</f>
        <v>C2</v>
      </c>
      <c r="B51" s="69" t="str">
        <f>IF('0) Signal List'!B51="","",'0) Signal List'!B51)</f>
        <v>Reactive Power at Connection Point</v>
      </c>
      <c r="C51" s="69" t="str">
        <f>IF('0) Signal List'!C51="","",'0) Signal List'!C51)</f>
        <v>-10 to 0 to 10</v>
      </c>
      <c r="D51" s="69" t="str">
        <f>IF('0) Signal List'!D51="","",'0) Signal List'!D51)</f>
        <v>mA</v>
      </c>
      <c r="E51" s="70" t="e">
        <f>IF('0) Signal List'!E51="","",'0) Signal List'!E51)</f>
        <v>#VALUE!</v>
      </c>
      <c r="F51" s="69" t="str">
        <f>IF('0) Signal List'!F51="","",'0) Signal List'!F51)</f>
        <v>Mvar</v>
      </c>
      <c r="G51" s="75" t="str">
        <f>IF('0) Signal List'!G51="","",'0) Signal List'!G51)</f>
        <v>WFPS</v>
      </c>
      <c r="H51" s="559" t="str">
        <f>IF('0) Signal List'!H51="","",'0) Signal List'!H51)</f>
        <v>ESBN</v>
      </c>
      <c r="I51" s="120" t="s">
        <v>181</v>
      </c>
      <c r="J51" s="121"/>
      <c r="K51" s="121"/>
      <c r="L51" s="122"/>
    </row>
    <row r="52" spans="1:12" ht="14.25" customHeight="1" x14ac:dyDescent="0.25">
      <c r="A52" s="68" t="str">
        <f>IF('0) Signal List'!A52="","",'0) Signal List'!A52)</f>
        <v>C3</v>
      </c>
      <c r="B52" s="69" t="str">
        <f>IF('0) Signal List'!B52="","",'0) Signal List'!B52)</f>
        <v>Voltage at Connection Point</v>
      </c>
      <c r="C52" s="69" t="str">
        <f>IF('0) Signal List'!C52="","",'0) Signal List'!C52)</f>
        <v>0-10</v>
      </c>
      <c r="D52" s="69" t="str">
        <f>IF('0) Signal List'!D52="","",'0) Signal List'!D52)</f>
        <v>mA</v>
      </c>
      <c r="E52" s="70" t="str">
        <f>IF('0) Signal List'!E52="","",'0) Signal List'!E52)</f>
        <v>0 to 24</v>
      </c>
      <c r="F52" s="69" t="str">
        <f>IF('0) Signal List'!F52="","",'0) Signal List'!F52)</f>
        <v>kV</v>
      </c>
      <c r="G52" s="75" t="str">
        <f>IF('0) Signal List'!G52="","",'0) Signal List'!G52)</f>
        <v>WFPS</v>
      </c>
      <c r="H52" s="559" t="str">
        <f>IF('0) Signal List'!H52="","",'0) Signal List'!H52)</f>
        <v>ESBN</v>
      </c>
      <c r="I52" s="120" t="s">
        <v>181</v>
      </c>
      <c r="J52" s="121"/>
      <c r="K52" s="121"/>
      <c r="L52" s="122"/>
    </row>
    <row r="53" spans="1:12" ht="14.25" customHeight="1" x14ac:dyDescent="0.25">
      <c r="A53" s="68" t="str">
        <f>IF('0) Signal List'!A53="","",'0) Signal List'!A53)</f>
        <v/>
      </c>
      <c r="B53" s="69" t="str">
        <f>IF('0) Signal List'!B53="","",'0) Signal List'!B53)</f>
        <v/>
      </c>
      <c r="C53" s="69" t="str">
        <f>IF('0) Signal List'!C53="","",'0) Signal List'!C53)</f>
        <v/>
      </c>
      <c r="D53" s="69" t="str">
        <f>IF('0) Signal List'!D53="","",'0) Signal List'!D53)</f>
        <v/>
      </c>
      <c r="E53" s="70" t="str">
        <f>IF('0) Signal List'!E53="","",'0) Signal List'!E53)</f>
        <v/>
      </c>
      <c r="F53" s="69" t="str">
        <f>IF('0) Signal List'!F53="","",'0) Signal List'!F53)</f>
        <v/>
      </c>
      <c r="G53" s="75" t="str">
        <f>IF('0) Signal List'!G53="","",'0) Signal List'!G53)</f>
        <v/>
      </c>
      <c r="H53" s="559" t="str">
        <f>IF('0) Signal List'!H53="","",'0) Signal List'!H53)</f>
        <v/>
      </c>
      <c r="I53" s="116"/>
      <c r="J53" s="117"/>
      <c r="K53" s="117"/>
      <c r="L53" s="118"/>
    </row>
    <row r="54" spans="1:12" ht="14.25" customHeight="1" x14ac:dyDescent="0.3">
      <c r="A54" s="68" t="str">
        <f>IF('0) Signal List'!A54="","",'0) Signal List'!A54)</f>
        <v/>
      </c>
      <c r="B54" s="234" t="str">
        <f>IF('0) Signal List'!B54="","",'0) Signal List'!B54)</f>
        <v>Analogue Input Signals from WTG System to EirGrid</v>
      </c>
      <c r="C54" s="69" t="str">
        <f>IF('0) Signal List'!C54="","",'0) Signal List'!C54)</f>
        <v/>
      </c>
      <c r="D54" s="69" t="str">
        <f>IF('0) Signal List'!D54="","",'0) Signal List'!D54)</f>
        <v/>
      </c>
      <c r="E54" s="70" t="str">
        <f>IF('0) Signal List'!E54="","",'0) Signal List'!E54)</f>
        <v/>
      </c>
      <c r="F54" s="69" t="str">
        <f>IF('0) Signal List'!F54="","",'0) Signal List'!F54)</f>
        <v/>
      </c>
      <c r="G54" s="75" t="str">
        <f>IF('0) Signal List'!G54="","",'0) Signal List'!G54)</f>
        <v/>
      </c>
      <c r="H54" s="559" t="str">
        <f>IF('0) Signal List'!H54="","",'0) Signal List'!H54)</f>
        <v/>
      </c>
      <c r="I54" s="116"/>
      <c r="J54" s="117"/>
      <c r="K54" s="117"/>
      <c r="L54" s="118"/>
    </row>
    <row r="55" spans="1:12" ht="14.25" customHeight="1" x14ac:dyDescent="0.25">
      <c r="A55" s="68" t="str">
        <f>IF('0) Signal List'!A55="","",'0) Signal List'!A55)</f>
        <v>D1</v>
      </c>
      <c r="B55" s="69" t="str">
        <f>IF('0) Signal List'!B55="","",'0) Signal List'!B55)</f>
        <v>Available Active Power</v>
      </c>
      <c r="C55" s="69" t="str">
        <f>IF('0) Signal List'!C55="","",'0) Signal List'!C55)</f>
        <v>0-10</v>
      </c>
      <c r="D55" s="69" t="str">
        <f>IF('0) Signal List'!D55="","",'0) Signal List'!D55)</f>
        <v>mA</v>
      </c>
      <c r="E55" s="70" t="e">
        <f>IF('0) Signal List'!E55="","",'0) Signal List'!E55)</f>
        <v>#VALUE!</v>
      </c>
      <c r="F55" s="69" t="str">
        <f>IF('0) Signal List'!F55="","",'0) Signal List'!F55)</f>
        <v>MW</v>
      </c>
      <c r="G55" s="75" t="str">
        <f>IF('0) Signal List'!G55="","",'0) Signal List'!G55)</f>
        <v>WFPS</v>
      </c>
      <c r="H55" s="559" t="str">
        <f>IF('0) Signal List'!H55="","",'0) Signal List'!H55)</f>
        <v>ESBN</v>
      </c>
      <c r="I55" s="120" t="s">
        <v>182</v>
      </c>
      <c r="J55" s="121"/>
      <c r="K55" s="121"/>
      <c r="L55" s="122"/>
    </row>
    <row r="56" spans="1:12" ht="14.25" customHeight="1" x14ac:dyDescent="0.25">
      <c r="A56" s="68" t="str">
        <f>IF('0) Signal List'!A56="","",'0) Signal List'!A56)</f>
        <v>D2</v>
      </c>
      <c r="B56" s="69" t="str">
        <f>IF('0) Signal List'!B56="","",'0) Signal List'!B56)</f>
        <v>Active Power Control Setpoint (feedback)</v>
      </c>
      <c r="C56" s="69" t="str">
        <f>IF('0) Signal List'!C56="","",'0) Signal List'!C56)</f>
        <v>0-10</v>
      </c>
      <c r="D56" s="69" t="str">
        <f>IF('0) Signal List'!D56="","",'0) Signal List'!D56)</f>
        <v>mA</v>
      </c>
      <c r="E56" s="70" t="e">
        <f>IF('0) Signal List'!E56="","",'0) Signal List'!E56)</f>
        <v>#VALUE!</v>
      </c>
      <c r="F56" s="69" t="str">
        <f>IF('0) Signal List'!F56="","",'0) Signal List'!F56)</f>
        <v>MW</v>
      </c>
      <c r="G56" s="75" t="str">
        <f>IF('0) Signal List'!G56="","",'0) Signal List'!G56)</f>
        <v>WFPS</v>
      </c>
      <c r="H56" s="559" t="str">
        <f>IF('0) Signal List'!H56="","",'0) Signal List'!H56)</f>
        <v xml:space="preserve">N/A </v>
      </c>
      <c r="I56" s="120" t="s">
        <v>182</v>
      </c>
      <c r="J56" s="121"/>
      <c r="K56" s="121"/>
      <c r="L56" s="122"/>
    </row>
    <row r="57" spans="1:12" ht="14.25" customHeight="1" x14ac:dyDescent="0.25">
      <c r="A57" s="68" t="str">
        <f>IF('0) Signal List'!A57="","",'0) Signal List'!A57)</f>
        <v>D3</v>
      </c>
      <c r="B57" s="69" t="str">
        <f>IF('0) Signal List'!B57="","",'0) Signal List'!B57)</f>
        <v>Frequency Droop Setting (feedback)</v>
      </c>
      <c r="C57" s="69" t="str">
        <f>IF('0) Signal List'!C57="","",'0) Signal List'!C57)</f>
        <v>0-10</v>
      </c>
      <c r="D57" s="69" t="str">
        <f>IF('0) Signal List'!D57="","",'0) Signal List'!D57)</f>
        <v>mA</v>
      </c>
      <c r="E57" s="70" t="str">
        <f>IF('0) Signal List'!E57="","",'0) Signal List'!E57)</f>
        <v xml:space="preserve"> 0-14</v>
      </c>
      <c r="F57" s="69" t="str">
        <f>IF('0) Signal List'!F57="","",'0) Signal List'!F57)</f>
        <v>%</v>
      </c>
      <c r="G57" s="75" t="str">
        <f>IF('0) Signal List'!G57="","",'0) Signal List'!G57)</f>
        <v>WFPS</v>
      </c>
      <c r="H57" s="559" t="str">
        <f>IF('0) Signal List'!H57="","",'0) Signal List'!H57)</f>
        <v xml:space="preserve">N/A </v>
      </c>
      <c r="I57" s="120" t="s">
        <v>182</v>
      </c>
      <c r="J57" s="121"/>
      <c r="K57" s="121"/>
      <c r="L57" s="122"/>
    </row>
    <row r="58" spans="1:12" ht="14.25" customHeight="1" x14ac:dyDescent="0.25">
      <c r="A58" s="68"/>
      <c r="B58" s="69"/>
      <c r="C58" s="69"/>
      <c r="D58" s="69"/>
      <c r="E58" s="70"/>
      <c r="F58" s="69"/>
      <c r="G58" s="75"/>
      <c r="H58" s="559"/>
      <c r="I58" s="494"/>
      <c r="J58" s="495"/>
      <c r="K58" s="495"/>
      <c r="L58" s="496"/>
    </row>
    <row r="59" spans="1:12" ht="14.25" customHeight="1" x14ac:dyDescent="0.3">
      <c r="A59" s="68" t="str">
        <f>IF('0) Signal List'!A59="","",'0) Signal List'!A59)</f>
        <v/>
      </c>
      <c r="B59" s="872" t="str">
        <f>IF('0) Signal List'!B59="","",'0) Signal List'!B59)</f>
        <v>Analogue WTG Availability</v>
      </c>
      <c r="C59" s="873"/>
      <c r="D59" s="69" t="str">
        <f>IF('0) Signal List'!D59="","",'0) Signal List'!D59)</f>
        <v/>
      </c>
      <c r="E59" s="70" t="str">
        <f>IF('0) Signal List'!E59="","",'0) Signal List'!E59)</f>
        <v/>
      </c>
      <c r="F59" s="69" t="str">
        <f>IF('0) Signal List'!F59="","",'0) Signal List'!F59)</f>
        <v/>
      </c>
      <c r="G59" s="75" t="str">
        <f>IF('0) Signal List'!G59="","",'0) Signal List'!G59)</f>
        <v/>
      </c>
      <c r="H59" s="559" t="str">
        <f>IF('0) Signal List'!H59="","",'0) Signal List'!H59)</f>
        <v/>
      </c>
      <c r="I59" s="116"/>
      <c r="J59" s="117"/>
      <c r="K59" s="117"/>
      <c r="L59" s="118"/>
    </row>
    <row r="60" spans="1:12" ht="14.25" customHeight="1" x14ac:dyDescent="0.25">
      <c r="A60" s="68" t="str">
        <f>IF('0) Signal List'!A60="","",'0) Signal List'!A60)</f>
        <v>D4</v>
      </c>
      <c r="B60" s="69" t="str">
        <f>IF('0) Signal List'!B60="","",'0) Signal List'!B60)</f>
        <v>%WTG not generating due to high wind</v>
      </c>
      <c r="C60" s="69" t="str">
        <f>IF('0) Signal List'!C60="","",'0) Signal List'!C60)</f>
        <v>0-10</v>
      </c>
      <c r="D60" s="69" t="str">
        <f>IF('0) Signal List'!D60="","",'0) Signal List'!D60)</f>
        <v>mA</v>
      </c>
      <c r="E60" s="70" t="str">
        <f>IF('0) Signal List'!E60="","",'0) Signal List'!E60)</f>
        <v>0-110</v>
      </c>
      <c r="F60" s="69" t="str">
        <f>IF('0) Signal List'!F60="","",'0) Signal List'!F60)</f>
        <v>%</v>
      </c>
      <c r="G60" s="75" t="str">
        <f>IF('0) Signal List'!G60="","",'0) Signal List'!G60)</f>
        <v>WFPS</v>
      </c>
      <c r="H60" s="559" t="str">
        <f>IF('0) Signal List'!H60="","",'0) Signal List'!H60)</f>
        <v>ESBN</v>
      </c>
      <c r="I60" s="120" t="s">
        <v>182</v>
      </c>
      <c r="J60" s="121"/>
      <c r="K60" s="121"/>
      <c r="L60" s="122"/>
    </row>
    <row r="61" spans="1:12" ht="14.25" customHeight="1" x14ac:dyDescent="0.25">
      <c r="A61" s="68" t="str">
        <f>IF('0) Signal List'!A61="","",'0) Signal List'!A61)</f>
        <v>D5</v>
      </c>
      <c r="B61" s="69" t="str">
        <f>IF('0) Signal List'!B61="","",'0) Signal List'!B61)</f>
        <v xml:space="preserve">%WTG not generating due to low wind </v>
      </c>
      <c r="C61" s="69" t="str">
        <f>IF('0) Signal List'!C61="","",'0) Signal List'!C61)</f>
        <v>0-10</v>
      </c>
      <c r="D61" s="69" t="str">
        <f>IF('0) Signal List'!D61="","",'0) Signal List'!D61)</f>
        <v>mA</v>
      </c>
      <c r="E61" s="70" t="str">
        <f>IF('0) Signal List'!E61="","",'0) Signal List'!E61)</f>
        <v>0-110</v>
      </c>
      <c r="F61" s="69" t="str">
        <f>IF('0) Signal List'!F61="","",'0) Signal List'!F61)</f>
        <v>%</v>
      </c>
      <c r="G61" s="75" t="str">
        <f>IF('0) Signal List'!G61="","",'0) Signal List'!G61)</f>
        <v>WFPS</v>
      </c>
      <c r="H61" s="559" t="str">
        <f>IF('0) Signal List'!H61="","",'0) Signal List'!H61)</f>
        <v>ESBN</v>
      </c>
      <c r="I61" s="120" t="s">
        <v>182</v>
      </c>
      <c r="J61" s="121"/>
      <c r="K61" s="121"/>
      <c r="L61" s="122"/>
    </row>
    <row r="62" spans="1:12" ht="14.25" customHeight="1" x14ac:dyDescent="0.25">
      <c r="A62" s="68" t="str">
        <f>IF('0) Signal List'!A62="","",'0) Signal List'!A62)</f>
        <v>D6</v>
      </c>
      <c r="B62" s="69" t="str">
        <f>IF('0) Signal List'!B62="","",'0) Signal List'!B62)</f>
        <v>Wind Farm Availability</v>
      </c>
      <c r="C62" s="69" t="str">
        <f>IF('0) Signal List'!C62="","",'0) Signal List'!C62)</f>
        <v>0-10</v>
      </c>
      <c r="D62" s="69" t="str">
        <f>IF('0) Signal List'!D62="","",'0) Signal List'!D62)</f>
        <v>mA</v>
      </c>
      <c r="E62" s="70" t="str">
        <f>IF('0) Signal List'!E62="","",'0) Signal List'!E62)</f>
        <v>0-110</v>
      </c>
      <c r="F62" s="69" t="str">
        <f>IF('0) Signal List'!F62="","",'0) Signal List'!F62)</f>
        <v>%</v>
      </c>
      <c r="G62" s="75" t="str">
        <f>IF('0) Signal List'!G62="","",'0) Signal List'!G62)</f>
        <v>WFPS</v>
      </c>
      <c r="H62" s="559" t="str">
        <f>IF('0) Signal List'!H62="","",'0) Signal List'!H62)</f>
        <v xml:space="preserve">N/A </v>
      </c>
      <c r="I62" s="120" t="s">
        <v>182</v>
      </c>
      <c r="J62" s="121"/>
      <c r="K62" s="121"/>
      <c r="L62" s="122"/>
    </row>
    <row r="63" spans="1:12" ht="14.25" customHeight="1" x14ac:dyDescent="0.25">
      <c r="A63" s="68" t="str">
        <f>IF('0) Signal List'!A63="","",'0) Signal List'!A63)</f>
        <v/>
      </c>
      <c r="B63" s="69" t="str">
        <f>IF('0) Signal List'!B63="","",'0) Signal List'!B63)</f>
        <v/>
      </c>
      <c r="C63" s="69" t="str">
        <f>IF('0) Signal List'!C63="","",'0) Signal List'!C63)</f>
        <v/>
      </c>
      <c r="D63" s="69" t="str">
        <f>IF('0) Signal List'!D63="","",'0) Signal List'!D63)</f>
        <v/>
      </c>
      <c r="E63" s="70" t="str">
        <f>IF('0) Signal List'!E63="","",'0) Signal List'!E63)</f>
        <v/>
      </c>
      <c r="F63" s="69" t="str">
        <f>IF('0) Signal List'!F63="","",'0) Signal List'!F63)</f>
        <v/>
      </c>
      <c r="G63" s="75" t="str">
        <f>IF('0) Signal List'!G63="","",'0) Signal List'!G63)</f>
        <v/>
      </c>
      <c r="H63" s="559" t="str">
        <f>IF('0) Signal List'!H63="","",'0) Signal List'!H63)</f>
        <v/>
      </c>
      <c r="I63" s="116"/>
      <c r="J63" s="117"/>
      <c r="K63" s="117"/>
      <c r="L63" s="118"/>
    </row>
    <row r="64" spans="1:12" ht="14.25" customHeight="1" x14ac:dyDescent="0.3">
      <c r="A64" s="68" t="str">
        <f>IF('0) Signal List'!A64="","",'0) Signal List'!A64)</f>
        <v/>
      </c>
      <c r="B64" s="234" t="str">
        <f>IF('0) Signal List'!B64="","",'0) Signal List'!B64)</f>
        <v>Analogue  Availability</v>
      </c>
      <c r="C64" s="69" t="str">
        <f>IF('0) Signal List'!C64="","",'0) Signal List'!C64)</f>
        <v/>
      </c>
      <c r="D64" s="69" t="str">
        <f>IF('0) Signal List'!D64="","",'0) Signal List'!D64)</f>
        <v/>
      </c>
      <c r="E64" s="70" t="str">
        <f>IF('0) Signal List'!E64="","",'0) Signal List'!E64)</f>
        <v/>
      </c>
      <c r="F64" s="69" t="str">
        <f>IF('0) Signal List'!F64="","",'0) Signal List'!F64)</f>
        <v/>
      </c>
      <c r="G64" s="75" t="str">
        <f>IF('0) Signal List'!G64="","",'0) Signal List'!G64)</f>
        <v/>
      </c>
      <c r="H64" s="559" t="str">
        <f>IF('0) Signal List'!H64="","",'0) Signal List'!H64)</f>
        <v/>
      </c>
      <c r="I64" s="116"/>
      <c r="J64" s="117"/>
      <c r="K64" s="117"/>
      <c r="L64" s="118"/>
    </row>
    <row r="65" spans="1:12" ht="14.25" customHeight="1" x14ac:dyDescent="0.25">
      <c r="A65" s="68" t="str">
        <f>IF('0) Signal List'!A65="","",'0) Signal List'!A65)</f>
        <v>D7</v>
      </c>
      <c r="B65" s="69" t="str">
        <f>IF('0) Signal List'!B65="","",'0) Signal List'!B65)</f>
        <v>Emulated Inertia FFR availability</v>
      </c>
      <c r="C65" s="69" t="str">
        <f>IF('0) Signal List'!C65="","",'0) Signal List'!C65)</f>
        <v>0-10</v>
      </c>
      <c r="D65" s="69" t="str">
        <f>IF('0) Signal List'!D65="","",'0) Signal List'!D65)</f>
        <v>mA</v>
      </c>
      <c r="E65" s="70" t="str">
        <f>IF('0) Signal List'!E65="","",'0) Signal List'!E65)</f>
        <v>0-XX</v>
      </c>
      <c r="F65" s="69" t="str">
        <f>IF('0) Signal List'!F65="","",'0) Signal List'!F65)</f>
        <v>MW</v>
      </c>
      <c r="G65" s="75" t="str">
        <f>IF('0) Signal List'!G65="","",'0) Signal List'!G65)</f>
        <v>WFPS</v>
      </c>
      <c r="H65" s="559" t="str">
        <f>IF('0) Signal List'!H65="","",'0) Signal List'!H65)</f>
        <v>ESBN</v>
      </c>
      <c r="I65" s="120" t="s">
        <v>182</v>
      </c>
      <c r="J65" s="121"/>
      <c r="K65" s="121"/>
      <c r="L65" s="122"/>
    </row>
    <row r="66" spans="1:12" ht="14.25" customHeight="1" x14ac:dyDescent="0.25">
      <c r="A66" s="68" t="str">
        <f>IF('0) Signal List'!A66="","",'0) Signal List'!A66)</f>
        <v>D8</v>
      </c>
      <c r="B66" s="69" t="str">
        <f>IF('0) Signal List'!B66="","",'0) Signal List'!B66)</f>
        <v>Emulated Inertia POR availability</v>
      </c>
      <c r="C66" s="69" t="str">
        <f>IF('0) Signal List'!C66="","",'0) Signal List'!C66)</f>
        <v>0-10</v>
      </c>
      <c r="D66" s="69" t="str">
        <f>IF('0) Signal List'!D66="","",'0) Signal List'!D66)</f>
        <v>mA</v>
      </c>
      <c r="E66" s="70" t="str">
        <f>IF('0) Signal List'!E66="","",'0) Signal List'!E66)</f>
        <v>0-XX</v>
      </c>
      <c r="F66" s="69" t="str">
        <f>IF('0) Signal List'!F66="","",'0) Signal List'!F66)</f>
        <v>MW</v>
      </c>
      <c r="G66" s="75" t="str">
        <f>IF('0) Signal List'!G66="","",'0) Signal List'!G66)</f>
        <v>WFPS</v>
      </c>
      <c r="H66" s="559" t="str">
        <f>IF('0) Signal List'!H66="","",'0) Signal List'!H66)</f>
        <v>ESBN</v>
      </c>
      <c r="I66" s="120" t="s">
        <v>182</v>
      </c>
      <c r="J66" s="121"/>
      <c r="K66" s="121"/>
      <c r="L66" s="122"/>
    </row>
    <row r="67" spans="1:12" ht="14.25" customHeight="1" x14ac:dyDescent="0.25">
      <c r="A67" s="68" t="str">
        <f>IF('0) Signal List'!A69="","",'0) Signal List'!A69)</f>
        <v>D9</v>
      </c>
      <c r="B67" s="69" t="str">
        <f>IF('0) Signal List'!B69="","",'0) Signal List'!B69)</f>
        <v>Wind Speed 1</v>
      </c>
      <c r="C67" s="69" t="str">
        <f>IF('0) Signal List'!C69="","",'0) Signal List'!C69)</f>
        <v>0-10</v>
      </c>
      <c r="D67" s="69" t="str">
        <f>IF('0) Signal List'!D69="","",'0) Signal List'!D69)</f>
        <v>mA</v>
      </c>
      <c r="E67" s="70" t="str">
        <f>IF('0) Signal List'!E69="","",'0) Signal List'!E69)</f>
        <v>0-70</v>
      </c>
      <c r="F67" s="69" t="str">
        <f>IF('0) Signal List'!F69="","",'0) Signal List'!F69)</f>
        <v>m/s</v>
      </c>
      <c r="G67" s="75" t="str">
        <f>IF('0) Signal List'!G69="","",'0) Signal List'!G69)</f>
        <v>WFPS</v>
      </c>
      <c r="H67" s="559" t="str">
        <f>IF('0) Signal List'!H69="","",'0) Signal List'!H69)</f>
        <v xml:space="preserve">N/A </v>
      </c>
      <c r="I67" s="120" t="s">
        <v>182</v>
      </c>
      <c r="J67" s="121"/>
      <c r="K67" s="121"/>
      <c r="L67" s="122"/>
    </row>
    <row r="68" spans="1:12" ht="14.25" customHeight="1" x14ac:dyDescent="0.25">
      <c r="A68" s="68" t="str">
        <f>IF('0) Signal List'!A70="","",'0) Signal List'!A70)</f>
        <v>D10</v>
      </c>
      <c r="B68" s="69" t="str">
        <f>IF('0) Signal List'!B70="","",'0) Signal List'!B70)</f>
        <v>Wind Direction 1</v>
      </c>
      <c r="C68" s="69" t="str">
        <f>IF('0) Signal List'!C70="","",'0) Signal List'!C70)</f>
        <v>0-10</v>
      </c>
      <c r="D68" s="69" t="str">
        <f>IF('0) Signal List'!D70="","",'0) Signal List'!D70)</f>
        <v>mA</v>
      </c>
      <c r="E68" s="70" t="str">
        <f>IF('0) Signal List'!E70="","",'0) Signal List'!E70)</f>
        <v>0-360</v>
      </c>
      <c r="F68" s="69" t="str">
        <f>IF('0) Signal List'!F70="","",'0) Signal List'!F70)</f>
        <v>deg</v>
      </c>
      <c r="G68" s="75" t="str">
        <f>IF('0) Signal List'!G70="","",'0) Signal List'!G70)</f>
        <v>WFPS</v>
      </c>
      <c r="H68" s="559" t="str">
        <f>IF('0) Signal List'!H70="","",'0) Signal List'!H70)</f>
        <v xml:space="preserve">N/A </v>
      </c>
      <c r="I68" s="120" t="s">
        <v>182</v>
      </c>
      <c r="J68" s="121"/>
      <c r="K68" s="121"/>
      <c r="L68" s="122"/>
    </row>
    <row r="69" spans="1:12" ht="14.25" customHeight="1" x14ac:dyDescent="0.25">
      <c r="A69" s="68" t="str">
        <f>IF('0) Signal List'!A71="","",'0) Signal List'!A71)</f>
        <v>D11</v>
      </c>
      <c r="B69" s="69" t="str">
        <f>IF('0) Signal List'!B71="","",'0) Signal List'!B71)</f>
        <v>Air Temperature 1</v>
      </c>
      <c r="C69" s="69" t="str">
        <f>IF('0) Signal List'!C71="","",'0) Signal List'!C71)</f>
        <v>0-10</v>
      </c>
      <c r="D69" s="69" t="str">
        <f>IF('0) Signal List'!D71="","",'0) Signal List'!D71)</f>
        <v>mA</v>
      </c>
      <c r="E69" s="70" t="str">
        <f>IF('0) Signal List'!E71="","",'0) Signal List'!E71)</f>
        <v>-40-70</v>
      </c>
      <c r="F69" s="69" t="str">
        <f>IF('0) Signal List'!F71="","",'0) Signal List'!F71)</f>
        <v>C</v>
      </c>
      <c r="G69" s="75" t="str">
        <f>IF('0) Signal List'!G71="","",'0) Signal List'!G71)</f>
        <v>WFPS</v>
      </c>
      <c r="H69" s="559" t="str">
        <f>IF('0) Signal List'!H71="","",'0) Signal List'!H71)</f>
        <v xml:space="preserve">N/A </v>
      </c>
      <c r="I69" s="120" t="s">
        <v>182</v>
      </c>
      <c r="J69" s="121"/>
      <c r="K69" s="121"/>
      <c r="L69" s="122"/>
    </row>
    <row r="70" spans="1:12" ht="14.25" customHeight="1" x14ac:dyDescent="0.25">
      <c r="A70" s="68" t="str">
        <f>IF('0) Signal List'!A72="","",'0) Signal List'!A72)</f>
        <v>D12</v>
      </c>
      <c r="B70" s="69" t="str">
        <f>IF('0) Signal List'!B72="","",'0) Signal List'!B72)</f>
        <v>Air Pressure 1</v>
      </c>
      <c r="C70" s="69" t="str">
        <f>IF('0) Signal List'!C72="","",'0) Signal List'!C72)</f>
        <v>0-10</v>
      </c>
      <c r="D70" s="69" t="str">
        <f>IF('0) Signal List'!D72="","",'0) Signal List'!D72)</f>
        <v>mA</v>
      </c>
      <c r="E70" s="70" t="str">
        <f>IF('0) Signal List'!E72="","",'0) Signal List'!E72)</f>
        <v>735-1060</v>
      </c>
      <c r="F70" s="69" t="str">
        <f>IF('0) Signal List'!F72="","",'0) Signal List'!F72)</f>
        <v>mBar</v>
      </c>
      <c r="G70" s="75" t="str">
        <f>IF('0) Signal List'!G72="","",'0) Signal List'!G72)</f>
        <v>WFPS</v>
      </c>
      <c r="H70" s="559" t="str">
        <f>IF('0) Signal List'!H72="","",'0) Signal List'!H72)</f>
        <v xml:space="preserve">N/A </v>
      </c>
      <c r="I70" s="120" t="s">
        <v>182</v>
      </c>
      <c r="J70" s="121"/>
      <c r="K70" s="121"/>
      <c r="L70" s="122"/>
    </row>
    <row r="71" spans="1:12" ht="14.25" customHeight="1" x14ac:dyDescent="0.25">
      <c r="A71" s="68" t="str">
        <f>IF('0) Signal List'!A73="","",'0) Signal List'!A73)</f>
        <v/>
      </c>
      <c r="B71" s="69" t="str">
        <f>IF('0) Signal List'!B73="","",'0) Signal List'!B73)</f>
        <v/>
      </c>
      <c r="C71" s="69" t="str">
        <f>IF('0) Signal List'!C73="","",'0) Signal List'!C73)</f>
        <v/>
      </c>
      <c r="D71" s="69" t="str">
        <f>IF('0) Signal List'!D73="","",'0) Signal List'!D73)</f>
        <v/>
      </c>
      <c r="E71" s="70" t="str">
        <f>IF('0) Signal List'!E73="","",'0) Signal List'!E73)</f>
        <v/>
      </c>
      <c r="F71" s="69" t="str">
        <f>IF('0) Signal List'!F73="","",'0) Signal List'!F73)</f>
        <v/>
      </c>
      <c r="G71" s="75" t="str">
        <f>IF('0) Signal List'!G73="","",'0) Signal List'!G73)</f>
        <v/>
      </c>
      <c r="H71" s="559" t="str">
        <f>IF('0) Signal List'!H73="","",'0) Signal List'!H73)</f>
        <v/>
      </c>
      <c r="I71" s="116"/>
      <c r="J71" s="117"/>
      <c r="K71" s="117"/>
      <c r="L71" s="118"/>
    </row>
    <row r="72" spans="1:12" ht="14.25" customHeight="1" x14ac:dyDescent="0.3">
      <c r="A72" s="68" t="str">
        <f>IF('0) Signal List'!A74="","",'0) Signal List'!A74)</f>
        <v/>
      </c>
      <c r="B72" s="234" t="str">
        <f>IF('0) Signal List'!B74="","",'0) Signal List'!B74)</f>
        <v>Met N (if Registered Capacity &gt;= 10 MW)</v>
      </c>
      <c r="C72" s="69" t="str">
        <f>IF('0) Signal List'!C74="","",'0) Signal List'!C74)</f>
        <v/>
      </c>
      <c r="D72" s="69" t="str">
        <f>IF('0) Signal List'!D74="","",'0) Signal List'!D74)</f>
        <v/>
      </c>
      <c r="E72" s="70" t="str">
        <f>IF('0) Signal List'!E74="","",'0) Signal List'!E74)</f>
        <v/>
      </c>
      <c r="F72" s="69" t="str">
        <f>IF('0) Signal List'!F74="","",'0) Signal List'!F74)</f>
        <v/>
      </c>
      <c r="G72" s="75" t="str">
        <f>IF('0) Signal List'!G74="","",'0) Signal List'!G74)</f>
        <v/>
      </c>
      <c r="H72" s="559" t="str">
        <f>IF('0) Signal List'!H74="","",'0) Signal List'!H74)</f>
        <v/>
      </c>
      <c r="I72" s="116"/>
      <c r="J72" s="117"/>
      <c r="K72" s="117"/>
      <c r="L72" s="118"/>
    </row>
    <row r="73" spans="1:12" ht="14.25" customHeight="1" x14ac:dyDescent="0.25">
      <c r="A73" s="68" t="str">
        <f>IF('0) Signal List'!A75="","",'0) Signal List'!A75)</f>
        <v>D13</v>
      </c>
      <c r="B73" s="69" t="str">
        <f>IF('0) Signal List'!B75="","",'0) Signal List'!B75)</f>
        <v>Wind Speed N</v>
      </c>
      <c r="C73" s="69" t="str">
        <f>IF('0) Signal List'!C75="","",'0) Signal List'!C75)</f>
        <v>0-10</v>
      </c>
      <c r="D73" s="69" t="str">
        <f>IF('0) Signal List'!D75="","",'0) Signal List'!D75)</f>
        <v>mA</v>
      </c>
      <c r="E73" s="70" t="str">
        <f>IF('0) Signal List'!E75="","",'0) Signal List'!E75)</f>
        <v>0-70</v>
      </c>
      <c r="F73" s="69" t="str">
        <f>IF('0) Signal List'!F75="","",'0) Signal List'!F75)</f>
        <v>m/s</v>
      </c>
      <c r="G73" s="75" t="str">
        <f>IF('0) Signal List'!G75="","",'0) Signal List'!G75)</f>
        <v>WFPS</v>
      </c>
      <c r="H73" s="559" t="str">
        <f>IF('0) Signal List'!H75="","",'0) Signal List'!H75)</f>
        <v xml:space="preserve">N/A </v>
      </c>
      <c r="I73" s="120" t="s">
        <v>182</v>
      </c>
      <c r="J73" s="121"/>
      <c r="K73" s="121"/>
      <c r="L73" s="122"/>
    </row>
    <row r="74" spans="1:12" ht="14.25" customHeight="1" x14ac:dyDescent="0.25">
      <c r="A74" s="68" t="str">
        <f>IF('0) Signal List'!A76="","",'0) Signal List'!A76)</f>
        <v>D14</v>
      </c>
      <c r="B74" s="69" t="str">
        <f>IF('0) Signal List'!B76="","",'0) Signal List'!B76)</f>
        <v>Wind Direction  N</v>
      </c>
      <c r="C74" s="69" t="str">
        <f>IF('0) Signal List'!C76="","",'0) Signal List'!C76)</f>
        <v>0-10</v>
      </c>
      <c r="D74" s="69" t="str">
        <f>IF('0) Signal List'!D76="","",'0) Signal List'!D76)</f>
        <v>mA</v>
      </c>
      <c r="E74" s="70" t="str">
        <f>IF('0) Signal List'!E76="","",'0) Signal List'!E76)</f>
        <v>0-360</v>
      </c>
      <c r="F74" s="69" t="str">
        <f>IF('0) Signal List'!F76="","",'0) Signal List'!F76)</f>
        <v>deg</v>
      </c>
      <c r="G74" s="75" t="str">
        <f>IF('0) Signal List'!G76="","",'0) Signal List'!G76)</f>
        <v>WFPS</v>
      </c>
      <c r="H74" s="559" t="str">
        <f>IF('0) Signal List'!H76="","",'0) Signal List'!H76)</f>
        <v xml:space="preserve">N/A </v>
      </c>
      <c r="I74" s="120" t="s">
        <v>182</v>
      </c>
      <c r="J74" s="121"/>
      <c r="K74" s="121"/>
      <c r="L74" s="122"/>
    </row>
    <row r="75" spans="1:12" ht="14.25" customHeight="1" x14ac:dyDescent="0.25">
      <c r="A75" s="68" t="str">
        <f>IF('0) Signal List'!A77="","",'0) Signal List'!A77)</f>
        <v>D15</v>
      </c>
      <c r="B75" s="69" t="str">
        <f>IF('0) Signal List'!B77="","",'0) Signal List'!B77)</f>
        <v>Air Temperature N</v>
      </c>
      <c r="C75" s="69" t="str">
        <f>IF('0) Signal List'!C77="","",'0) Signal List'!C77)</f>
        <v>0-10</v>
      </c>
      <c r="D75" s="69" t="str">
        <f>IF('0) Signal List'!D77="","",'0) Signal List'!D77)</f>
        <v>mA</v>
      </c>
      <c r="E75" s="70" t="str">
        <f>IF('0) Signal List'!E77="","",'0) Signal List'!E77)</f>
        <v>-40-70</v>
      </c>
      <c r="F75" s="69" t="str">
        <f>IF('0) Signal List'!F77="","",'0) Signal List'!F77)</f>
        <v>C</v>
      </c>
      <c r="G75" s="75" t="str">
        <f>IF('0) Signal List'!G77="","",'0) Signal List'!G77)</f>
        <v>WFPS</v>
      </c>
      <c r="H75" s="559" t="str">
        <f>IF('0) Signal List'!H77="","",'0) Signal List'!H77)</f>
        <v xml:space="preserve">N/A </v>
      </c>
      <c r="I75" s="120" t="s">
        <v>182</v>
      </c>
      <c r="J75" s="121"/>
      <c r="K75" s="121"/>
      <c r="L75" s="122"/>
    </row>
    <row r="76" spans="1:12" ht="14.25" customHeight="1" x14ac:dyDescent="0.25">
      <c r="A76" s="68" t="str">
        <f>IF('0) Signal List'!A78="","",'0) Signal List'!A78)</f>
        <v>D16</v>
      </c>
      <c r="B76" s="69" t="str">
        <f>IF('0) Signal List'!B78="","",'0) Signal List'!B78)</f>
        <v>Air Pressure N</v>
      </c>
      <c r="C76" s="69" t="str">
        <f>IF('0) Signal List'!C78="","",'0) Signal List'!C78)</f>
        <v>0-10</v>
      </c>
      <c r="D76" s="69" t="str">
        <f>IF('0) Signal List'!D78="","",'0) Signal List'!D78)</f>
        <v>mA</v>
      </c>
      <c r="E76" s="70" t="str">
        <f>IF('0) Signal List'!E78="","",'0) Signal List'!E78)</f>
        <v>735-1060</v>
      </c>
      <c r="F76" s="69" t="str">
        <f>IF('0) Signal List'!F78="","",'0) Signal List'!F78)</f>
        <v>mBar</v>
      </c>
      <c r="G76" s="75" t="str">
        <f>IF('0) Signal List'!G78="","",'0) Signal List'!G78)</f>
        <v>WFPS</v>
      </c>
      <c r="H76" s="559" t="str">
        <f>IF('0) Signal List'!H78="","",'0) Signal List'!H78)</f>
        <v xml:space="preserve">N/A </v>
      </c>
      <c r="I76" s="120" t="s">
        <v>182</v>
      </c>
      <c r="J76" s="121"/>
      <c r="K76" s="121"/>
      <c r="L76" s="122"/>
    </row>
    <row r="77" spans="1:12" ht="14.25" customHeight="1" x14ac:dyDescent="0.25">
      <c r="A77" s="68" t="str">
        <f>IF('0) Signal List'!A79="","",'0) Signal List'!A79)</f>
        <v/>
      </c>
      <c r="B77" s="69" t="str">
        <f>IF('0) Signal List'!B79="","",'0) Signal List'!B79)</f>
        <v/>
      </c>
      <c r="C77" s="69" t="str">
        <f>IF('0) Signal List'!C79="","",'0) Signal List'!C79)</f>
        <v/>
      </c>
      <c r="D77" s="69" t="str">
        <f>IF('0) Signal List'!D79="","",'0) Signal List'!D79)</f>
        <v/>
      </c>
      <c r="E77" s="70" t="str">
        <f>IF('0) Signal List'!E79="","",'0) Signal List'!E79)</f>
        <v/>
      </c>
      <c r="F77" s="69" t="str">
        <f>IF('0) Signal List'!F79="","",'0) Signal List'!F79)</f>
        <v/>
      </c>
      <c r="G77" s="75" t="str">
        <f>IF('0) Signal List'!G79="","",'0) Signal List'!G79)</f>
        <v/>
      </c>
      <c r="H77" s="559" t="str">
        <f>IF('0) Signal List'!H79="","",'0) Signal List'!H79)</f>
        <v/>
      </c>
      <c r="I77" s="116"/>
      <c r="J77" s="117"/>
      <c r="K77" s="117"/>
      <c r="L77" s="118"/>
    </row>
    <row r="78" spans="1:12" ht="14.25" customHeight="1" x14ac:dyDescent="0.25">
      <c r="A78" s="68" t="str">
        <f>IF('0) Signal List'!A80="","",'0) Signal List'!A80)</f>
        <v/>
      </c>
      <c r="B78" s="909" t="str">
        <f>IF('0) Signal List'!B80="","",'0) Signal List'!B80)</f>
        <v>Recommended cable 25-pair cable: 25 x 2 x 0.6sqmm TP, stranded, individually screened pairs. Screens to be terminated by WFPS.</v>
      </c>
      <c r="C78" s="910"/>
      <c r="D78" s="910"/>
      <c r="E78" s="910"/>
      <c r="F78" s="911"/>
      <c r="G78" s="75" t="str">
        <f>IF('0) Signal List'!G80="","",'0) Signal List'!G80)</f>
        <v/>
      </c>
      <c r="H78" s="559" t="str">
        <f>IF('0) Signal List'!H80="","",'0) Signal List'!H80)</f>
        <v/>
      </c>
      <c r="I78" s="116"/>
      <c r="J78" s="117"/>
      <c r="K78" s="117"/>
      <c r="L78" s="118"/>
    </row>
    <row r="79" spans="1:12" ht="14.25" customHeight="1" x14ac:dyDescent="0.25">
      <c r="A79" s="68" t="str">
        <f>IF('0) Signal List'!A81="","",'0) Signal List'!A81)</f>
        <v/>
      </c>
      <c r="B79" s="69" t="str">
        <f>IF('0) Signal List'!B81="","",'0) Signal List'!B81)</f>
        <v/>
      </c>
      <c r="C79" s="69" t="str">
        <f>IF('0) Signal List'!C81="","",'0) Signal List'!C81)</f>
        <v/>
      </c>
      <c r="D79" s="69" t="str">
        <f>IF('0) Signal List'!D81="","",'0) Signal List'!D81)</f>
        <v/>
      </c>
      <c r="E79" s="70" t="str">
        <f>IF('0) Signal List'!E81="","",'0) Signal List'!E81)</f>
        <v/>
      </c>
      <c r="F79" s="69" t="str">
        <f>IF('0) Signal List'!F81="","",'0) Signal List'!F81)</f>
        <v/>
      </c>
      <c r="G79" s="74" t="str">
        <f>IF('0) Signal List'!G81="","",'0) Signal List'!G81)</f>
        <v/>
      </c>
      <c r="H79" s="119" t="str">
        <f>IF('0) Signal List'!H81="","",'0) Signal List'!H81)</f>
        <v/>
      </c>
      <c r="I79" s="116"/>
      <c r="J79" s="117"/>
      <c r="K79" s="117"/>
      <c r="L79" s="118"/>
    </row>
    <row r="80" spans="1:12" ht="14.4" thickBot="1" x14ac:dyDescent="0.3">
      <c r="A80" s="63" t="str">
        <f>IF('0) Signal List'!A82="","",'0) Signal List'!A82)</f>
        <v>ETIE Ref</v>
      </c>
      <c r="B80" s="123" t="str">
        <f>IF('0) Signal List'!B82="","",'0) Signal List'!B82)</f>
        <v>Digital Output Signals (from EirGrid)</v>
      </c>
      <c r="C80" s="83" t="str">
        <f>IF('0) Signal List'!C83="","",'0) Signal List'!C83)</f>
        <v/>
      </c>
      <c r="D80" s="65" t="str">
        <f>IF('0) Signal List'!D83="","",'0) Signal List'!D83)</f>
        <v/>
      </c>
      <c r="E80" s="66" t="str">
        <f>IF('0) Signal List'!E83="","",'0) Signal List'!E83)</f>
        <v/>
      </c>
      <c r="F80" s="65" t="str">
        <f>IF('0) Signal List'!F83="","",'0) Signal List'!F83)</f>
        <v/>
      </c>
      <c r="G80" s="67" t="str">
        <f>IF('0) Signal List'!G82="","",'0) Signal List'!G82)</f>
        <v>Provided by</v>
      </c>
      <c r="H80" s="67" t="str">
        <f>IF('0) Signal List'!H82="","",'0) Signal List'!H82)</f>
        <v>TSO Pass-through to</v>
      </c>
      <c r="I80" s="129"/>
      <c r="J80" s="247"/>
      <c r="K80" s="247"/>
      <c r="L80" s="248"/>
    </row>
    <row r="81" spans="1:12" ht="14.25" customHeight="1" thickTop="1" x14ac:dyDescent="0.25">
      <c r="B81" s="585"/>
      <c r="C81" s="586"/>
      <c r="E81" s="587"/>
      <c r="F81" s="588"/>
      <c r="G81" s="28"/>
      <c r="H81" s="250"/>
    </row>
    <row r="82" spans="1:12" ht="14.25" customHeight="1" x14ac:dyDescent="0.25">
      <c r="A82" s="68" t="str">
        <f>IF('0) Signal List'!A84="","",'0) Signal List'!A84)</f>
        <v/>
      </c>
      <c r="B82" s="73" t="str">
        <f>IF('0) Signal List'!B84="","",'0) Signal List'!B84)</f>
        <v>Double Command Outputs</v>
      </c>
      <c r="C82" s="907" t="str">
        <f>IF('0) Signal List'!C84="","",'0) Signal List'!C84)</f>
        <v>(each individual relay output identified separately)</v>
      </c>
      <c r="D82" s="869"/>
      <c r="E82" s="869"/>
      <c r="F82" s="870"/>
      <c r="G82" s="74" t="str">
        <f>IF('0) Signal List'!G84="","",'0) Signal List'!G84)</f>
        <v/>
      </c>
      <c r="H82" s="249" t="str">
        <f>IF('0) Signal List'!H84="","",'0) Signal List'!H84)</f>
        <v/>
      </c>
      <c r="I82" s="116"/>
      <c r="J82" s="117"/>
      <c r="K82" s="117"/>
      <c r="L82" s="118"/>
    </row>
    <row r="83" spans="1:12" ht="14.25" customHeight="1" x14ac:dyDescent="0.3">
      <c r="A83" s="68" t="str">
        <f>IF('0) Signal List'!A85="","",'0) Signal List'!A85)</f>
        <v/>
      </c>
      <c r="B83" s="234" t="str">
        <f>IF('0) Signal List'!B85="","",'0) Signal List'!B85)</f>
        <v>Digital Output Signals from EirGrid to WTG System</v>
      </c>
      <c r="C83" s="69" t="str">
        <f>IF('0) Signal List'!C85="","",'0) Signal List'!C85)</f>
        <v/>
      </c>
      <c r="D83" s="69" t="str">
        <f>IF('0) Signal List'!D85="","",'0) Signal List'!D85)</f>
        <v/>
      </c>
      <c r="E83" s="70" t="str">
        <f>IF('0) Signal List'!E85="","",'0) Signal List'!E85)</f>
        <v/>
      </c>
      <c r="F83" s="69" t="str">
        <f>IF('0) Signal List'!F85="","",'0) Signal List'!F85)</f>
        <v/>
      </c>
      <c r="G83" s="74" t="str">
        <f>IF('0) Signal List'!G85="","",'0) Signal List'!G85)</f>
        <v/>
      </c>
      <c r="H83" s="119" t="str">
        <f>IF('0) Signal List'!H85="","",'0) Signal List'!H85)</f>
        <v/>
      </c>
      <c r="I83" s="116"/>
      <c r="J83" s="117"/>
      <c r="K83" s="117"/>
      <c r="L83" s="118"/>
    </row>
    <row r="84" spans="1:12" ht="14.25" customHeight="1" x14ac:dyDescent="0.25">
      <c r="A84" s="68" t="str">
        <f>IF('0) Signal List'!A86="","",'0) Signal List'!A86)</f>
        <v>E1</v>
      </c>
      <c r="B84" s="69" t="str">
        <f>IF('0) Signal List'!B86="","",'0) Signal List'!B86)</f>
        <v xml:space="preserve">Active Power Control facility status </v>
      </c>
      <c r="C84" s="84" t="str">
        <f>IF('0) Signal List'!C86="","",'0) Signal List'!C86)</f>
        <v/>
      </c>
      <c r="D84" s="69" t="str">
        <f>IF('0) Signal List'!D86="","",'0) Signal List'!D86)</f>
        <v>off</v>
      </c>
      <c r="E84" s="70" t="str">
        <f>IF('0) Signal List'!E86="","",'0) Signal List'!E86)</f>
        <v>pulse</v>
      </c>
      <c r="F84" s="69" t="str">
        <f>IF('0) Signal List'!F86="","",'0) Signal List'!F86)</f>
        <v>0.5 seconds</v>
      </c>
      <c r="G84" s="75" t="str">
        <f>IF('0) Signal List'!G86="","",'0) Signal List'!G86)</f>
        <v>WFPS</v>
      </c>
      <c r="H84" s="559" t="str">
        <f>IF('0) Signal List'!H86="","",'0) Signal List'!H86)</f>
        <v xml:space="preserve">N/A </v>
      </c>
      <c r="I84" s="120" t="s">
        <v>182</v>
      </c>
      <c r="J84" s="121"/>
      <c r="K84" s="121"/>
      <c r="L84" s="122"/>
    </row>
    <row r="85" spans="1:12" ht="14.25" customHeight="1" x14ac:dyDescent="0.25">
      <c r="A85" s="68" t="str">
        <f>IF('0) Signal List'!A87="","",'0) Signal List'!A87)</f>
        <v>E2</v>
      </c>
      <c r="B85" s="117" t="str">
        <f>IF('0) Signal List'!B87="","",'0) Signal List'!B87)</f>
        <v>Active Power Control facility status</v>
      </c>
      <c r="C85" s="69" t="str">
        <f>IF('0) Signal List'!C87="","",'0) Signal List'!C87)</f>
        <v/>
      </c>
      <c r="D85" s="69" t="str">
        <f>IF('0) Signal List'!D87="","",'0) Signal List'!D87)</f>
        <v>on</v>
      </c>
      <c r="E85" s="77" t="str">
        <f>IF('0) Signal List'!E87="","",'0) Signal List'!E87)</f>
        <v>pulse</v>
      </c>
      <c r="F85" s="69" t="str">
        <f>IF('0) Signal List'!F87="","",'0) Signal List'!F87)</f>
        <v>0.5 seconds</v>
      </c>
      <c r="G85" s="75" t="str">
        <f>IF('0) Signal List'!G87="","",'0) Signal List'!G87)</f>
        <v>WFPS</v>
      </c>
      <c r="H85" s="559" t="str">
        <f>IF('0) Signal List'!H87="","",'0) Signal List'!H87)</f>
        <v xml:space="preserve">N/A </v>
      </c>
      <c r="I85" s="120" t="s">
        <v>182</v>
      </c>
      <c r="J85" s="121"/>
      <c r="K85" s="121"/>
      <c r="L85" s="122"/>
    </row>
    <row r="86" spans="1:12" ht="14.25" customHeight="1" x14ac:dyDescent="0.25">
      <c r="A86" s="68" t="str">
        <f>IF('0) Signal List'!A88="","",'0) Signal List'!A88)</f>
        <v>E3</v>
      </c>
      <c r="B86" s="117" t="str">
        <f>IF('0) Signal List'!B88="","",'0) Signal List'!B88)</f>
        <v>Frequency Response System Mode Status</v>
      </c>
      <c r="C86" s="69" t="str">
        <f>IF('0) Signal List'!C88="","",'0) Signal List'!C88)</f>
        <v/>
      </c>
      <c r="D86" s="69" t="str">
        <f>IF('0) Signal List'!D88="","",'0) Signal List'!D88)</f>
        <v>off</v>
      </c>
      <c r="E86" s="77" t="str">
        <f>IF('0) Signal List'!E88="","",'0) Signal List'!E88)</f>
        <v>pulse</v>
      </c>
      <c r="F86" s="69" t="str">
        <f>IF('0) Signal List'!F88="","",'0) Signal List'!F88)</f>
        <v>0.5 seconds</v>
      </c>
      <c r="G86" s="75" t="str">
        <f>IF('0) Signal List'!G88="","",'0) Signal List'!G88)</f>
        <v>WFPS</v>
      </c>
      <c r="H86" s="559" t="str">
        <f>IF('0) Signal List'!H88="","",'0) Signal List'!H88)</f>
        <v xml:space="preserve">N/A </v>
      </c>
      <c r="I86" s="120" t="s">
        <v>182</v>
      </c>
      <c r="J86" s="121"/>
      <c r="K86" s="121"/>
      <c r="L86" s="122"/>
    </row>
    <row r="87" spans="1:12" ht="14.25" customHeight="1" x14ac:dyDescent="0.25">
      <c r="A87" s="68" t="str">
        <f>IF('0) Signal List'!A89="","",'0) Signal List'!A89)</f>
        <v>E4</v>
      </c>
      <c r="B87" s="69" t="str">
        <f>IF('0) Signal List'!B89="","",'0) Signal List'!B89)</f>
        <v>Frequency Response System Mode Status</v>
      </c>
      <c r="C87" s="69" t="str">
        <f>IF('0) Signal List'!C89="","",'0) Signal List'!C89)</f>
        <v/>
      </c>
      <c r="D87" s="69" t="str">
        <f>IF('0) Signal List'!D89="","",'0) Signal List'!D89)</f>
        <v>on</v>
      </c>
      <c r="E87" s="77" t="str">
        <f>IF('0) Signal List'!E89="","",'0) Signal List'!E89)</f>
        <v>pulse</v>
      </c>
      <c r="F87" s="69" t="str">
        <f>IF('0) Signal List'!F89="","",'0) Signal List'!F89)</f>
        <v>0.5 seconds</v>
      </c>
      <c r="G87" s="75" t="str">
        <f>IF('0) Signal List'!G89="","",'0) Signal List'!G89)</f>
        <v>WFPS</v>
      </c>
      <c r="H87" s="559" t="str">
        <f>IF('0) Signal List'!H89="","",'0) Signal List'!H89)</f>
        <v xml:space="preserve">N/A </v>
      </c>
      <c r="I87" s="120" t="s">
        <v>182</v>
      </c>
      <c r="J87" s="121"/>
      <c r="K87" s="121"/>
      <c r="L87" s="122"/>
    </row>
    <row r="88" spans="1:12" ht="14.25" customHeight="1" x14ac:dyDescent="0.25">
      <c r="A88" s="68" t="str">
        <f>IF('0) Signal List'!A90="","",'0) Signal List'!A90)</f>
        <v>E5</v>
      </c>
      <c r="B88" s="69" t="str">
        <f>IF('0) Signal List'!B90="","",'0) Signal List'!B90)</f>
        <v>Frequency Response Curve Select</v>
      </c>
      <c r="C88" s="69" t="str">
        <f>IF('0) Signal List'!C90="","",'0) Signal List'!C90)</f>
        <v/>
      </c>
      <c r="D88" s="69" t="str">
        <f>IF('0) Signal List'!D90="","",'0) Signal List'!D90)</f>
        <v>Curve 1</v>
      </c>
      <c r="E88" s="77" t="str">
        <f>IF('0) Signal List'!E90="","",'0) Signal List'!E90)</f>
        <v>pulse</v>
      </c>
      <c r="F88" s="69" t="str">
        <f>IF('0) Signal List'!F90="","",'0) Signal List'!F90)</f>
        <v>0.5 seconds</v>
      </c>
      <c r="G88" s="75" t="str">
        <f>IF('0) Signal List'!G90="","",'0) Signal List'!G90)</f>
        <v>WFPS</v>
      </c>
      <c r="H88" s="559" t="str">
        <f>IF('0) Signal List'!H90="","",'0) Signal List'!H90)</f>
        <v xml:space="preserve">N/A </v>
      </c>
      <c r="I88" s="120" t="s">
        <v>182</v>
      </c>
      <c r="J88" s="121"/>
      <c r="K88" s="121"/>
      <c r="L88" s="122"/>
    </row>
    <row r="89" spans="1:12" ht="14.25" customHeight="1" x14ac:dyDescent="0.25">
      <c r="A89" s="68" t="str">
        <f>IF('0) Signal List'!A91="","",'0) Signal List'!A91)</f>
        <v>E6</v>
      </c>
      <c r="B89" s="69" t="str">
        <f>IF('0) Signal List'!B91="","",'0) Signal List'!B91)</f>
        <v>Frequency Response Curve Select</v>
      </c>
      <c r="C89" s="69" t="str">
        <f>IF('0) Signal List'!C91="","",'0) Signal List'!C91)</f>
        <v/>
      </c>
      <c r="D89" s="69" t="str">
        <f>IF('0) Signal List'!D91="","",'0) Signal List'!D91)</f>
        <v>Curve 2</v>
      </c>
      <c r="E89" s="77" t="str">
        <f>IF('0) Signal List'!E91="","",'0) Signal List'!E91)</f>
        <v>pulse</v>
      </c>
      <c r="F89" s="69" t="str">
        <f>IF('0) Signal List'!F91="","",'0) Signal List'!F91)</f>
        <v>0.5 seconds</v>
      </c>
      <c r="G89" s="75" t="str">
        <f>IF('0) Signal List'!G91="","",'0) Signal List'!G91)</f>
        <v>WFPS</v>
      </c>
      <c r="H89" s="559" t="str">
        <f>IF('0) Signal List'!H91="","",'0) Signal List'!H91)</f>
        <v xml:space="preserve">N/A </v>
      </c>
      <c r="I89" s="120" t="s">
        <v>182</v>
      </c>
      <c r="J89" s="121"/>
      <c r="K89" s="121"/>
      <c r="L89" s="122"/>
    </row>
    <row r="90" spans="1:12" ht="14.25" customHeight="1" x14ac:dyDescent="0.25">
      <c r="A90" s="68" t="str">
        <f>IF('0) Signal List'!A92="","",'0) Signal List'!A92)</f>
        <v>E7</v>
      </c>
      <c r="B90" s="69" t="str">
        <f>IF('0) Signal List'!B92="","",'0) Signal List'!B92)</f>
        <v xml:space="preserve">Emulated Inertia </v>
      </c>
      <c r="C90" s="69" t="str">
        <f>IF('0) Signal List'!C92="","",'0) Signal List'!C92)</f>
        <v/>
      </c>
      <c r="D90" s="69" t="str">
        <f>IF('0) Signal List'!D92="","",'0) Signal List'!D92)</f>
        <v>off</v>
      </c>
      <c r="E90" s="77" t="str">
        <f>IF('0) Signal List'!E92="","",'0) Signal List'!E92)</f>
        <v>pulse</v>
      </c>
      <c r="F90" s="69" t="str">
        <f>IF('0) Signal List'!F92="","",'0) Signal List'!F92)</f>
        <v>0.5 seconds</v>
      </c>
      <c r="G90" s="75" t="str">
        <f>IF('0) Signal List'!G92="","",'0) Signal List'!G92)</f>
        <v>WFPS</v>
      </c>
      <c r="H90" s="559" t="str">
        <f>IF('0) Signal List'!H92="","",'0) Signal List'!H92)</f>
        <v xml:space="preserve">N/A </v>
      </c>
      <c r="I90" s="120" t="s">
        <v>182</v>
      </c>
      <c r="J90" s="121"/>
      <c r="K90" s="121"/>
      <c r="L90" s="122"/>
    </row>
    <row r="91" spans="1:12" ht="14.25" customHeight="1" x14ac:dyDescent="0.25">
      <c r="A91" s="68" t="str">
        <f>IF('0) Signal List'!A93="","",'0) Signal List'!A93)</f>
        <v>E8</v>
      </c>
      <c r="B91" s="69" t="str">
        <f>IF('0) Signal List'!B93="","",'0) Signal List'!B93)</f>
        <v xml:space="preserve">Emulated Inertia </v>
      </c>
      <c r="C91" s="69" t="str">
        <f>IF('0) Signal List'!C93="","",'0) Signal List'!C93)</f>
        <v/>
      </c>
      <c r="D91" s="69" t="str">
        <f>IF('0) Signal List'!D93="","",'0) Signal List'!D93)</f>
        <v>on</v>
      </c>
      <c r="E91" s="77" t="str">
        <f>IF('0) Signal List'!E93="","",'0) Signal List'!E93)</f>
        <v>pulse</v>
      </c>
      <c r="F91" s="69" t="str">
        <f>IF('0) Signal List'!F93="","",'0) Signal List'!F93)</f>
        <v>0.5 seconds</v>
      </c>
      <c r="G91" s="75" t="str">
        <f>IF('0) Signal List'!G93="","",'0) Signal List'!G93)</f>
        <v>WFPS</v>
      </c>
      <c r="H91" s="559" t="str">
        <f>IF('0) Signal List'!H93="","",'0) Signal List'!H93)</f>
        <v xml:space="preserve">N/A </v>
      </c>
      <c r="I91" s="120" t="s">
        <v>182</v>
      </c>
      <c r="J91" s="121"/>
      <c r="K91" s="121"/>
      <c r="L91" s="122"/>
    </row>
    <row r="92" spans="1:12" ht="14.25" customHeight="1" x14ac:dyDescent="0.25">
      <c r="A92" s="68"/>
      <c r="B92" s="69"/>
      <c r="C92" s="69"/>
      <c r="D92" s="69"/>
      <c r="E92" s="77"/>
      <c r="F92" s="69"/>
      <c r="G92" s="75"/>
      <c r="H92" s="559"/>
      <c r="I92" s="116"/>
      <c r="J92" s="117"/>
      <c r="K92" s="117"/>
      <c r="L92" s="118"/>
    </row>
    <row r="93" spans="1:12" ht="14.25" customHeight="1" x14ac:dyDescent="0.3">
      <c r="A93" s="68" t="str">
        <f>IF('0) Signal List'!A95="","",'0) Signal List'!A95)</f>
        <v/>
      </c>
      <c r="B93" s="234" t="str">
        <f>IF('0) Signal List'!B95="","",'0) Signal List'!B95)</f>
        <v>Digital Output Signals from EirGrid to Sub Station</v>
      </c>
      <c r="C93" s="69" t="str">
        <f>IF('0) Signal List'!C95="","",'0) Signal List'!C95)</f>
        <v/>
      </c>
      <c r="D93" s="69" t="str">
        <f>IF('0) Signal List'!D95="","",'0) Signal List'!D95)</f>
        <v/>
      </c>
      <c r="E93" s="77" t="str">
        <f>IF('0) Signal List'!E95="","",'0) Signal List'!E95)</f>
        <v/>
      </c>
      <c r="F93" s="69" t="str">
        <f>IF('0) Signal List'!F95="","",'0) Signal List'!F95)</f>
        <v/>
      </c>
      <c r="G93" s="74" t="str">
        <f>IF('0) Signal List'!G95="","",'0) Signal List'!G95)</f>
        <v/>
      </c>
      <c r="H93" s="119" t="str">
        <f>IF('0) Signal List'!H95="","",'0) Signal List'!H95)</f>
        <v/>
      </c>
      <c r="I93" s="116"/>
      <c r="J93" s="117"/>
      <c r="K93" s="117"/>
      <c r="L93" s="118"/>
    </row>
    <row r="94" spans="1:12" ht="14.25" customHeight="1" x14ac:dyDescent="0.25">
      <c r="A94" s="68" t="str">
        <f>IF('0) Signal List'!A96="","",'0) Signal List'!A96)</f>
        <v>F1</v>
      </c>
      <c r="B94" s="69" t="str">
        <f>IF('0) Signal List'!B96="","",'0) Signal List'!B96)</f>
        <v>ESBN 20 kV interface switch (Nulec Recloser)</v>
      </c>
      <c r="C94" s="69" t="str">
        <f>IF('0) Signal List'!C96="","",'0) Signal List'!C96)</f>
        <v/>
      </c>
      <c r="D94" s="69" t="str">
        <f>IF('0) Signal List'!D96="","",'0) Signal List'!D96)</f>
        <v>open</v>
      </c>
      <c r="E94" s="77" t="str">
        <f>IF('0) Signal List'!E96="","",'0) Signal List'!E96)</f>
        <v>pulse</v>
      </c>
      <c r="F94" s="69" t="str">
        <f>IF('0) Signal List'!F96="","",'0) Signal List'!F96)</f>
        <v>0.5 seconds</v>
      </c>
      <c r="G94" s="75" t="str">
        <f>IF('0) Signal List'!G96="","",'0) Signal List'!G96)</f>
        <v>ESBN</v>
      </c>
      <c r="H94" s="559" t="str">
        <f>IF('0) Signal List'!H96="","",'0) Signal List'!H96)</f>
        <v>ESBN</v>
      </c>
      <c r="I94" s="120" t="s">
        <v>182</v>
      </c>
      <c r="J94" s="121"/>
      <c r="K94" s="121"/>
      <c r="L94" s="122"/>
    </row>
    <row r="95" spans="1:12" ht="14.25" customHeight="1" x14ac:dyDescent="0.25">
      <c r="A95" s="68" t="str">
        <f>IF('0) Signal List'!A97="","",'0) Signal List'!A97)</f>
        <v>F2</v>
      </c>
      <c r="B95" s="69" t="str">
        <f>IF('0) Signal List'!B97="","",'0) Signal List'!B97)</f>
        <v>ESBN 20 kV interface switch (Nulec Recloser)</v>
      </c>
      <c r="C95" s="69" t="str">
        <f>IF('0) Signal List'!C97="","",'0) Signal List'!C97)</f>
        <v/>
      </c>
      <c r="D95" s="69" t="str">
        <f>IF('0) Signal List'!D97="","",'0) Signal List'!D97)</f>
        <v>close</v>
      </c>
      <c r="E95" s="77" t="str">
        <f>IF('0) Signal List'!E97="","",'0) Signal List'!E97)</f>
        <v>pulse</v>
      </c>
      <c r="F95" s="69" t="str">
        <f>IF('0) Signal List'!F97="","",'0) Signal List'!F97)</f>
        <v>0.5 seconds</v>
      </c>
      <c r="G95" s="75" t="str">
        <f>IF('0) Signal List'!G97="","",'0) Signal List'!G97)</f>
        <v>ESBN</v>
      </c>
      <c r="H95" s="559" t="str">
        <f>IF('0) Signal List'!H97="","",'0) Signal List'!H97)</f>
        <v>ESBN</v>
      </c>
      <c r="I95" s="120" t="s">
        <v>182</v>
      </c>
      <c r="J95" s="121"/>
      <c r="K95" s="121"/>
      <c r="L95" s="122"/>
    </row>
    <row r="96" spans="1:12" ht="14.25" customHeight="1" x14ac:dyDescent="0.25">
      <c r="A96" s="68" t="str">
        <f>IF('0) Signal List'!A98="","",'0) Signal List'!A98)</f>
        <v>F3</v>
      </c>
      <c r="B96" s="69" t="str">
        <f>IF('0) Signal List'!B98="","",'0) Signal List'!B98)</f>
        <v>Dispatch Fail Market Command Lamp - WFPS Panel</v>
      </c>
      <c r="C96" s="69" t="str">
        <f>IF('0) Signal List'!C98="","",'0) Signal List'!C98)</f>
        <v/>
      </c>
      <c r="D96" s="69" t="str">
        <f>IF('0) Signal List'!D98="","",'0) Signal List'!D98)</f>
        <v>off</v>
      </c>
      <c r="E96" s="77" t="str">
        <f>IF('0) Signal List'!E98="","",'0) Signal List'!E98)</f>
        <v>pulse</v>
      </c>
      <c r="F96" s="69" t="str">
        <f>IF('0) Signal List'!F98="","",'0) Signal List'!F98)</f>
        <v>0.5 seconds</v>
      </c>
      <c r="G96" s="75" t="str">
        <f>IF('0) Signal List'!G98="","",'0) Signal List'!G98)</f>
        <v>WFPS</v>
      </c>
      <c r="H96" s="559" t="str">
        <f>IF('0) Signal List'!H98="","",'0) Signal List'!H98)</f>
        <v>ESBN</v>
      </c>
      <c r="I96" s="120" t="s">
        <v>182</v>
      </c>
      <c r="J96" s="121"/>
      <c r="K96" s="121"/>
      <c r="L96" s="122"/>
    </row>
    <row r="97" spans="1:12" ht="14.25" customHeight="1" x14ac:dyDescent="0.25">
      <c r="A97" s="68" t="str">
        <f>IF('0) Signal List'!A99="","",'0) Signal List'!A99)</f>
        <v>F4</v>
      </c>
      <c r="B97" s="69" t="str">
        <f>IF('0) Signal List'!B99="","",'0) Signal List'!B99)</f>
        <v>Dispatch Fail Market Command Lamp - WFPS Panel</v>
      </c>
      <c r="C97" s="69" t="str">
        <f>IF('0) Signal List'!C99="","",'0) Signal List'!C99)</f>
        <v/>
      </c>
      <c r="D97" s="69" t="str">
        <f>IF('0) Signal List'!D99="","",'0) Signal List'!D99)</f>
        <v xml:space="preserve">on </v>
      </c>
      <c r="E97" s="77" t="str">
        <f>IF('0) Signal List'!E99="","",'0) Signal List'!E99)</f>
        <v>pulse</v>
      </c>
      <c r="F97" s="69" t="str">
        <f>IF('0) Signal List'!F99="","",'0) Signal List'!F99)</f>
        <v>0.5 seconds</v>
      </c>
      <c r="G97" s="75" t="str">
        <f>IF('0) Signal List'!G99="","",'0) Signal List'!G99)</f>
        <v>WFPS</v>
      </c>
      <c r="H97" s="559" t="str">
        <f>IF('0) Signal List'!H99="","",'0) Signal List'!H99)</f>
        <v>ESBN</v>
      </c>
      <c r="I97" s="120" t="s">
        <v>182</v>
      </c>
      <c r="J97" s="121"/>
      <c r="K97" s="121"/>
      <c r="L97" s="122"/>
    </row>
    <row r="98" spans="1:12" ht="14.25" customHeight="1" x14ac:dyDescent="0.25">
      <c r="A98" s="68" t="str">
        <f>IF('0) Signal List'!A100="","",'0) Signal List'!A100)</f>
        <v>F5</v>
      </c>
      <c r="B98" s="69" t="str">
        <f>IF('0) Signal List'!B100="","",'0) Signal List'!B100)</f>
        <v>Blue Alert Lamp  - WFPS Panel</v>
      </c>
      <c r="C98" s="69" t="str">
        <f>IF('0) Signal List'!C100="","",'0) Signal List'!C100)</f>
        <v/>
      </c>
      <c r="D98" s="69" t="str">
        <f>IF('0) Signal List'!D100="","",'0) Signal List'!D100)</f>
        <v xml:space="preserve">off </v>
      </c>
      <c r="E98" s="77" t="str">
        <f>IF('0) Signal List'!E100="","",'0) Signal List'!E100)</f>
        <v>pulse</v>
      </c>
      <c r="F98" s="69" t="str">
        <f>IF('0) Signal List'!F100="","",'0) Signal List'!F100)</f>
        <v>0.5 seconds</v>
      </c>
      <c r="G98" s="75" t="str">
        <f>IF('0) Signal List'!G100="","",'0) Signal List'!G100)</f>
        <v>WFPS</v>
      </c>
      <c r="H98" s="559" t="str">
        <f>IF('0) Signal List'!H100="","",'0) Signal List'!H100)</f>
        <v>ESBN</v>
      </c>
      <c r="I98" s="120" t="s">
        <v>182</v>
      </c>
      <c r="J98" s="121"/>
      <c r="K98" s="121"/>
      <c r="L98" s="122"/>
    </row>
    <row r="99" spans="1:12" ht="14.25" customHeight="1" x14ac:dyDescent="0.25">
      <c r="A99" s="68" t="str">
        <f>IF('0) Signal List'!A101="","",'0) Signal List'!A101)</f>
        <v>F6</v>
      </c>
      <c r="B99" s="69" t="str">
        <f>IF('0) Signal List'!B101="","",'0) Signal List'!B101)</f>
        <v>Blue Alert Lamp  - WFPS Panel</v>
      </c>
      <c r="C99" s="69" t="str">
        <f>IF('0) Signal List'!C101="","",'0) Signal List'!C101)</f>
        <v/>
      </c>
      <c r="D99" s="69" t="str">
        <f>IF('0) Signal List'!D101="","",'0) Signal List'!D101)</f>
        <v xml:space="preserve">on </v>
      </c>
      <c r="E99" s="77" t="str">
        <f>IF('0) Signal List'!E101="","",'0) Signal List'!E101)</f>
        <v>pulse</v>
      </c>
      <c r="F99" s="69" t="str">
        <f>IF('0) Signal List'!F101="","",'0) Signal List'!F101)</f>
        <v>0.5 seconds</v>
      </c>
      <c r="G99" s="75" t="str">
        <f>IF('0) Signal List'!G101="","",'0) Signal List'!G101)</f>
        <v>WFPS</v>
      </c>
      <c r="H99" s="559" t="str">
        <f>IF('0) Signal List'!H101="","",'0) Signal List'!H101)</f>
        <v>ESBN</v>
      </c>
      <c r="I99" s="120" t="s">
        <v>182</v>
      </c>
      <c r="J99" s="121"/>
      <c r="K99" s="121"/>
      <c r="L99" s="122"/>
    </row>
    <row r="100" spans="1:12" ht="14.25" customHeight="1" x14ac:dyDescent="0.25">
      <c r="A100" s="68" t="str">
        <f>IF('0) Signal List'!A102="","",'0) Signal List'!A102)</f>
        <v/>
      </c>
      <c r="B100" s="69" t="str">
        <f>IF('0) Signal List'!B102="","",'0) Signal List'!B102)</f>
        <v/>
      </c>
      <c r="C100" s="76" t="str">
        <f>IF('0) Signal List'!C102="","",'0) Signal List'!C102)</f>
        <v/>
      </c>
      <c r="D100" s="560" t="str">
        <f>IF('0) Signal List'!D102="","",'0) Signal List'!D102)</f>
        <v/>
      </c>
      <c r="E100" s="77" t="str">
        <f>IF('0) Signal List'!E102="","",'0) Signal List'!E102)</f>
        <v/>
      </c>
      <c r="F100" s="69" t="str">
        <f>IF('0) Signal List'!F102="","",'0) Signal List'!F102)</f>
        <v/>
      </c>
      <c r="G100" s="75" t="str">
        <f>IF('0) Signal List'!G102="","",'0) Signal List'!G102)</f>
        <v/>
      </c>
      <c r="H100" s="559" t="str">
        <f>IF('0) Signal List'!H102="","",'0) Signal List'!H102)</f>
        <v/>
      </c>
      <c r="I100" s="374"/>
      <c r="J100" s="375"/>
      <c r="K100" s="375"/>
      <c r="L100" s="376"/>
    </row>
    <row r="101" spans="1:12" ht="14.25" customHeight="1" x14ac:dyDescent="0.25">
      <c r="A101" s="81" t="str">
        <f>IF('0) Signal List'!A103="","",'0) Signal List'!A103)</f>
        <v/>
      </c>
      <c r="B101" s="73" t="str">
        <f>IF('0) Signal List'!B103="","",'0) Signal List'!B103)</f>
        <v>Strobe Enable Pulses</v>
      </c>
      <c r="C101" s="69" t="str">
        <f>IF('0) Signal List'!C103="","",'0) Signal List'!C103)</f>
        <v/>
      </c>
      <c r="D101" s="69" t="str">
        <f>IF('0) Signal List'!D103="","",'0) Signal List'!D103)</f>
        <v/>
      </c>
      <c r="E101" s="77" t="str">
        <f>IF('0) Signal List'!E103="","",'0) Signal List'!E103)</f>
        <v/>
      </c>
      <c r="F101" s="69" t="str">
        <f>IF('0) Signal List'!F103="","",'0) Signal List'!F103)</f>
        <v/>
      </c>
      <c r="G101" s="74" t="str">
        <f>IF('0) Signal List'!G103="","",'0) Signal List'!G103)</f>
        <v/>
      </c>
      <c r="H101" s="119" t="str">
        <f>IF('0) Signal List'!H103="","",'0) Signal List'!H103)</f>
        <v/>
      </c>
      <c r="I101" s="274"/>
      <c r="J101" s="69"/>
      <c r="K101" s="69"/>
      <c r="L101" s="78"/>
    </row>
    <row r="102" spans="1:12" s="24" customFormat="1" ht="14.25" customHeight="1" x14ac:dyDescent="0.3">
      <c r="A102" s="68" t="str">
        <f>IF('0) Signal List'!A104="","",'0) Signal List'!A104)</f>
        <v/>
      </c>
      <c r="B102" s="234" t="str">
        <f>IF('0) Signal List'!B104="","",'0) Signal List'!B104)</f>
        <v>Digital Output Signals from EirGrid to WTG System</v>
      </c>
      <c r="C102" s="69" t="str">
        <f>IF('0) Signal List'!C104="","",'0) Signal List'!C104)</f>
        <v/>
      </c>
      <c r="D102" s="69" t="str">
        <f>IF('0) Signal List'!D104="","",'0) Signal List'!D104)</f>
        <v/>
      </c>
      <c r="E102" s="77" t="str">
        <f>IF('0) Signal List'!E104="","",'0) Signal List'!E104)</f>
        <v/>
      </c>
      <c r="F102" s="69" t="str">
        <f>IF('0) Signal List'!F104="","",'0) Signal List'!F104)</f>
        <v/>
      </c>
      <c r="G102" s="74" t="str">
        <f>IF('0) Signal List'!G104="","",'0) Signal List'!G104)</f>
        <v/>
      </c>
      <c r="H102" s="119" t="str">
        <f>IF('0) Signal List'!H104="","",'0) Signal List'!H104)</f>
        <v/>
      </c>
      <c r="I102" s="116"/>
      <c r="J102" s="117"/>
      <c r="K102" s="117"/>
      <c r="L102" s="118"/>
    </row>
    <row r="103" spans="1:12" ht="14.25" customHeight="1" x14ac:dyDescent="0.25">
      <c r="A103" s="68" t="str">
        <f>IF('0) Signal List'!A105="","",'0) Signal List'!A105)</f>
        <v>E9</v>
      </c>
      <c r="B103" s="69" t="str">
        <f>IF('0) Signal List'!B105="","",'0) Signal List'!B105)</f>
        <v>Digital Output Active Power Control Setpoint Enable</v>
      </c>
      <c r="C103" s="69" t="str">
        <f>IF('0) Signal List'!C105="","",'0) Signal List'!C105)</f>
        <v/>
      </c>
      <c r="D103" s="69" t="str">
        <f>IF('0) Signal List'!D105="","",'0) Signal List'!D105)</f>
        <v/>
      </c>
      <c r="E103" s="77" t="str">
        <f>IF('0) Signal List'!E105="","",'0) Signal List'!E105)</f>
        <v>pulse</v>
      </c>
      <c r="F103" s="69" t="str">
        <f>IF('0) Signal List'!F105="","",'0) Signal List'!F105)</f>
        <v>0.5 seconds</v>
      </c>
      <c r="G103" s="75" t="str">
        <f>IF('0) Signal List'!G105="","",'0) Signal List'!G105)</f>
        <v>WFPS</v>
      </c>
      <c r="H103" s="559" t="str">
        <f>IF('0) Signal List'!H105="","",'0) Signal List'!H105)</f>
        <v xml:space="preserve">N/A </v>
      </c>
      <c r="I103" s="120" t="s">
        <v>182</v>
      </c>
      <c r="J103" s="121"/>
      <c r="K103" s="121"/>
      <c r="L103" s="122"/>
    </row>
    <row r="104" spans="1:12" ht="14.25" customHeight="1" x14ac:dyDescent="0.25">
      <c r="A104" s="68" t="str">
        <f>IF('0) Signal List'!A106="","",'0) Signal List'!A106)</f>
        <v>E10</v>
      </c>
      <c r="B104" s="69" t="str">
        <f>IF('0) Signal List'!B106="","",'0) Signal List'!B106)</f>
        <v>Digital Output Frequency Droop Setting Enable</v>
      </c>
      <c r="C104" s="69" t="str">
        <f>IF('0) Signal List'!C106="","",'0) Signal List'!C106)</f>
        <v/>
      </c>
      <c r="D104" s="69" t="str">
        <f>IF('0) Signal List'!D106="","",'0) Signal List'!D106)</f>
        <v/>
      </c>
      <c r="E104" s="77" t="str">
        <f>IF('0) Signal List'!E106="","",'0) Signal List'!E106)</f>
        <v>pulse</v>
      </c>
      <c r="F104" s="69" t="str">
        <f>IF('0) Signal List'!F106="","",'0) Signal List'!F106)</f>
        <v>0.5 seconds</v>
      </c>
      <c r="G104" s="75" t="str">
        <f>IF('0) Signal List'!G106="","",'0) Signal List'!G106)</f>
        <v>WFPS</v>
      </c>
      <c r="H104" s="559" t="str">
        <f>IF('0) Signal List'!H106="","",'0) Signal List'!H106)</f>
        <v xml:space="preserve">N/A </v>
      </c>
      <c r="I104" s="120" t="s">
        <v>182</v>
      </c>
      <c r="J104" s="121"/>
      <c r="K104" s="121"/>
      <c r="L104" s="122"/>
    </row>
    <row r="105" spans="1:12" ht="14.25" customHeight="1" x14ac:dyDescent="0.25">
      <c r="A105" s="68"/>
      <c r="B105" s="69"/>
      <c r="C105" s="69"/>
      <c r="D105" s="69"/>
      <c r="E105" s="77"/>
      <c r="F105" s="69"/>
      <c r="G105" s="75"/>
      <c r="H105" s="559"/>
      <c r="I105" s="494"/>
      <c r="J105" s="495"/>
      <c r="K105" s="495"/>
      <c r="L105" s="496"/>
    </row>
    <row r="106" spans="1:12" ht="14.25" customHeight="1" x14ac:dyDescent="0.25">
      <c r="A106" s="68" t="str">
        <f>IF('0) Signal List'!A108="","",'0) Signal List'!A108)</f>
        <v/>
      </c>
      <c r="B106" s="775" t="str">
        <f>IF('0) Signal List'!B108="","",'0) Signal List'!B108)</f>
        <v>Recommended Cable 15-pair Screened Cable : 15 x 2 x 0.6sqmm, Twisted-Pair ( TP).</v>
      </c>
      <c r="C106" s="908"/>
      <c r="D106" s="908"/>
      <c r="E106" s="908"/>
      <c r="F106" s="776"/>
      <c r="G106" s="75" t="str">
        <f>IF('0) Signal List'!G108="","",'0) Signal List'!G108)</f>
        <v/>
      </c>
      <c r="H106" s="559" t="str">
        <f>IF('0) Signal List'!H108="","",'0) Signal List'!H108)</f>
        <v/>
      </c>
      <c r="I106" s="499"/>
      <c r="J106" s="145"/>
      <c r="K106" s="145"/>
      <c r="L106" s="583"/>
    </row>
    <row r="107" spans="1:12" ht="14.25" customHeight="1" x14ac:dyDescent="0.25">
      <c r="A107" s="68" t="str">
        <f>IF('0) Signal List'!A109="","",'0) Signal List'!A109)</f>
        <v/>
      </c>
      <c r="B107" s="117"/>
      <c r="C107" s="69"/>
      <c r="D107" s="69"/>
      <c r="E107" s="77"/>
      <c r="F107" s="69"/>
      <c r="G107" s="75"/>
      <c r="H107" s="559"/>
      <c r="I107" s="499"/>
      <c r="J107" s="145"/>
      <c r="K107" s="145"/>
      <c r="L107" s="583"/>
    </row>
    <row r="108" spans="1:12" ht="14.4" thickBot="1" x14ac:dyDescent="0.3">
      <c r="A108" s="63" t="str">
        <f>IF('0) Signal List'!A110="","",'0) Signal List'!A110)</f>
        <v>ETIE Ref</v>
      </c>
      <c r="B108" s="85" t="str">
        <f>IF('0) Signal List'!B110="","",'0) Signal List'!B110)</f>
        <v>Digital Alarms From Networks</v>
      </c>
      <c r="C108" s="85" t="str">
        <f>IF('0) Signal List'!C110="","",'0) Signal List'!C110)</f>
        <v/>
      </c>
      <c r="D108" s="85" t="str">
        <f>IF('0) Signal List'!D110="","",'0) Signal List'!D110)</f>
        <v/>
      </c>
      <c r="E108" s="85" t="str">
        <f>IF('0) Signal List'!E110="","",'0) Signal List'!E110)</f>
        <v/>
      </c>
      <c r="F108" s="85" t="str">
        <f>IF('0) Signal List'!F110="","",'0) Signal List'!F110)</f>
        <v/>
      </c>
      <c r="G108" s="85" t="str">
        <f>IF('0) Signal List'!G110="","",'0) Signal List'!G110)</f>
        <v>Provided by</v>
      </c>
      <c r="H108" s="85" t="str">
        <f>IF('0) Signal List'!H110="","",'0) Signal List'!H110)</f>
        <v>TSO Pass-through to</v>
      </c>
      <c r="I108" s="128"/>
      <c r="J108" s="251"/>
      <c r="K108" s="251"/>
      <c r="L108" s="252"/>
    </row>
    <row r="109" spans="1:12" ht="14.25" customHeight="1" thickTop="1" x14ac:dyDescent="0.25">
      <c r="A109" s="51"/>
      <c r="B109" s="585"/>
      <c r="C109" s="51"/>
      <c r="D109" s="51"/>
      <c r="E109" s="51"/>
      <c r="F109" s="51"/>
      <c r="G109" s="585"/>
      <c r="H109" s="585"/>
      <c r="I109" s="589"/>
    </row>
    <row r="110" spans="1:12" ht="14.25" customHeight="1" x14ac:dyDescent="0.25">
      <c r="A110" s="68" t="str">
        <f>IF('0) Signal List'!A112="","",'0) Signal List'!A112)</f>
        <v/>
      </c>
      <c r="B110" s="73" t="str">
        <f>IF('0) Signal List'!B112="","",'0) Signal List'!B112)</f>
        <v>Single Bit Indications</v>
      </c>
      <c r="C110" s="69" t="str">
        <f>IF('0) Signal List'!C112="","",'0) Signal List'!C112)</f>
        <v/>
      </c>
      <c r="D110" s="69" t="str">
        <f>IF('0) Signal List'!D112="","",'0) Signal List'!D112)</f>
        <v/>
      </c>
      <c r="E110" s="77" t="str">
        <f>IF('0) Signal List'!E112="","",'0) Signal List'!E112)</f>
        <v/>
      </c>
      <c r="F110" s="69" t="str">
        <f>IF('0) Signal List'!F112="","",'0) Signal List'!F112)</f>
        <v/>
      </c>
      <c r="G110" s="75" t="str">
        <f>IF('0) Signal List'!G112="","",'0) Signal List'!G112)</f>
        <v/>
      </c>
      <c r="H110" s="262" t="str">
        <f>IF('0) Signal List'!H112="","",'0) Signal List'!H112)</f>
        <v/>
      </c>
      <c r="I110" s="116"/>
      <c r="J110" s="117"/>
      <c r="K110" s="117"/>
      <c r="L110" s="118"/>
    </row>
    <row r="111" spans="1:12" ht="14.25" customHeight="1" x14ac:dyDescent="0.3">
      <c r="A111" s="68" t="str">
        <f>IF('0) Signal List'!A113="","",'0) Signal List'!A113)</f>
        <v/>
      </c>
      <c r="B111" s="235" t="str">
        <f>IF('0) Signal List'!B113="","",'0) Signal List'!B113)</f>
        <v>Network Protection Signals</v>
      </c>
      <c r="C111" s="69" t="str">
        <f>IF('0) Signal List'!C113="","",'0) Signal List'!C113)</f>
        <v/>
      </c>
      <c r="D111" s="69" t="str">
        <f>IF('0) Signal List'!D113="","",'0) Signal List'!D113)</f>
        <v/>
      </c>
      <c r="E111" s="77" t="str">
        <f>IF('0) Signal List'!E113="","",'0) Signal List'!E113)</f>
        <v/>
      </c>
      <c r="F111" s="69" t="str">
        <f>IF('0) Signal List'!F113="","",'0) Signal List'!F113)</f>
        <v/>
      </c>
      <c r="G111" s="75" t="str">
        <f>IF('0) Signal List'!G113="","",'0) Signal List'!G113)</f>
        <v/>
      </c>
      <c r="H111" s="559" t="str">
        <f>IF('0) Signal List'!H113="","",'0) Signal List'!H113)</f>
        <v/>
      </c>
      <c r="I111" s="116"/>
      <c r="J111" s="117"/>
      <c r="K111" s="117"/>
      <c r="L111" s="118"/>
    </row>
    <row r="112" spans="1:12" ht="14.25" customHeight="1" x14ac:dyDescent="0.25">
      <c r="A112" s="68" t="str">
        <f>IF('0) Signal List'!A114="","",'0) Signal List'!A114)</f>
        <v>N1</v>
      </c>
      <c r="B112" s="117" t="str">
        <f>IF('0) Signal List'!B114="","",'0) Signal List'!B114)</f>
        <v>ESBN Alarm 1</v>
      </c>
      <c r="C112" s="69" t="str">
        <f>IF('0) Signal List'!C114="","",'0) Signal List'!C114)</f>
        <v/>
      </c>
      <c r="D112" s="69" t="str">
        <f>IF('0) Signal List'!D114="","",'0) Signal List'!D114)</f>
        <v/>
      </c>
      <c r="E112" s="77" t="str">
        <f>IF('0) Signal List'!E114="","",'0) Signal List'!E114)</f>
        <v/>
      </c>
      <c r="F112" s="69" t="str">
        <f>IF('0) Signal List'!F114="","",'0) Signal List'!F114)</f>
        <v/>
      </c>
      <c r="G112" s="75" t="str">
        <f>IF('0) Signal List'!G114="","",'0) Signal List'!G114)</f>
        <v>ESBN</v>
      </c>
      <c r="H112" s="559" t="str">
        <f>IF('0) Signal List'!H114="","",'0) Signal List'!H114)</f>
        <v>ESBN</v>
      </c>
      <c r="I112" s="120" t="s">
        <v>182</v>
      </c>
      <c r="J112" s="121"/>
      <c r="K112" s="121"/>
      <c r="L112" s="122"/>
    </row>
    <row r="113" spans="1:12" ht="14.25" customHeight="1" x14ac:dyDescent="0.25">
      <c r="A113" s="68" t="str">
        <f>IF('0) Signal List'!A115="","",'0) Signal List'!A115)</f>
        <v>N2</v>
      </c>
      <c r="B113" s="69" t="str">
        <f>IF('0) Signal List'!B115="","",'0) Signal List'!B115)</f>
        <v>ESBN Alarm 2</v>
      </c>
      <c r="C113" s="69" t="str">
        <f>IF('0) Signal List'!C115="","",'0) Signal List'!C115)</f>
        <v/>
      </c>
      <c r="D113" s="69" t="str">
        <f>IF('0) Signal List'!D115="","",'0) Signal List'!D115)</f>
        <v/>
      </c>
      <c r="E113" s="77" t="str">
        <f>IF('0) Signal List'!E115="","",'0) Signal List'!E115)</f>
        <v/>
      </c>
      <c r="F113" s="69" t="str">
        <f>IF('0) Signal List'!F115="","",'0) Signal List'!F115)</f>
        <v/>
      </c>
      <c r="G113" s="75" t="str">
        <f>IF('0) Signal List'!G115="","",'0) Signal List'!G115)</f>
        <v>ESBN</v>
      </c>
      <c r="H113" s="559" t="str">
        <f>IF('0) Signal List'!H115="","",'0) Signal List'!H115)</f>
        <v>ESBN</v>
      </c>
      <c r="I113" s="120" t="s">
        <v>182</v>
      </c>
      <c r="J113" s="121"/>
      <c r="K113" s="121"/>
      <c r="L113" s="122"/>
    </row>
    <row r="114" spans="1:12" ht="14.25" customHeight="1" x14ac:dyDescent="0.25">
      <c r="A114" s="68" t="str">
        <f>IF('0) Signal List'!A116="","",'0) Signal List'!A116)</f>
        <v>N3</v>
      </c>
      <c r="B114" s="69" t="str">
        <f>IF('0) Signal List'!B116="","",'0) Signal List'!B116)</f>
        <v>ESBN Alarm 3</v>
      </c>
      <c r="C114" s="69" t="str">
        <f>IF('0) Signal List'!C116="","",'0) Signal List'!C116)</f>
        <v/>
      </c>
      <c r="D114" s="69" t="str">
        <f>IF('0) Signal List'!D116="","",'0) Signal List'!D116)</f>
        <v/>
      </c>
      <c r="E114" s="77" t="str">
        <f>IF('0) Signal List'!E116="","",'0) Signal List'!E116)</f>
        <v/>
      </c>
      <c r="F114" s="69" t="str">
        <f>IF('0) Signal List'!F116="","",'0) Signal List'!F116)</f>
        <v/>
      </c>
      <c r="G114" s="75" t="str">
        <f>IF('0) Signal List'!G116="","",'0) Signal List'!G116)</f>
        <v>ESBN</v>
      </c>
      <c r="H114" s="559" t="str">
        <f>IF('0) Signal List'!H116="","",'0) Signal List'!H116)</f>
        <v>ESBN</v>
      </c>
      <c r="I114" s="120" t="s">
        <v>182</v>
      </c>
      <c r="J114" s="121"/>
      <c r="K114" s="121"/>
      <c r="L114" s="122"/>
    </row>
    <row r="115" spans="1:12" ht="14.25" customHeight="1" x14ac:dyDescent="0.25">
      <c r="A115" s="68" t="str">
        <f>IF('0) Signal List'!A117="","",'0) Signal List'!A117)</f>
        <v>N4</v>
      </c>
      <c r="B115" s="69" t="str">
        <f>IF('0) Signal List'!B117="","",'0) Signal List'!B117)</f>
        <v>ESBN Alarm 4</v>
      </c>
      <c r="C115" s="69" t="str">
        <f>IF('0) Signal List'!C117="","",'0) Signal List'!C117)</f>
        <v/>
      </c>
      <c r="D115" s="69" t="str">
        <f>IF('0) Signal List'!D117="","",'0) Signal List'!D117)</f>
        <v/>
      </c>
      <c r="E115" s="77" t="str">
        <f>IF('0) Signal List'!E117="","",'0) Signal List'!E117)</f>
        <v/>
      </c>
      <c r="F115" s="69" t="str">
        <f>IF('0) Signal List'!F117="","",'0) Signal List'!F117)</f>
        <v/>
      </c>
      <c r="G115" s="75" t="str">
        <f>IF('0) Signal List'!G117="","",'0) Signal List'!G117)</f>
        <v>ESBN</v>
      </c>
      <c r="H115" s="559" t="str">
        <f>IF('0) Signal List'!H117="","",'0) Signal List'!H117)</f>
        <v>ESBN</v>
      </c>
      <c r="I115" s="120" t="s">
        <v>182</v>
      </c>
      <c r="J115" s="121"/>
      <c r="K115" s="121"/>
      <c r="L115" s="122"/>
    </row>
    <row r="116" spans="1:12" ht="14.25" customHeight="1" x14ac:dyDescent="0.25">
      <c r="A116" s="68" t="str">
        <f>IF('0) Signal List'!A118="","",'0) Signal List'!A118)</f>
        <v>N5</v>
      </c>
      <c r="B116" s="69" t="str">
        <f>IF('0) Signal List'!B118="","",'0) Signal List'!B118)</f>
        <v>ESBN Alarm 5</v>
      </c>
      <c r="C116" s="69" t="str">
        <f>IF('0) Signal List'!C118="","",'0) Signal List'!C118)</f>
        <v/>
      </c>
      <c r="D116" s="69" t="str">
        <f>IF('0) Signal List'!D118="","",'0) Signal List'!D118)</f>
        <v/>
      </c>
      <c r="E116" s="77" t="str">
        <f>IF('0) Signal List'!E118="","",'0) Signal List'!E118)</f>
        <v/>
      </c>
      <c r="F116" s="69" t="str">
        <f>IF('0) Signal List'!F118="","",'0) Signal List'!F118)</f>
        <v/>
      </c>
      <c r="G116" s="75" t="str">
        <f>IF('0) Signal List'!G118="","",'0) Signal List'!G118)</f>
        <v>ESBN</v>
      </c>
      <c r="H116" s="559" t="str">
        <f>IF('0) Signal List'!H118="","",'0) Signal List'!H118)</f>
        <v>ESBN</v>
      </c>
      <c r="I116" s="120" t="s">
        <v>182</v>
      </c>
      <c r="J116" s="121"/>
      <c r="K116" s="121"/>
      <c r="L116" s="122"/>
    </row>
    <row r="117" spans="1:12" ht="14.25" customHeight="1" x14ac:dyDescent="0.25">
      <c r="A117" s="68" t="str">
        <f>IF('0) Signal List'!A119="","",'0) Signal List'!A119)</f>
        <v>N6</v>
      </c>
      <c r="B117" s="69" t="str">
        <f>IF('0) Signal List'!B119="","",'0) Signal List'!B119)</f>
        <v>ESBN Alarm 6</v>
      </c>
      <c r="C117" s="69" t="str">
        <f>IF('0) Signal List'!C119="","",'0) Signal List'!C119)</f>
        <v/>
      </c>
      <c r="D117" s="69" t="str">
        <f>IF('0) Signal List'!D119="","",'0) Signal List'!D119)</f>
        <v/>
      </c>
      <c r="E117" s="77" t="str">
        <f>IF('0) Signal List'!E119="","",'0) Signal List'!E119)</f>
        <v/>
      </c>
      <c r="F117" s="69" t="str">
        <f>IF('0) Signal List'!F119="","",'0) Signal List'!F119)</f>
        <v/>
      </c>
      <c r="G117" s="75" t="str">
        <f>IF('0) Signal List'!G119="","",'0) Signal List'!G119)</f>
        <v>ESBN</v>
      </c>
      <c r="H117" s="559" t="str">
        <f>IF('0) Signal List'!H119="","",'0) Signal List'!H119)</f>
        <v>ESBN</v>
      </c>
      <c r="I117" s="120" t="s">
        <v>182</v>
      </c>
      <c r="J117" s="121"/>
      <c r="K117" s="121"/>
      <c r="L117" s="122"/>
    </row>
    <row r="118" spans="1:12" ht="14.25" customHeight="1" x14ac:dyDescent="0.25">
      <c r="A118" s="68" t="str">
        <f>IF('0) Signal List'!A120="","",'0) Signal List'!A120)</f>
        <v>N7</v>
      </c>
      <c r="B118" s="69" t="str">
        <f>IF('0) Signal List'!B120="","",'0) Signal List'!B120)</f>
        <v>ESBN Alarm 7</v>
      </c>
      <c r="C118" s="69" t="str">
        <f>IF('0) Signal List'!C120="","",'0) Signal List'!C120)</f>
        <v/>
      </c>
      <c r="D118" s="69" t="str">
        <f>IF('0) Signal List'!D120="","",'0) Signal List'!D120)</f>
        <v/>
      </c>
      <c r="E118" s="77" t="str">
        <f>IF('0) Signal List'!E120="","",'0) Signal List'!E120)</f>
        <v/>
      </c>
      <c r="F118" s="69" t="str">
        <f>IF('0) Signal List'!F120="","",'0) Signal List'!F120)</f>
        <v/>
      </c>
      <c r="G118" s="75" t="str">
        <f>IF('0) Signal List'!G120="","",'0) Signal List'!G120)</f>
        <v>ESBN</v>
      </c>
      <c r="H118" s="559" t="str">
        <f>IF('0) Signal List'!H120="","",'0) Signal List'!H120)</f>
        <v>ESBN</v>
      </c>
      <c r="I118" s="120" t="s">
        <v>182</v>
      </c>
      <c r="J118" s="121"/>
      <c r="K118" s="121"/>
      <c r="L118" s="122"/>
    </row>
    <row r="119" spans="1:12" ht="14.25" customHeight="1" x14ac:dyDescent="0.25">
      <c r="A119" s="68" t="str">
        <f>IF('0) Signal List'!A121="","",'0) Signal List'!A121)</f>
        <v>N8</v>
      </c>
      <c r="B119" s="69" t="str">
        <f>IF('0) Signal List'!B121="","",'0) Signal List'!B121)</f>
        <v>ESBN Alarm 8</v>
      </c>
      <c r="C119" s="69" t="str">
        <f>IF('0) Signal List'!C121="","",'0) Signal List'!C121)</f>
        <v/>
      </c>
      <c r="D119" s="69" t="str">
        <f>IF('0) Signal List'!D121="","",'0) Signal List'!D121)</f>
        <v/>
      </c>
      <c r="E119" s="77" t="str">
        <f>IF('0) Signal List'!E121="","",'0) Signal List'!E121)</f>
        <v/>
      </c>
      <c r="F119" s="69" t="str">
        <f>IF('0) Signal List'!F121="","",'0) Signal List'!F121)</f>
        <v/>
      </c>
      <c r="G119" s="75" t="str">
        <f>IF('0) Signal List'!G121="","",'0) Signal List'!G121)</f>
        <v>ESBN</v>
      </c>
      <c r="H119" s="559" t="str">
        <f>IF('0) Signal List'!H121="","",'0) Signal List'!H121)</f>
        <v>ESBN</v>
      </c>
      <c r="I119" s="120" t="s">
        <v>182</v>
      </c>
      <c r="J119" s="121"/>
      <c r="K119" s="121"/>
      <c r="L119" s="122"/>
    </row>
    <row r="120" spans="1:12" ht="14.25" customHeight="1" x14ac:dyDescent="0.25">
      <c r="A120" s="68" t="str">
        <f>IF('0) Signal List'!A122="","",'0) Signal List'!A122)</f>
        <v>N9</v>
      </c>
      <c r="B120" s="69" t="str">
        <f>IF('0) Signal List'!B122="","",'0) Signal List'!B122)</f>
        <v>ESBN Alarm 9</v>
      </c>
      <c r="C120" s="69" t="str">
        <f>IF('0) Signal List'!C122="","",'0) Signal List'!C122)</f>
        <v/>
      </c>
      <c r="D120" s="69" t="str">
        <f>IF('0) Signal List'!D122="","",'0) Signal List'!D122)</f>
        <v/>
      </c>
      <c r="E120" s="77" t="str">
        <f>IF('0) Signal List'!E122="","",'0) Signal List'!E122)</f>
        <v/>
      </c>
      <c r="F120" s="69" t="str">
        <f>IF('0) Signal List'!F122="","",'0) Signal List'!F122)</f>
        <v/>
      </c>
      <c r="G120" s="75" t="str">
        <f>IF('0) Signal List'!G122="","",'0) Signal List'!G122)</f>
        <v>ESBN</v>
      </c>
      <c r="H120" s="559" t="str">
        <f>IF('0) Signal List'!H122="","",'0) Signal List'!H122)</f>
        <v>ESBN</v>
      </c>
      <c r="I120" s="120" t="s">
        <v>182</v>
      </c>
      <c r="J120" s="121"/>
      <c r="K120" s="121"/>
      <c r="L120" s="122"/>
    </row>
    <row r="121" spans="1:12" ht="14.25" customHeight="1" x14ac:dyDescent="0.25">
      <c r="A121" s="68" t="str">
        <f>IF('0) Signal List'!A123="","",'0) Signal List'!A123)</f>
        <v>N10</v>
      </c>
      <c r="B121" s="69" t="str">
        <f>IF('0) Signal List'!B123="","",'0) Signal List'!B123)</f>
        <v>ESBN Alarm 10</v>
      </c>
      <c r="C121" s="69" t="str">
        <f>IF('0) Signal List'!C123="","",'0) Signal List'!C123)</f>
        <v/>
      </c>
      <c r="D121" s="69" t="str">
        <f>IF('0) Signal List'!D123="","",'0) Signal List'!D123)</f>
        <v/>
      </c>
      <c r="E121" s="77" t="str">
        <f>IF('0) Signal List'!E123="","",'0) Signal List'!E123)</f>
        <v/>
      </c>
      <c r="F121" s="69" t="str">
        <f>IF('0) Signal List'!F123="","",'0) Signal List'!F123)</f>
        <v/>
      </c>
      <c r="G121" s="75" t="str">
        <f>IF('0) Signal List'!G123="","",'0) Signal List'!G123)</f>
        <v>ESBN</v>
      </c>
      <c r="H121" s="559" t="str">
        <f>IF('0) Signal List'!H123="","",'0) Signal List'!H123)</f>
        <v>ESBN</v>
      </c>
      <c r="I121" s="120" t="s">
        <v>182</v>
      </c>
      <c r="J121" s="121"/>
      <c r="K121" s="121"/>
      <c r="L121" s="122"/>
    </row>
    <row r="122" spans="1:12" ht="14.25" customHeight="1" x14ac:dyDescent="0.25">
      <c r="A122" s="68" t="str">
        <f>IF('0) Signal List'!A124="","",'0) Signal List'!A124)</f>
        <v>N11</v>
      </c>
      <c r="B122" s="69" t="str">
        <f>IF('0) Signal List'!B124="","",'0) Signal List'!B124)</f>
        <v>ESBN Alarm 11</v>
      </c>
      <c r="C122" s="69" t="str">
        <f>IF('0) Signal List'!C124="","",'0) Signal List'!C124)</f>
        <v/>
      </c>
      <c r="D122" s="69" t="str">
        <f>IF('0) Signal List'!D124="","",'0) Signal List'!D124)</f>
        <v/>
      </c>
      <c r="E122" s="77" t="str">
        <f>IF('0) Signal List'!E124="","",'0) Signal List'!E124)</f>
        <v/>
      </c>
      <c r="F122" s="69" t="str">
        <f>IF('0) Signal List'!F124="","",'0) Signal List'!F124)</f>
        <v/>
      </c>
      <c r="G122" s="75" t="str">
        <f>IF('0) Signal List'!G124="","",'0) Signal List'!G124)</f>
        <v>ESBN</v>
      </c>
      <c r="H122" s="559" t="str">
        <f>IF('0) Signal List'!H124="","",'0) Signal List'!H124)</f>
        <v>ESBN</v>
      </c>
      <c r="I122" s="120" t="s">
        <v>182</v>
      </c>
      <c r="J122" s="121"/>
      <c r="K122" s="121"/>
      <c r="L122" s="122"/>
    </row>
    <row r="123" spans="1:12" ht="14.25" customHeight="1" x14ac:dyDescent="0.25">
      <c r="A123" s="68" t="str">
        <f>IF('0) Signal List'!A125="","",'0) Signal List'!A125)</f>
        <v>N12</v>
      </c>
      <c r="B123" s="69" t="str">
        <f>IF('0) Signal List'!B125="","",'0) Signal List'!B125)</f>
        <v>ESBN Alarm 12</v>
      </c>
      <c r="C123" s="69" t="str">
        <f>IF('0) Signal List'!C125="","",'0) Signal List'!C125)</f>
        <v/>
      </c>
      <c r="D123" s="69" t="str">
        <f>IF('0) Signal List'!D125="","",'0) Signal List'!D125)</f>
        <v/>
      </c>
      <c r="E123" s="77" t="str">
        <f>IF('0) Signal List'!E125="","",'0) Signal List'!E125)</f>
        <v/>
      </c>
      <c r="F123" s="69" t="str">
        <f>IF('0) Signal List'!F125="","",'0) Signal List'!F125)</f>
        <v/>
      </c>
      <c r="G123" s="75" t="str">
        <f>IF('0) Signal List'!G125="","",'0) Signal List'!G125)</f>
        <v>ESBN</v>
      </c>
      <c r="H123" s="559" t="str">
        <f>IF('0) Signal List'!H125="","",'0) Signal List'!H125)</f>
        <v>ESBN</v>
      </c>
      <c r="I123" s="120" t="s">
        <v>182</v>
      </c>
      <c r="J123" s="121"/>
      <c r="K123" s="121"/>
      <c r="L123" s="122"/>
    </row>
    <row r="124" spans="1:12" ht="14.25" customHeight="1" x14ac:dyDescent="0.25">
      <c r="A124" s="68" t="str">
        <f>IF('0) Signal List'!A126="","",'0) Signal List'!A126)</f>
        <v>N13</v>
      </c>
      <c r="B124" s="69" t="str">
        <f>IF('0) Signal List'!B126="","",'0) Signal List'!B126)</f>
        <v>ESBN Alarm 13 (24V Battery charge Fault/ Alarm)</v>
      </c>
      <c r="C124" s="69" t="str">
        <f>IF('0) Signal List'!C126="","",'0) Signal List'!C126)</f>
        <v/>
      </c>
      <c r="D124" s="69" t="str">
        <f>IF('0) Signal List'!D126="","",'0) Signal List'!D126)</f>
        <v/>
      </c>
      <c r="E124" s="77" t="str">
        <f>IF('0) Signal List'!E126="","",'0) Signal List'!E126)</f>
        <v/>
      </c>
      <c r="F124" s="69" t="str">
        <f>IF('0) Signal List'!F126="","",'0) Signal List'!F126)</f>
        <v/>
      </c>
      <c r="G124" s="75" t="str">
        <f>IF('0) Signal List'!G126="","",'0) Signal List'!G126)</f>
        <v>ESBN</v>
      </c>
      <c r="H124" s="559" t="str">
        <f>IF('0) Signal List'!H126="","",'0) Signal List'!H126)</f>
        <v>ESBN</v>
      </c>
      <c r="I124" s="120" t="s">
        <v>182</v>
      </c>
      <c r="J124" s="121"/>
      <c r="K124" s="121"/>
      <c r="L124" s="122"/>
    </row>
    <row r="125" spans="1:12" ht="14.25" customHeight="1" x14ac:dyDescent="0.25">
      <c r="A125" s="68" t="str">
        <f>IF('0) Signal List'!A127="","",'0) Signal List'!A127)</f>
        <v>N14</v>
      </c>
      <c r="B125" s="69" t="str">
        <f>IF('0) Signal List'!B127="","",'0) Signal List'!B127)</f>
        <v>ESBN Alarm 14 (AC FAIL)</v>
      </c>
      <c r="C125" s="69" t="str">
        <f>IF('0) Signal List'!C127="","",'0) Signal List'!C127)</f>
        <v/>
      </c>
      <c r="D125" s="69" t="str">
        <f>IF('0) Signal List'!D127="","",'0) Signal List'!D127)</f>
        <v/>
      </c>
      <c r="E125" s="77" t="str">
        <f>IF('0) Signal List'!E127="","",'0) Signal List'!E127)</f>
        <v/>
      </c>
      <c r="F125" s="69" t="str">
        <f>IF('0) Signal List'!F127="","",'0) Signal List'!F127)</f>
        <v/>
      </c>
      <c r="G125" s="75" t="str">
        <f>IF('0) Signal List'!G127="","",'0) Signal List'!G127)</f>
        <v>WFPS</v>
      </c>
      <c r="H125" s="559" t="str">
        <f>IF('0) Signal List'!H127="","",'0) Signal List'!H127)</f>
        <v>ESBN</v>
      </c>
      <c r="I125" s="120" t="s">
        <v>182</v>
      </c>
      <c r="J125" s="121"/>
      <c r="K125" s="121"/>
      <c r="L125" s="122"/>
    </row>
    <row r="126" spans="1:12" ht="14.25" customHeight="1" x14ac:dyDescent="0.25">
      <c r="A126" s="68" t="str">
        <f>IF('0) Signal List'!A128="","",'0) Signal List'!A128)</f>
        <v>N15</v>
      </c>
      <c r="B126" s="69" t="str">
        <f>IF('0) Signal List'!B128="","",'0) Signal List'!B128)</f>
        <v>ESBN Alarm 15 (G10 protection trip)</v>
      </c>
      <c r="C126" s="69" t="str">
        <f>IF('0) Signal List'!C128="","",'0) Signal List'!C128)</f>
        <v/>
      </c>
      <c r="D126" s="69" t="str">
        <f>IF('0) Signal List'!D128="","",'0) Signal List'!D128)</f>
        <v/>
      </c>
      <c r="E126" s="77" t="str">
        <f>IF('0) Signal List'!E128="","",'0) Signal List'!E128)</f>
        <v/>
      </c>
      <c r="F126" s="69" t="str">
        <f>IF('0) Signal List'!F128="","",'0) Signal List'!F128)</f>
        <v/>
      </c>
      <c r="G126" s="75" t="str">
        <f>IF('0) Signal List'!G128="","",'0) Signal List'!G128)</f>
        <v>WFPS</v>
      </c>
      <c r="H126" s="559" t="str">
        <f>IF('0) Signal List'!H128="","",'0) Signal List'!H128)</f>
        <v>ESBN</v>
      </c>
      <c r="I126" s="120" t="s">
        <v>182</v>
      </c>
      <c r="J126" s="121"/>
      <c r="K126" s="121"/>
      <c r="L126" s="122"/>
    </row>
    <row r="127" spans="1:12" ht="14.25" customHeight="1" x14ac:dyDescent="0.25">
      <c r="A127" s="68" t="str">
        <f>IF('0) Signal List'!A129="","",'0) Signal List'!A129)</f>
        <v>N16</v>
      </c>
      <c r="B127" s="69" t="str">
        <f>IF('0) Signal List'!B129="","",'0) Signal List'!B129)</f>
        <v>ESBN Alarm 16 (Customer traffo protection trip)</v>
      </c>
      <c r="C127" s="69" t="str">
        <f>IF('0) Signal List'!C129="","",'0) Signal List'!C129)</f>
        <v/>
      </c>
      <c r="D127" s="69" t="str">
        <f>IF('0) Signal List'!D129="","",'0) Signal List'!D129)</f>
        <v/>
      </c>
      <c r="E127" s="77" t="str">
        <f>IF('0) Signal List'!E129="","",'0) Signal List'!E129)</f>
        <v/>
      </c>
      <c r="F127" s="69" t="str">
        <f>IF('0) Signal List'!F129="","",'0) Signal List'!F129)</f>
        <v/>
      </c>
      <c r="G127" s="75" t="str">
        <f>IF('0) Signal List'!G129="","",'0) Signal List'!G129)</f>
        <v>WFPS</v>
      </c>
      <c r="H127" s="559" t="str">
        <f>IF('0) Signal List'!H129="","",'0) Signal List'!H129)</f>
        <v>ESBN</v>
      </c>
      <c r="I127" s="120" t="s">
        <v>182</v>
      </c>
      <c r="J127" s="121"/>
      <c r="K127" s="121"/>
      <c r="L127" s="122"/>
    </row>
    <row r="128" spans="1:12" ht="14.25" customHeight="1" x14ac:dyDescent="0.25">
      <c r="A128" s="68" t="str">
        <f>IF('0) Signal List'!A130="","",'0) Signal List'!A130)</f>
        <v>N17</v>
      </c>
      <c r="B128" s="69" t="str">
        <f>IF('0) Signal List'!B130="","",'0) Signal List'!B130)</f>
        <v>ESBN Alarm 17 (Fire Alarm for ESB Room)</v>
      </c>
      <c r="C128" s="69" t="str">
        <f>IF('0) Signal List'!C130="","",'0) Signal List'!C130)</f>
        <v/>
      </c>
      <c r="D128" s="69" t="str">
        <f>IF('0) Signal List'!D130="","",'0) Signal List'!D130)</f>
        <v/>
      </c>
      <c r="E128" s="77" t="str">
        <f>IF('0) Signal List'!E130="","",'0) Signal List'!E130)</f>
        <v/>
      </c>
      <c r="F128" s="69" t="str">
        <f>IF('0) Signal List'!F130="","",'0) Signal List'!F130)</f>
        <v/>
      </c>
      <c r="G128" s="75" t="str">
        <f>IF('0) Signal List'!G130="","",'0) Signal List'!G130)</f>
        <v>WFPS</v>
      </c>
      <c r="H128" s="559" t="str">
        <f>IF('0) Signal List'!H130="","",'0) Signal List'!H130)</f>
        <v>ESBN</v>
      </c>
      <c r="I128" s="120" t="s">
        <v>182</v>
      </c>
      <c r="J128" s="121"/>
      <c r="K128" s="121"/>
      <c r="L128" s="122"/>
    </row>
    <row r="129" spans="1:12" ht="14.25" customHeight="1" x14ac:dyDescent="0.25">
      <c r="A129" s="68" t="str">
        <f>IF('0) Signal List'!A131="","",'0) Signal List'!A131)</f>
        <v>N18</v>
      </c>
      <c r="B129" s="69" t="str">
        <f>IF('0) Signal List'!B131="","",'0) Signal List'!B131)</f>
        <v>ESBN Alarm 18 (Intruder Alarm for ESB Room)</v>
      </c>
      <c r="C129" s="69" t="str">
        <f>IF('0) Signal List'!C131="","",'0) Signal List'!C131)</f>
        <v/>
      </c>
      <c r="D129" s="69" t="str">
        <f>IF('0) Signal List'!D131="","",'0) Signal List'!D131)</f>
        <v/>
      </c>
      <c r="E129" s="77" t="str">
        <f>IF('0) Signal List'!E131="","",'0) Signal List'!E131)</f>
        <v/>
      </c>
      <c r="F129" s="69" t="str">
        <f>IF('0) Signal List'!F131="","",'0) Signal List'!F131)</f>
        <v/>
      </c>
      <c r="G129" s="75" t="str">
        <f>IF('0) Signal List'!G131="","",'0) Signal List'!G131)</f>
        <v>WFPS</v>
      </c>
      <c r="H129" s="559" t="str">
        <f>IF('0) Signal List'!H131="","",'0) Signal List'!H131)</f>
        <v>ESBN</v>
      </c>
      <c r="I129" s="120" t="s">
        <v>182</v>
      </c>
      <c r="J129" s="121"/>
      <c r="K129" s="121"/>
      <c r="L129" s="122"/>
    </row>
    <row r="130" spans="1:12" ht="14.25" customHeight="1" x14ac:dyDescent="0.25">
      <c r="A130" s="68" t="str">
        <f>IF('0) Signal List'!A132="","",'0) Signal List'!A132)</f>
        <v/>
      </c>
      <c r="B130" s="69" t="str">
        <f>IF('0) Signal List'!B132="","",'0) Signal List'!B132)</f>
        <v/>
      </c>
      <c r="C130" s="69" t="str">
        <f>IF('0) Signal List'!C132="","",'0) Signal List'!C132)</f>
        <v/>
      </c>
      <c r="D130" s="69" t="str">
        <f>IF('0) Signal List'!D132="","",'0) Signal List'!D132)</f>
        <v/>
      </c>
      <c r="E130" s="77" t="str">
        <f>IF('0) Signal List'!E132="","",'0) Signal List'!E132)</f>
        <v/>
      </c>
      <c r="F130" s="69" t="str">
        <f>IF('0) Signal List'!F132="","",'0) Signal List'!F132)</f>
        <v/>
      </c>
      <c r="G130" s="75" t="str">
        <f>IF('0) Signal List'!G132="","",'0) Signal List'!G132)</f>
        <v/>
      </c>
      <c r="H130" s="559" t="str">
        <f>IF('0) Signal List'!H132="","",'0) Signal List'!H132)</f>
        <v/>
      </c>
      <c r="I130" s="116"/>
      <c r="J130" s="117"/>
      <c r="K130" s="117"/>
      <c r="L130" s="118"/>
    </row>
    <row r="131" spans="1:12" ht="14.25" customHeight="1" x14ac:dyDescent="0.25">
      <c r="A131" s="68" t="str">
        <f>IF('0) Signal List'!A133="","",'0) Signal List'!A133)</f>
        <v/>
      </c>
      <c r="B131" s="871" t="str">
        <f>IF('0) Signal List'!B133="","",'0) Signal List'!B133)</f>
        <v>Recommended cable 15-pair cable, 15 x 2 x 0.6sqmm, TP, stranded, external sheath</v>
      </c>
      <c r="C131" s="869" t="str">
        <f>IF('0) Signal List'!C133="","",'0) Signal List'!C133)</f>
        <v/>
      </c>
      <c r="D131" s="869" t="str">
        <f>IF('0) Signal List'!D133="","",'0) Signal List'!D133)</f>
        <v/>
      </c>
      <c r="E131" s="869" t="str">
        <f>IF('0) Signal List'!E133="","",'0) Signal List'!E133)</f>
        <v/>
      </c>
      <c r="F131" s="870" t="str">
        <f>IF('0) Signal List'!F133="","",'0) Signal List'!F133)</f>
        <v/>
      </c>
      <c r="G131" s="74" t="str">
        <f>IF('0) Signal List'!G133="","",'0) Signal List'!G133)</f>
        <v/>
      </c>
      <c r="H131" s="119" t="str">
        <f>IF('0) Signal List'!H133="","",'0) Signal List'!H133)</f>
        <v/>
      </c>
      <c r="I131" s="116"/>
      <c r="J131" s="117"/>
      <c r="K131" s="117"/>
      <c r="L131" s="118"/>
    </row>
    <row r="132" spans="1:12" ht="14.25" customHeight="1" x14ac:dyDescent="0.25">
      <c r="A132" s="68" t="str">
        <f>IF('0) Signal List'!A134="","",'0) Signal List'!A134)</f>
        <v/>
      </c>
      <c r="B132" s="69" t="str">
        <f>IF('0) Signal List'!B134="","",'0) Signal List'!B134)</f>
        <v/>
      </c>
      <c r="C132" s="69" t="str">
        <f>IF('0) Signal List'!C134="","",'0) Signal List'!C134)</f>
        <v/>
      </c>
      <c r="D132" s="69" t="str">
        <f>IF('0) Signal List'!D134="","",'0) Signal List'!D134)</f>
        <v/>
      </c>
      <c r="E132" s="70" t="str">
        <f>IF('0) Signal List'!E134="","",'0) Signal List'!E134)</f>
        <v/>
      </c>
      <c r="F132" s="69" t="str">
        <f>IF('0) Signal List'!F134="","",'0) Signal List'!F134)</f>
        <v/>
      </c>
      <c r="G132" s="74" t="str">
        <f>IF('0) Signal List'!G134="","",'0) Signal List'!G134)</f>
        <v/>
      </c>
      <c r="H132" s="119" t="str">
        <f>IF('0) Signal List'!H134="","",'0) Signal List'!H134)</f>
        <v/>
      </c>
      <c r="I132" s="116"/>
      <c r="J132" s="117"/>
      <c r="K132" s="117"/>
      <c r="L132" s="118"/>
    </row>
    <row r="133" spans="1:12" ht="14.4" thickBot="1" x14ac:dyDescent="0.3">
      <c r="A133" s="89" t="str">
        <f>IF('0) Signal List'!A135="","",'0) Signal List'!A135)</f>
        <v>ETIE Ref</v>
      </c>
      <c r="B133" s="64" t="str">
        <f>IF('0) Signal List'!B135="","",'0) Signal List'!B135)</f>
        <v>Analogue Output Signals (from EirGrid)</v>
      </c>
      <c r="C133" s="65" t="str">
        <f>IF('0) Signal List'!C135="","",'0) Signal List'!C135)</f>
        <v/>
      </c>
      <c r="D133" s="65" t="str">
        <f>IF('0) Signal List'!D135="","",'0) Signal List'!D135)</f>
        <v/>
      </c>
      <c r="E133" s="66" t="str">
        <f>IF('0) Signal List'!E135="","",'0) Signal List'!E135)</f>
        <v/>
      </c>
      <c r="F133" s="65" t="str">
        <f>IF('0) Signal List'!F135="","",'0) Signal List'!F135)</f>
        <v/>
      </c>
      <c r="G133" s="67" t="str">
        <f>IF('0) Signal List'!G135="","",'0) Signal List'!G135)</f>
        <v>Provided to</v>
      </c>
      <c r="H133" s="113" t="str">
        <f>IF('0) Signal List'!H135="","",'0) Signal List'!H135)</f>
        <v>TSO Pass-through to</v>
      </c>
      <c r="I133" s="129"/>
      <c r="J133" s="113"/>
      <c r="K133" s="113"/>
      <c r="L133" s="114"/>
    </row>
    <row r="134" spans="1:12" ht="14.25" customHeight="1" thickTop="1" x14ac:dyDescent="0.25">
      <c r="A134" s="90" t="str">
        <f>IF('0) Signal List'!A136="","",'0) Signal List'!A136)</f>
        <v/>
      </c>
      <c r="B134" s="69" t="str">
        <f>IF('0) Signal List'!B136="","",'0) Signal List'!B136)</f>
        <v/>
      </c>
      <c r="C134" s="69" t="str">
        <f>IF('0) Signal List'!C136="","",'0) Signal List'!C136)</f>
        <v/>
      </c>
      <c r="D134" s="69" t="str">
        <f>IF('0) Signal List'!D136="","",'0) Signal List'!D136)</f>
        <v/>
      </c>
      <c r="E134" s="70" t="str">
        <f>IF('0) Signal List'!E136="","",'0) Signal List'!E136)</f>
        <v/>
      </c>
      <c r="F134" s="69" t="str">
        <f>IF('0) Signal List'!F136="","",'0) Signal List'!F136)</f>
        <v/>
      </c>
      <c r="G134" s="71" t="str">
        <f>IF('0) Signal List'!G136="","",'0) Signal List'!G136)</f>
        <v/>
      </c>
      <c r="H134" s="115" t="str">
        <f>IF('0) Signal List'!H136="","",'0) Signal List'!H136)</f>
        <v/>
      </c>
      <c r="I134" s="116"/>
      <c r="J134" s="117"/>
      <c r="K134" s="117"/>
      <c r="L134" s="118"/>
    </row>
    <row r="135" spans="1:12" ht="14.25" customHeight="1" x14ac:dyDescent="0.25">
      <c r="A135" s="81" t="str">
        <f>IF('0) Signal List'!A137="","",'0) Signal List'!A137)</f>
        <v/>
      </c>
      <c r="B135" s="69" t="str">
        <f>IF('0) Signal List'!B137="","",'0) Signal List'!B137)</f>
        <v>Analogue Output Signals from EirGrid to WTG System</v>
      </c>
      <c r="C135" s="69" t="str">
        <f>IF('0) Signal List'!C137="","",'0) Signal List'!C137)</f>
        <v/>
      </c>
      <c r="D135" s="69" t="str">
        <f>IF('0) Signal List'!D137="","",'0) Signal List'!D137)</f>
        <v/>
      </c>
      <c r="E135" s="70" t="str">
        <f>IF('0) Signal List'!E137="","",'0) Signal List'!E137)</f>
        <v/>
      </c>
      <c r="F135" s="69" t="str">
        <f>IF('0) Signal List'!F137="","",'0) Signal List'!F137)</f>
        <v/>
      </c>
      <c r="G135" s="75" t="str">
        <f>IF('0) Signal List'!G137="","",'0) Signal List'!G137)</f>
        <v/>
      </c>
      <c r="H135" s="119" t="str">
        <f>IF('0) Signal List'!H137="","",'0) Signal List'!H137)</f>
        <v/>
      </c>
      <c r="I135" s="371"/>
      <c r="J135" s="372"/>
      <c r="K135" s="372"/>
      <c r="L135" s="373"/>
    </row>
    <row r="136" spans="1:12" ht="14.25" customHeight="1" x14ac:dyDescent="0.25">
      <c r="A136" s="68" t="str">
        <f>IF('0) Signal List'!A138="","",'0) Signal List'!A138)</f>
        <v>G1</v>
      </c>
      <c r="B136" s="117" t="str">
        <f>IF('0) Signal List'!B138="","",'0) Signal List'!B138)</f>
        <v>Analogue Output Active Power Control Setpoint</v>
      </c>
      <c r="C136" s="84" t="str">
        <f>IF('0) Signal List'!C138="","",'0) Signal List'!C138)</f>
        <v>4 - 20</v>
      </c>
      <c r="D136" s="69" t="str">
        <f>IF('0) Signal List'!D138="","",'0) Signal List'!D138)</f>
        <v>mA</v>
      </c>
      <c r="E136" s="70" t="e">
        <f>IF('0) Signal List'!E138="","",'0) Signal List'!E138)</f>
        <v>#VALUE!</v>
      </c>
      <c r="F136" s="69" t="str">
        <f>IF('0) Signal List'!F138="","",'0) Signal List'!F138)</f>
        <v>MW</v>
      </c>
      <c r="G136" s="75" t="str">
        <f>IF('0) Signal List'!G138="","",'0) Signal List'!G138)</f>
        <v>WFPS</v>
      </c>
      <c r="H136" s="559" t="str">
        <f>IF('0) Signal List'!H138="","",'0) Signal List'!H138)</f>
        <v xml:space="preserve">N/A </v>
      </c>
      <c r="I136" s="120" t="s">
        <v>182</v>
      </c>
      <c r="J136" s="121"/>
      <c r="K136" s="121"/>
      <c r="L136" s="122"/>
    </row>
    <row r="137" spans="1:12" ht="14.25" customHeight="1" x14ac:dyDescent="0.25">
      <c r="A137" s="68" t="str">
        <f>IF('0) Signal List'!A139="","",'0) Signal List'!A139)</f>
        <v>G2</v>
      </c>
      <c r="B137" s="117" t="str">
        <f>IF('0) Signal List'!B139="","",'0) Signal List'!B139)</f>
        <v>Frequency Droop Setting</v>
      </c>
      <c r="C137" s="84" t="str">
        <f>IF('0) Signal List'!C139="","",'0) Signal List'!C139)</f>
        <v>4 - 20</v>
      </c>
      <c r="D137" s="69" t="str">
        <f>IF('0) Signal List'!D139="","",'0) Signal List'!D139)</f>
        <v>mA</v>
      </c>
      <c r="E137" s="70" t="str">
        <f>IF('0) Signal List'!E139="","",'0) Signal List'!E139)</f>
        <v xml:space="preserve"> 0-14</v>
      </c>
      <c r="F137" s="69" t="str">
        <f>IF('0) Signal List'!F139="","",'0) Signal List'!F139)</f>
        <v>%</v>
      </c>
      <c r="G137" s="75" t="str">
        <f>IF('0) Signal List'!G139="","",'0) Signal List'!G139)</f>
        <v>WFPS</v>
      </c>
      <c r="H137" s="559" t="str">
        <f>IF('0) Signal List'!H139="","",'0) Signal List'!H139)</f>
        <v xml:space="preserve">N/A </v>
      </c>
      <c r="I137" s="120" t="s">
        <v>182</v>
      </c>
      <c r="J137" s="121"/>
      <c r="K137" s="121"/>
      <c r="L137" s="122"/>
    </row>
    <row r="138" spans="1:12" ht="14.25" customHeight="1" x14ac:dyDescent="0.25">
      <c r="A138" s="68"/>
      <c r="B138" s="117"/>
      <c r="C138" s="84"/>
      <c r="D138" s="69"/>
      <c r="E138" s="70"/>
      <c r="F138" s="69"/>
      <c r="G138" s="75"/>
      <c r="H138" s="559"/>
      <c r="I138" s="494"/>
      <c r="J138" s="495"/>
      <c r="K138" s="495"/>
      <c r="L138" s="496"/>
    </row>
    <row r="139" spans="1:12" ht="14.25" customHeight="1" x14ac:dyDescent="0.25">
      <c r="A139" s="81" t="str">
        <f>IF('0) Signal List'!A141="","",'0) Signal List'!A141)</f>
        <v/>
      </c>
      <c r="B139" s="909" t="str">
        <f>IF('0) Signal List'!B141="","",'0) Signal List'!B141)</f>
        <v>Recommended cable 5-pair cable: 5 x 2 x 0.6sqmm TP, stranded, individually screened pairs. Screens to be terminated by WFPS.</v>
      </c>
      <c r="C139" s="910"/>
      <c r="D139" s="910"/>
      <c r="E139" s="910"/>
      <c r="F139" s="911"/>
      <c r="G139" s="74" t="str">
        <f>IF('0) Signal List'!G141="","",'0) Signal List'!G141)</f>
        <v/>
      </c>
      <c r="H139" s="119" t="str">
        <f>IF('0) Signal List'!H141="","",'0) Signal List'!H141)</f>
        <v/>
      </c>
      <c r="I139" s="116"/>
      <c r="J139" s="117"/>
      <c r="K139" s="117"/>
      <c r="L139" s="118"/>
    </row>
    <row r="140" spans="1:12" ht="14.25" customHeight="1" thickBot="1" x14ac:dyDescent="0.3">
      <c r="A140" s="142" t="str">
        <f>IF('0) Signal List'!A142="","",'0) Signal List'!A142)</f>
        <v/>
      </c>
      <c r="B140" s="491" t="str">
        <f>IF('0) Signal List'!B142="","",'0) Signal List'!B142)</f>
        <v/>
      </c>
      <c r="C140" s="97" t="str">
        <f>IF('0) Signal List'!C142="","",'0) Signal List'!C142)</f>
        <v/>
      </c>
      <c r="D140" s="97" t="str">
        <f>IF('0) Signal List'!D142="","",'0) Signal List'!D142)</f>
        <v/>
      </c>
      <c r="E140" s="99" t="str">
        <f>IF('0) Signal List'!E142="","",'0) Signal List'!E142)</f>
        <v/>
      </c>
      <c r="F140" s="492" t="str">
        <f>IF('0) Signal List'!F142="","",'0) Signal List'!F142)</f>
        <v/>
      </c>
      <c r="G140" s="100" t="str">
        <f>IF('0) Signal List'!G142="","",'0) Signal List'!G142)</f>
        <v/>
      </c>
      <c r="H140" s="144" t="str">
        <f>IF('0) Signal List'!H142="","",'0) Signal List'!H142)</f>
        <v/>
      </c>
      <c r="I140" s="125"/>
      <c r="J140" s="126"/>
      <c r="K140" s="126"/>
      <c r="L140" s="127"/>
    </row>
    <row r="141" spans="1:12" ht="21.75" customHeight="1" x14ac:dyDescent="0.4">
      <c r="A141" s="22" t="str">
        <f>IF('0) Signal List'!A144="","",'0) Signal List'!A144)</f>
        <v/>
      </c>
      <c r="B141" s="51" t="str">
        <f>IF('0) Signal List'!B144="","",'0) Signal List'!B144)</f>
        <v/>
      </c>
      <c r="C141" s="51" t="str">
        <f>IF('0) Signal List'!C144="","",'0) Signal List'!C144)</f>
        <v/>
      </c>
      <c r="D141" s="51" t="str">
        <f>IF('0) Signal List'!D144="","",'0) Signal List'!D144)</f>
        <v/>
      </c>
      <c r="E141" s="53" t="str">
        <f>IF('0) Signal List'!E144="","",'0) Signal List'!E144)</f>
        <v/>
      </c>
      <c r="F141" s="568" t="str">
        <f>IF('0) Signal List'!F144="","",'0) Signal List'!F144)</f>
        <v/>
      </c>
      <c r="G141" s="885" t="s">
        <v>240</v>
      </c>
      <c r="H141" s="886"/>
      <c r="I141" s="894"/>
      <c r="J141" s="895"/>
      <c r="K141" s="895"/>
      <c r="L141" s="896"/>
    </row>
    <row r="142" spans="1:12" ht="21.75" customHeight="1" x14ac:dyDescent="0.4">
      <c r="A142" s="22" t="str">
        <f>IF('0) Signal List'!A145="","",'0) Signal List'!A145)</f>
        <v/>
      </c>
      <c r="B142" s="590"/>
      <c r="C142" s="590"/>
      <c r="D142" s="590"/>
      <c r="E142" s="590"/>
      <c r="F142" s="568" t="str">
        <f>IF('0) Signal List'!F145="","",'0) Signal List'!F145)</f>
        <v/>
      </c>
      <c r="G142" s="892" t="s">
        <v>241</v>
      </c>
      <c r="H142" s="893"/>
      <c r="I142" s="889"/>
      <c r="J142" s="890"/>
      <c r="K142" s="890"/>
      <c r="L142" s="891"/>
    </row>
    <row r="143" spans="1:12" ht="21.75" customHeight="1" x14ac:dyDescent="0.4">
      <c r="A143" s="22" t="str">
        <f>IF('0) Signal List'!A146="","",'0) Signal List'!A146)</f>
        <v/>
      </c>
      <c r="B143" s="590"/>
      <c r="C143" s="590"/>
      <c r="D143" s="590"/>
      <c r="E143" s="590"/>
      <c r="F143" s="568" t="str">
        <f>IF('0) Signal List'!F146="","",'0) Signal List'!F146)</f>
        <v/>
      </c>
      <c r="G143" s="887"/>
      <c r="H143" s="887"/>
      <c r="I143" s="210"/>
      <c r="J143" s="210"/>
      <c r="K143" s="210"/>
      <c r="L143" s="210"/>
    </row>
    <row r="144" spans="1:12" ht="21.75" customHeight="1" x14ac:dyDescent="0.4">
      <c r="A144" s="22" t="str">
        <f>IF('0) Signal List'!A147="","",'0) Signal List'!A147)</f>
        <v/>
      </c>
      <c r="B144" s="176"/>
      <c r="C144" s="176"/>
      <c r="D144" s="176"/>
      <c r="E144" s="176"/>
      <c r="F144" s="568" t="str">
        <f>IF('0) Signal List'!F147="","",'0) Signal List'!F147)</f>
        <v/>
      </c>
      <c r="G144" s="900" t="s">
        <v>585</v>
      </c>
      <c r="H144" s="901"/>
      <c r="I144" s="897">
        <f>'1a) Inst.Info &amp; Contact Details'!E24</f>
        <v>0</v>
      </c>
      <c r="J144" s="898"/>
      <c r="K144" s="898"/>
      <c r="L144" s="899"/>
    </row>
    <row r="145" spans="1:12" ht="21.75" customHeight="1" x14ac:dyDescent="0.4">
      <c r="A145" s="22" t="str">
        <f>IF('0) Signal List'!A148="","",'0) Signal List'!A148)</f>
        <v/>
      </c>
      <c r="B145" s="176"/>
      <c r="C145" s="176"/>
      <c r="D145" s="176"/>
      <c r="E145" s="176"/>
      <c r="F145" s="568" t="str">
        <f>IF('0) Signal List'!F148="","",'0) Signal List'!F148)</f>
        <v/>
      </c>
      <c r="G145" s="885" t="s">
        <v>583</v>
      </c>
      <c r="H145" s="886"/>
      <c r="I145" s="894"/>
      <c r="J145" s="895"/>
      <c r="K145" s="895"/>
      <c r="L145" s="896"/>
    </row>
    <row r="146" spans="1:12" ht="21.75" customHeight="1" x14ac:dyDescent="0.4">
      <c r="A146" s="22" t="str">
        <f>IF('0) Signal List'!A149="","",'0) Signal List'!A149)</f>
        <v/>
      </c>
      <c r="B146" s="176"/>
      <c r="C146" s="176"/>
      <c r="D146" s="176"/>
      <c r="E146" s="176"/>
      <c r="F146" s="568" t="str">
        <f>IF('0) Signal List'!F149="","",'0) Signal List'!F149)</f>
        <v/>
      </c>
      <c r="G146" s="900" t="s">
        <v>301</v>
      </c>
      <c r="H146" s="901"/>
      <c r="I146" s="897"/>
      <c r="J146" s="898"/>
      <c r="K146" s="898"/>
      <c r="L146" s="899"/>
    </row>
    <row r="147" spans="1:12" ht="21.75" customHeight="1" x14ac:dyDescent="0.4">
      <c r="A147" s="22" t="str">
        <f>IF('0) Signal List'!A150="","",'0) Signal List'!A150)</f>
        <v/>
      </c>
      <c r="B147" s="176"/>
      <c r="C147" s="176"/>
      <c r="D147" s="176"/>
      <c r="E147" s="176"/>
      <c r="F147" s="568" t="str">
        <f>IF('0) Signal List'!F150="","",'0) Signal List'!F150)</f>
        <v/>
      </c>
      <c r="G147" s="885" t="s">
        <v>176</v>
      </c>
      <c r="H147" s="886"/>
      <c r="I147" s="894"/>
      <c r="J147" s="895"/>
      <c r="K147" s="895"/>
      <c r="L147" s="896"/>
    </row>
    <row r="148" spans="1:12" ht="42" customHeight="1" x14ac:dyDescent="0.4">
      <c r="A148" s="22" t="str">
        <f>IF('0) Signal List'!A151="","",'0) Signal List'!A151)</f>
        <v/>
      </c>
      <c r="B148" s="888" t="s">
        <v>584</v>
      </c>
      <c r="C148" s="888"/>
      <c r="D148" s="888"/>
      <c r="E148" s="888"/>
      <c r="F148" s="568" t="str">
        <f>IF('0) Signal List'!F151="","",'0) Signal List'!F151)</f>
        <v/>
      </c>
      <c r="G148" s="883" t="s">
        <v>302</v>
      </c>
      <c r="H148" s="884"/>
      <c r="I148" s="897" t="str">
        <f>'1a) Inst.Info &amp; Contact Details'!E14</f>
        <v>ESBTS Team</v>
      </c>
      <c r="J148" s="898"/>
      <c r="K148" s="898"/>
      <c r="L148" s="899"/>
    </row>
    <row r="149" spans="1:12" ht="21.75" customHeight="1" x14ac:dyDescent="0.4">
      <c r="A149" s="22" t="str">
        <f>IF('0) Signal List'!A152="","",'0) Signal List'!A152)</f>
        <v/>
      </c>
      <c r="B149" s="882" t="s">
        <v>400</v>
      </c>
      <c r="C149" s="882"/>
      <c r="D149" s="882"/>
      <c r="E149" s="882"/>
      <c r="F149" s="568" t="str">
        <f>IF('0) Signal List'!F152="","",'0) Signal List'!F152)</f>
        <v/>
      </c>
      <c r="G149" s="885" t="s">
        <v>183</v>
      </c>
      <c r="H149" s="886"/>
      <c r="I149" s="894"/>
      <c r="J149" s="895"/>
      <c r="K149" s="895"/>
      <c r="L149" s="896"/>
    </row>
    <row r="150" spans="1:12" ht="21.75" customHeight="1" x14ac:dyDescent="0.4">
      <c r="A150" s="22" t="str">
        <f>IF('0) Signal List'!A153="","",'0) Signal List'!A153)</f>
        <v/>
      </c>
      <c r="B150" s="882"/>
      <c r="C150" s="882"/>
      <c r="D150" s="882"/>
      <c r="E150" s="882"/>
      <c r="F150" s="568" t="str">
        <f>IF('0) Signal List'!F153="","",'0) Signal List'!F153)</f>
        <v/>
      </c>
      <c r="G150" s="892" t="s">
        <v>174</v>
      </c>
      <c r="H150" s="893"/>
      <c r="I150" s="889"/>
      <c r="J150" s="890"/>
      <c r="K150" s="890"/>
      <c r="L150" s="891"/>
    </row>
    <row r="151" spans="1:12" x14ac:dyDescent="0.25">
      <c r="A151" s="22" t="str">
        <f>IF('0) Signal List'!A154="","",'0) Signal List'!A154)</f>
        <v/>
      </c>
      <c r="B151" s="568" t="str">
        <f>IF('0) Signal List'!B154="","",'0) Signal List'!B154)</f>
        <v/>
      </c>
      <c r="C151" s="568" t="str">
        <f>IF('0) Signal List'!C154="","",'0) Signal List'!C154)</f>
        <v/>
      </c>
      <c r="D151" s="568" t="str">
        <f>IF('0) Signal List'!D154="","",'0) Signal List'!D154)</f>
        <v/>
      </c>
      <c r="E151" s="569" t="str">
        <f>IF('0) Signal List'!E154="","",'0) Signal List'!E154)</f>
        <v/>
      </c>
      <c r="F151" s="568" t="str">
        <f>IF('0) Signal List'!F154="","",'0) Signal List'!F154)</f>
        <v/>
      </c>
      <c r="G151" s="11" t="str">
        <f>IF('0) Signal List'!G154="","",'0) Signal List'!G154)</f>
        <v/>
      </c>
      <c r="H151" s="11" t="str">
        <f>IF('0) Signal List'!H154="","",'0) Signal List'!H154)</f>
        <v/>
      </c>
    </row>
    <row r="152" spans="1:12" x14ac:dyDescent="0.25">
      <c r="A152" s="567" t="str">
        <f>IF('0) Signal List'!A155="","",'0) Signal List'!A155)</f>
        <v/>
      </c>
      <c r="B152" s="568" t="str">
        <f>IF('0) Signal List'!B155="","",'0) Signal List'!B155)</f>
        <v/>
      </c>
      <c r="C152" s="568" t="str">
        <f>IF('0) Signal List'!C155="","",'0) Signal List'!C155)</f>
        <v/>
      </c>
      <c r="D152" s="568" t="str">
        <f>IF('0) Signal List'!D155="","",'0) Signal List'!D155)</f>
        <v/>
      </c>
      <c r="E152" s="569" t="str">
        <f>IF('0) Signal List'!E155="","",'0) Signal List'!E155)</f>
        <v/>
      </c>
      <c r="F152" s="568" t="str">
        <f>IF('0) Signal List'!F155="","",'0) Signal List'!F155)</f>
        <v/>
      </c>
      <c r="G152" s="11" t="str">
        <f>IF('0) Signal List'!G155="","",'0) Signal List'!G155)</f>
        <v/>
      </c>
      <c r="H152" s="11" t="str">
        <f>IF('0) Signal List'!H155="","",'0) Signal List'!H155)</f>
        <v/>
      </c>
    </row>
    <row r="153" spans="1:12" x14ac:dyDescent="0.25">
      <c r="A153" s="567" t="str">
        <f>IF('0) Signal List'!A156="","",'0) Signal List'!A156)</f>
        <v/>
      </c>
      <c r="B153" s="568" t="str">
        <f>IF('0) Signal List'!B156="","",'0) Signal List'!B156)</f>
        <v/>
      </c>
      <c r="C153" s="568" t="str">
        <f>IF('0) Signal List'!C156="","",'0) Signal List'!C156)</f>
        <v/>
      </c>
      <c r="D153" s="568" t="str">
        <f>IF('0) Signal List'!D156="","",'0) Signal List'!D156)</f>
        <v/>
      </c>
      <c r="E153" s="569" t="str">
        <f>IF('0) Signal List'!E156="","",'0) Signal List'!E156)</f>
        <v/>
      </c>
      <c r="F153" s="568" t="str">
        <f>IF('0) Signal List'!F156="","",'0) Signal List'!F156)</f>
        <v/>
      </c>
      <c r="G153" s="11" t="str">
        <f>IF('0) Signal List'!G156="","",'0) Signal List'!G156)</f>
        <v/>
      </c>
      <c r="H153" s="11" t="str">
        <f>IF('0) Signal List'!H156="","",'0) Signal List'!H156)</f>
        <v/>
      </c>
    </row>
    <row r="154" spans="1:12" x14ac:dyDescent="0.25">
      <c r="A154" s="567" t="str">
        <f>IF('0) Signal List'!A157="","",'0) Signal List'!A157)</f>
        <v/>
      </c>
      <c r="B154" s="568" t="str">
        <f>IF('0) Signal List'!B157="","",'0) Signal List'!B157)</f>
        <v/>
      </c>
      <c r="C154" s="568" t="str">
        <f>IF('0) Signal List'!C157="","",'0) Signal List'!C157)</f>
        <v/>
      </c>
      <c r="D154" s="568" t="str">
        <f>IF('0) Signal List'!D157="","",'0) Signal List'!D157)</f>
        <v/>
      </c>
      <c r="E154" s="569" t="str">
        <f>IF('0) Signal List'!E157="","",'0) Signal List'!E157)</f>
        <v/>
      </c>
      <c r="F154" s="568" t="str">
        <f>IF('0) Signal List'!F157="","",'0) Signal List'!F157)</f>
        <v/>
      </c>
      <c r="G154" s="11" t="str">
        <f>IF('0) Signal List'!G157="","",'0) Signal List'!G157)</f>
        <v/>
      </c>
      <c r="H154" s="11" t="str">
        <f>IF('0) Signal List'!H157="","",'0) Signal List'!H157)</f>
        <v/>
      </c>
    </row>
    <row r="155" spans="1:12" x14ac:dyDescent="0.25">
      <c r="A155" s="567" t="str">
        <f>IF('0) Signal List'!A158="","",'0) Signal List'!A158)</f>
        <v/>
      </c>
      <c r="B155" s="568" t="str">
        <f>IF('0) Signal List'!B158="","",'0) Signal List'!B158)</f>
        <v/>
      </c>
      <c r="C155" s="568" t="str">
        <f>IF('0) Signal List'!C158="","",'0) Signal List'!C158)</f>
        <v/>
      </c>
      <c r="D155" s="568" t="str">
        <f>IF('0) Signal List'!D158="","",'0) Signal List'!D158)</f>
        <v/>
      </c>
      <c r="E155" s="569" t="str">
        <f>IF('0) Signal List'!E158="","",'0) Signal List'!E158)</f>
        <v/>
      </c>
      <c r="F155" s="568" t="str">
        <f>IF('0) Signal List'!F158="","",'0) Signal List'!F158)</f>
        <v/>
      </c>
      <c r="G155" s="11" t="str">
        <f>IF('0) Signal List'!G158="","",'0) Signal List'!G158)</f>
        <v/>
      </c>
      <c r="H155" s="11" t="str">
        <f>IF('0) Signal List'!H158="","",'0) Signal List'!H158)</f>
        <v/>
      </c>
    </row>
    <row r="156" spans="1:12" x14ac:dyDescent="0.25">
      <c r="A156" s="567" t="str">
        <f>IF('0) Signal List'!A159="","",'0) Signal List'!A159)</f>
        <v/>
      </c>
      <c r="B156" s="568" t="str">
        <f>IF('0) Signal List'!B159="","",'0) Signal List'!B159)</f>
        <v/>
      </c>
      <c r="C156" s="568" t="str">
        <f>IF('0) Signal List'!C159="","",'0) Signal List'!C159)</f>
        <v/>
      </c>
      <c r="D156" s="568" t="str">
        <f>IF('0) Signal List'!D159="","",'0) Signal List'!D159)</f>
        <v/>
      </c>
      <c r="E156" s="569" t="str">
        <f>IF('0) Signal List'!E159="","",'0) Signal List'!E159)</f>
        <v/>
      </c>
      <c r="F156" s="568" t="str">
        <f>IF('0) Signal List'!F159="","",'0) Signal List'!F159)</f>
        <v/>
      </c>
      <c r="G156" s="11" t="str">
        <f>IF('0) Signal List'!G159="","",'0) Signal List'!G159)</f>
        <v/>
      </c>
      <c r="H156" s="11" t="str">
        <f>IF('0) Signal List'!H159="","",'0) Signal List'!H159)</f>
        <v/>
      </c>
    </row>
    <row r="157" spans="1:12" x14ac:dyDescent="0.25">
      <c r="A157" s="567" t="str">
        <f>IF('0) Signal List'!A160="","",'0) Signal List'!A160)</f>
        <v/>
      </c>
      <c r="B157" s="568" t="str">
        <f>IF('0) Signal List'!B160="","",'0) Signal List'!B160)</f>
        <v/>
      </c>
      <c r="C157" s="568" t="str">
        <f>IF('0) Signal List'!C160="","",'0) Signal List'!C160)</f>
        <v/>
      </c>
      <c r="D157" s="568" t="str">
        <f>IF('0) Signal List'!D160="","",'0) Signal List'!D160)</f>
        <v/>
      </c>
      <c r="E157" s="569" t="str">
        <f>IF('0) Signal List'!E160="","",'0) Signal List'!E160)</f>
        <v/>
      </c>
      <c r="F157" s="568" t="str">
        <f>IF('0) Signal List'!F160="","",'0) Signal List'!F160)</f>
        <v/>
      </c>
      <c r="G157" s="11" t="str">
        <f>IF('0) Signal List'!G160="","",'0) Signal List'!G160)</f>
        <v/>
      </c>
      <c r="H157" s="11" t="str">
        <f>IF('0) Signal List'!H160="","",'0) Signal List'!H160)</f>
        <v/>
      </c>
    </row>
    <row r="158" spans="1:12" x14ac:dyDescent="0.25">
      <c r="A158" s="567" t="str">
        <f>IF('0) Signal List'!A161="","",'0) Signal List'!A161)</f>
        <v/>
      </c>
      <c r="B158" s="568" t="str">
        <f>IF('0) Signal List'!B161="","",'0) Signal List'!B161)</f>
        <v/>
      </c>
      <c r="C158" s="568" t="str">
        <f>IF('0) Signal List'!C161="","",'0) Signal List'!C161)</f>
        <v/>
      </c>
      <c r="D158" s="568" t="str">
        <f>IF('0) Signal List'!D161="","",'0) Signal List'!D161)</f>
        <v/>
      </c>
      <c r="E158" s="569" t="str">
        <f>IF('0) Signal List'!E161="","",'0) Signal List'!E161)</f>
        <v/>
      </c>
      <c r="F158" s="568" t="str">
        <f>IF('0) Signal List'!F161="","",'0) Signal List'!F161)</f>
        <v/>
      </c>
      <c r="G158" s="11" t="str">
        <f>IF('0) Signal List'!G161="","",'0) Signal List'!G161)</f>
        <v/>
      </c>
      <c r="H158" s="11" t="str">
        <f>IF('0) Signal List'!H161="","",'0) Signal List'!H161)</f>
        <v/>
      </c>
    </row>
    <row r="159" spans="1:12" x14ac:dyDescent="0.25">
      <c r="A159" s="567" t="str">
        <f>IF('0) Signal List'!A162="","",'0) Signal List'!A162)</f>
        <v/>
      </c>
      <c r="B159" s="568" t="str">
        <f>IF('0) Signal List'!B162="","",'0) Signal List'!B162)</f>
        <v/>
      </c>
      <c r="C159" s="568" t="str">
        <f>IF('0) Signal List'!C162="","",'0) Signal List'!C162)</f>
        <v/>
      </c>
      <c r="D159" s="568" t="str">
        <f>IF('0) Signal List'!D162="","",'0) Signal List'!D162)</f>
        <v/>
      </c>
      <c r="E159" s="569" t="str">
        <f>IF('0) Signal List'!E162="","",'0) Signal List'!E162)</f>
        <v/>
      </c>
      <c r="F159" s="568" t="str">
        <f>IF('0) Signal List'!F162="","",'0) Signal List'!F162)</f>
        <v/>
      </c>
      <c r="G159" s="11" t="str">
        <f>IF('0) Signal List'!G162="","",'0) Signal List'!G162)</f>
        <v/>
      </c>
      <c r="H159" s="11" t="str">
        <f>IF('0) Signal List'!H162="","",'0) Signal List'!H162)</f>
        <v/>
      </c>
    </row>
    <row r="160" spans="1:12" x14ac:dyDescent="0.25">
      <c r="A160" s="567" t="str">
        <f>IF('0) Signal List'!A163="","",'0) Signal List'!A163)</f>
        <v/>
      </c>
      <c r="B160" s="568" t="str">
        <f>IF('0) Signal List'!B163="","",'0) Signal List'!B163)</f>
        <v/>
      </c>
      <c r="C160" s="568" t="str">
        <f>IF('0) Signal List'!C163="","",'0) Signal List'!C163)</f>
        <v/>
      </c>
      <c r="D160" s="568" t="str">
        <f>IF('0) Signal List'!D163="","",'0) Signal List'!D163)</f>
        <v/>
      </c>
      <c r="E160" s="569" t="str">
        <f>IF('0) Signal List'!E163="","",'0) Signal List'!E163)</f>
        <v/>
      </c>
      <c r="F160" s="568" t="str">
        <f>IF('0) Signal List'!F163="","",'0) Signal List'!F163)</f>
        <v/>
      </c>
      <c r="G160" s="11" t="str">
        <f>IF('0) Signal List'!G163="","",'0) Signal List'!G163)</f>
        <v/>
      </c>
      <c r="H160" s="11" t="str">
        <f>IF('0) Signal List'!H163="","",'0) Signal List'!H163)</f>
        <v/>
      </c>
    </row>
    <row r="161" spans="1:8" x14ac:dyDescent="0.25">
      <c r="A161" s="567" t="str">
        <f>IF('0) Signal List'!A164="","",'0) Signal List'!A164)</f>
        <v/>
      </c>
      <c r="B161" s="568" t="str">
        <f>IF('0) Signal List'!B164="","",'0) Signal List'!B164)</f>
        <v/>
      </c>
      <c r="C161" s="568" t="str">
        <f>IF('0) Signal List'!C164="","",'0) Signal List'!C164)</f>
        <v/>
      </c>
      <c r="D161" s="568" t="str">
        <f>IF('0) Signal List'!D164="","",'0) Signal List'!D164)</f>
        <v/>
      </c>
      <c r="E161" s="569" t="str">
        <f>IF('0) Signal List'!E164="","",'0) Signal List'!E164)</f>
        <v/>
      </c>
      <c r="F161" s="568" t="str">
        <f>IF('0) Signal List'!F164="","",'0) Signal List'!F164)</f>
        <v/>
      </c>
      <c r="G161" s="11" t="str">
        <f>IF('0) Signal List'!G164="","",'0) Signal List'!G164)</f>
        <v/>
      </c>
      <c r="H161" s="11" t="str">
        <f>IF('0) Signal List'!H164="","",'0) Signal List'!H164)</f>
        <v/>
      </c>
    </row>
    <row r="162" spans="1:8" x14ac:dyDescent="0.25">
      <c r="A162" s="567" t="str">
        <f>IF('0) Signal List'!A165="","",'0) Signal List'!A165)</f>
        <v/>
      </c>
      <c r="B162" s="568" t="str">
        <f>IF('0) Signal List'!B165="","",'0) Signal List'!B165)</f>
        <v/>
      </c>
      <c r="C162" s="568" t="str">
        <f>IF('0) Signal List'!C165="","",'0) Signal List'!C165)</f>
        <v/>
      </c>
      <c r="D162" s="568" t="str">
        <f>IF('0) Signal List'!D165="","",'0) Signal List'!D165)</f>
        <v/>
      </c>
      <c r="E162" s="569" t="str">
        <f>IF('0) Signal List'!E165="","",'0) Signal List'!E165)</f>
        <v/>
      </c>
      <c r="F162" s="568" t="str">
        <f>IF('0) Signal List'!F165="","",'0) Signal List'!F165)</f>
        <v/>
      </c>
      <c r="G162" s="11" t="str">
        <f>IF('0) Signal List'!G165="","",'0) Signal List'!G165)</f>
        <v/>
      </c>
      <c r="H162" s="11" t="str">
        <f>IF('0) Signal List'!H165="","",'0) Signal List'!H165)</f>
        <v/>
      </c>
    </row>
    <row r="163" spans="1:8" x14ac:dyDescent="0.25">
      <c r="A163" s="567" t="str">
        <f>IF('0) Signal List'!A166="","",'0) Signal List'!A166)</f>
        <v/>
      </c>
      <c r="B163" s="568" t="str">
        <f>IF('0) Signal List'!B166="","",'0) Signal List'!B166)</f>
        <v/>
      </c>
      <c r="C163" s="568" t="str">
        <f>IF('0) Signal List'!C166="","",'0) Signal List'!C166)</f>
        <v/>
      </c>
      <c r="D163" s="568" t="str">
        <f>IF('0) Signal List'!D166="","",'0) Signal List'!D166)</f>
        <v/>
      </c>
      <c r="E163" s="569" t="str">
        <f>IF('0) Signal List'!E166="","",'0) Signal List'!E166)</f>
        <v/>
      </c>
      <c r="F163" s="568" t="str">
        <f>IF('0) Signal List'!F166="","",'0) Signal List'!F166)</f>
        <v/>
      </c>
      <c r="G163" s="11" t="str">
        <f>IF('0) Signal List'!G166="","",'0) Signal List'!G166)</f>
        <v/>
      </c>
      <c r="H163" s="11" t="str">
        <f>IF('0) Signal List'!H166="","",'0) Signal List'!H166)</f>
        <v/>
      </c>
    </row>
    <row r="164" spans="1:8" x14ac:dyDescent="0.25">
      <c r="A164" s="567" t="str">
        <f>IF('0) Signal List'!A167="","",'0) Signal List'!A167)</f>
        <v/>
      </c>
      <c r="B164" s="568" t="str">
        <f>IF('0) Signal List'!B167="","",'0) Signal List'!B167)</f>
        <v/>
      </c>
      <c r="C164" s="568" t="str">
        <f>IF('0) Signal List'!C167="","",'0) Signal List'!C167)</f>
        <v/>
      </c>
      <c r="D164" s="568" t="str">
        <f>IF('0) Signal List'!D167="","",'0) Signal List'!D167)</f>
        <v/>
      </c>
      <c r="E164" s="569" t="str">
        <f>IF('0) Signal List'!E167="","",'0) Signal List'!E167)</f>
        <v/>
      </c>
      <c r="F164" s="568" t="str">
        <f>IF('0) Signal List'!F167="","",'0) Signal List'!F167)</f>
        <v/>
      </c>
      <c r="G164" s="11" t="str">
        <f>IF('0) Signal List'!G167="","",'0) Signal List'!G167)</f>
        <v/>
      </c>
      <c r="H164" s="11" t="str">
        <f>IF('0) Signal List'!H167="","",'0) Signal List'!H167)</f>
        <v/>
      </c>
    </row>
    <row r="165" spans="1:8" x14ac:dyDescent="0.25">
      <c r="A165" s="567" t="str">
        <f>IF('0) Signal List'!A168="","",'0) Signal List'!A168)</f>
        <v/>
      </c>
      <c r="B165" s="568" t="str">
        <f>IF('0) Signal List'!B168="","",'0) Signal List'!B168)</f>
        <v/>
      </c>
      <c r="C165" s="568" t="str">
        <f>IF('0) Signal List'!C168="","",'0) Signal List'!C168)</f>
        <v/>
      </c>
      <c r="D165" s="568" t="str">
        <f>IF('0) Signal List'!D168="","",'0) Signal List'!D168)</f>
        <v/>
      </c>
      <c r="E165" s="569" t="str">
        <f>IF('0) Signal List'!E168="","",'0) Signal List'!E168)</f>
        <v/>
      </c>
      <c r="F165" s="568" t="str">
        <f>IF('0) Signal List'!F168="","",'0) Signal List'!F168)</f>
        <v/>
      </c>
      <c r="G165" s="11" t="str">
        <f>IF('0) Signal List'!G168="","",'0) Signal List'!G168)</f>
        <v/>
      </c>
      <c r="H165" s="11" t="str">
        <f>IF('0) Signal List'!H168="","",'0) Signal List'!H168)</f>
        <v/>
      </c>
    </row>
    <row r="166" spans="1:8" x14ac:dyDescent="0.25">
      <c r="A166" s="567" t="str">
        <f>IF('0) Signal List'!A169="","",'0) Signal List'!A169)</f>
        <v/>
      </c>
      <c r="B166" s="568" t="str">
        <f>IF('0) Signal List'!B169="","",'0) Signal List'!B169)</f>
        <v/>
      </c>
      <c r="C166" s="568" t="str">
        <f>IF('0) Signal List'!C169="","",'0) Signal List'!C169)</f>
        <v/>
      </c>
      <c r="D166" s="568" t="str">
        <f>IF('0) Signal List'!D169="","",'0) Signal List'!D169)</f>
        <v/>
      </c>
      <c r="E166" s="569" t="str">
        <f>IF('0) Signal List'!E169="","",'0) Signal List'!E169)</f>
        <v/>
      </c>
      <c r="F166" s="568" t="str">
        <f>IF('0) Signal List'!F169="","",'0) Signal List'!F169)</f>
        <v/>
      </c>
      <c r="G166" s="11" t="str">
        <f>IF('0) Signal List'!G169="","",'0) Signal List'!G169)</f>
        <v/>
      </c>
      <c r="H166" s="11" t="str">
        <f>IF('0) Signal List'!H169="","",'0) Signal List'!H169)</f>
        <v/>
      </c>
    </row>
    <row r="167" spans="1:8" x14ac:dyDescent="0.25">
      <c r="A167" s="567" t="str">
        <f>IF('0) Signal List'!A170="","",'0) Signal List'!A170)</f>
        <v/>
      </c>
      <c r="B167" s="568" t="str">
        <f>IF('0) Signal List'!B170="","",'0) Signal List'!B170)</f>
        <v/>
      </c>
      <c r="C167" s="568" t="str">
        <f>IF('0) Signal List'!C170="","",'0) Signal List'!C170)</f>
        <v/>
      </c>
      <c r="D167" s="568" t="str">
        <f>IF('0) Signal List'!D170="","",'0) Signal List'!D170)</f>
        <v/>
      </c>
      <c r="E167" s="569" t="str">
        <f>IF('0) Signal List'!E170="","",'0) Signal List'!E170)</f>
        <v/>
      </c>
      <c r="F167" s="568" t="str">
        <f>IF('0) Signal List'!F170="","",'0) Signal List'!F170)</f>
        <v/>
      </c>
      <c r="G167" s="11" t="str">
        <f>IF('0) Signal List'!G170="","",'0) Signal List'!G170)</f>
        <v/>
      </c>
      <c r="H167" s="11" t="str">
        <f>IF('0) Signal List'!H170="","",'0) Signal List'!H170)</f>
        <v/>
      </c>
    </row>
    <row r="168" spans="1:8" x14ac:dyDescent="0.25">
      <c r="A168" s="567" t="str">
        <f>IF('0) Signal List'!A171="","",'0) Signal List'!A171)</f>
        <v/>
      </c>
      <c r="B168" s="568" t="str">
        <f>IF('0) Signal List'!B171="","",'0) Signal List'!B171)</f>
        <v/>
      </c>
      <c r="C168" s="568" t="str">
        <f>IF('0) Signal List'!C171="","",'0) Signal List'!C171)</f>
        <v/>
      </c>
      <c r="D168" s="568" t="str">
        <f>IF('0) Signal List'!D171="","",'0) Signal List'!D171)</f>
        <v/>
      </c>
      <c r="E168" s="569" t="str">
        <f>IF('0) Signal List'!E171="","",'0) Signal List'!E171)</f>
        <v/>
      </c>
      <c r="F168" s="568" t="str">
        <f>IF('0) Signal List'!F171="","",'0) Signal List'!F171)</f>
        <v/>
      </c>
      <c r="G168" s="11" t="str">
        <f>IF('0) Signal List'!G171="","",'0) Signal List'!G171)</f>
        <v/>
      </c>
      <c r="H168" s="11" t="str">
        <f>IF('0) Signal List'!H171="","",'0) Signal List'!H171)</f>
        <v/>
      </c>
    </row>
    <row r="169" spans="1:8" x14ac:dyDescent="0.25">
      <c r="A169" s="567" t="str">
        <f>IF('0) Signal List'!A172="","",'0) Signal List'!A172)</f>
        <v/>
      </c>
      <c r="B169" s="568" t="str">
        <f>IF('0) Signal List'!B172="","",'0) Signal List'!B172)</f>
        <v/>
      </c>
      <c r="C169" s="568" t="str">
        <f>IF('0) Signal List'!C172="","",'0) Signal List'!C172)</f>
        <v/>
      </c>
      <c r="D169" s="568" t="str">
        <f>IF('0) Signal List'!D172="","",'0) Signal List'!D172)</f>
        <v/>
      </c>
      <c r="E169" s="569" t="str">
        <f>IF('0) Signal List'!E172="","",'0) Signal List'!E172)</f>
        <v/>
      </c>
      <c r="F169" s="568" t="str">
        <f>IF('0) Signal List'!F172="","",'0) Signal List'!F172)</f>
        <v/>
      </c>
      <c r="G169" s="11" t="str">
        <f>IF('0) Signal List'!G172="","",'0) Signal List'!G172)</f>
        <v/>
      </c>
      <c r="H169" s="11" t="str">
        <f>IF('0) Signal List'!H172="","",'0) Signal List'!H172)</f>
        <v/>
      </c>
    </row>
    <row r="170" spans="1:8" x14ac:dyDescent="0.25">
      <c r="A170" s="567" t="str">
        <f>IF('0) Signal List'!A173="","",'0) Signal List'!A173)</f>
        <v/>
      </c>
      <c r="B170" s="568" t="str">
        <f>IF('0) Signal List'!B173="","",'0) Signal List'!B173)</f>
        <v/>
      </c>
      <c r="C170" s="568" t="str">
        <f>IF('0) Signal List'!C173="","",'0) Signal List'!C173)</f>
        <v/>
      </c>
      <c r="D170" s="568" t="str">
        <f>IF('0) Signal List'!D173="","",'0) Signal List'!D173)</f>
        <v/>
      </c>
      <c r="E170" s="569" t="str">
        <f>IF('0) Signal List'!E173="","",'0) Signal List'!E173)</f>
        <v/>
      </c>
      <c r="F170" s="568" t="str">
        <f>IF('0) Signal List'!F173="","",'0) Signal List'!F173)</f>
        <v/>
      </c>
      <c r="G170" s="11" t="str">
        <f>IF('0) Signal List'!G173="","",'0) Signal List'!G173)</f>
        <v/>
      </c>
      <c r="H170" s="11" t="str">
        <f>IF('0) Signal List'!H173="","",'0) Signal List'!H173)</f>
        <v/>
      </c>
    </row>
  </sheetData>
  <customSheetViews>
    <customSheetView guid="{87DE1C7C-F92F-4056-9C7F-506D880140E3}" scale="85" fitToPage="1" topLeftCell="A106">
      <selection activeCell="B122" sqref="B122:B124"/>
      <pageMargins left="0.23622047244094491" right="0.23622047244094491" top="0.74803149606299213" bottom="0.74803149606299213" header="0.31496062992125984" footer="0.31496062992125984"/>
      <printOptions horizontalCentered="1" verticalCentered="1"/>
      <pageSetup paperSize="9" scale="38" orientation="portrait" r:id="rId1"/>
      <headerFooter alignWithMargins="0">
        <oddHeader>&amp;L&amp;G&amp;C&amp;24Joint (IPP/ESBTS/EMS) Signals Test Certificate</oddHeader>
        <oddFooter>&amp;L&amp;14EirGrid Confidential - &amp;F&amp;R&amp;14Page &amp;P
&amp;D</oddFooter>
      </headerFooter>
    </customSheetView>
  </customSheetViews>
  <mergeCells count="32">
    <mergeCell ref="I1:L1"/>
    <mergeCell ref="A1:B1"/>
    <mergeCell ref="G141:H141"/>
    <mergeCell ref="G142:H142"/>
    <mergeCell ref="A3:H3"/>
    <mergeCell ref="B45:E45"/>
    <mergeCell ref="C82:F82"/>
    <mergeCell ref="B131:F131"/>
    <mergeCell ref="C8:F8"/>
    <mergeCell ref="B106:F106"/>
    <mergeCell ref="B59:C59"/>
    <mergeCell ref="B78:F78"/>
    <mergeCell ref="B139:F139"/>
    <mergeCell ref="I150:L150"/>
    <mergeCell ref="G150:H150"/>
    <mergeCell ref="I141:L141"/>
    <mergeCell ref="I142:L142"/>
    <mergeCell ref="I144:L144"/>
    <mergeCell ref="I145:L145"/>
    <mergeCell ref="I146:L146"/>
    <mergeCell ref="I147:L147"/>
    <mergeCell ref="I148:L148"/>
    <mergeCell ref="I149:L149"/>
    <mergeCell ref="G144:H144"/>
    <mergeCell ref="G145:H145"/>
    <mergeCell ref="G146:H146"/>
    <mergeCell ref="G147:H147"/>
    <mergeCell ref="B149:E150"/>
    <mergeCell ref="G148:H148"/>
    <mergeCell ref="G149:H149"/>
    <mergeCell ref="G143:H143"/>
    <mergeCell ref="B148:E148"/>
  </mergeCells>
  <printOptions horizontalCentered="1" verticalCentered="1"/>
  <pageMargins left="0.23622047244094491" right="0.23622047244094491" top="0.74803149606299213" bottom="0.74803149606299213" header="0.31496062992125984" footer="0.31496062992125984"/>
  <pageSetup paperSize="8" scale="49" orientation="portrait" r:id="rId2"/>
  <headerFooter alignWithMargins="0">
    <oddHeader>&amp;L&amp;G&amp;C&amp;24Pre Energisation  Signals and Controls Test Certificate</oddHeader>
    <oddFooter>&amp;L&amp;14EirGrid Confidential - &amp;F&amp;R&amp;14Page &amp;P
&amp;D</oddFooter>
  </headerFooter>
  <legacyDrawing r:id="rId3"/>
  <legacyDrawingHF r:id="rId4"/>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rgb="FFFFC000"/>
    <pageSetUpPr fitToPage="1"/>
  </sheetPr>
  <dimension ref="A1:L169"/>
  <sheetViews>
    <sheetView view="pageBreakPreview" zoomScale="70" zoomScaleNormal="85" zoomScaleSheetLayoutView="70" workbookViewId="0">
      <selection sqref="A1:XFD1048576"/>
    </sheetView>
  </sheetViews>
  <sheetFormatPr defaultColWidth="9.109375" defaultRowHeight="13.2" x14ac:dyDescent="0.25"/>
  <cols>
    <col min="1" max="1" width="16.33203125" style="567" customWidth="1"/>
    <col min="2" max="2" width="51.5546875" style="568" customWidth="1"/>
    <col min="3" max="3" width="17" style="568" customWidth="1"/>
    <col min="4" max="4" width="9.109375" style="568"/>
    <col min="5" max="5" width="12" style="569" bestFit="1" customWidth="1"/>
    <col min="6" max="6" width="19.109375" style="568" customWidth="1"/>
    <col min="7" max="7" width="13.5546875" style="11" customWidth="1"/>
    <col min="8" max="8" width="25.6640625" style="11" customWidth="1"/>
    <col min="9" max="9" width="21.44140625" style="51" customWidth="1"/>
    <col min="10" max="10" width="13" style="51" customWidth="1"/>
    <col min="11" max="11" width="9.109375" style="51"/>
    <col min="12" max="12" width="38.44140625" style="51" customWidth="1"/>
    <col min="13" max="16384" width="9.109375" style="51"/>
  </cols>
  <sheetData>
    <row r="1" spans="1:12" s="9" customFormat="1" ht="53.25" customHeight="1" x14ac:dyDescent="0.4">
      <c r="A1" s="905" t="str">
        <f>IF('0) Signal List'!A1="","",'0) Signal List'!A1)</f>
        <v>WINDFARM NAME (TLC)</v>
      </c>
      <c r="B1" s="906" t="str">
        <f>IF('0) Signal List'!B1="","",'0) Signal List'!B1)</f>
        <v/>
      </c>
      <c r="C1" s="214" t="str">
        <f>IF('0) Signal List'!C1="","",'0) Signal List'!C1)</f>
        <v>Topology</v>
      </c>
      <c r="D1" s="214" t="str">
        <f>IF('0) Signal List'!D1="","",'0) Signal List'!D1)</f>
        <v>XX</v>
      </c>
      <c r="E1" s="215" t="str">
        <f>'0) Signal List'!E1</f>
        <v>XX</v>
      </c>
      <c r="F1" s="214" t="str">
        <f>IF('0) Signal List'!F1="","",'0) Signal List'!F1)</f>
        <v>MW</v>
      </c>
      <c r="G1" s="215" t="str">
        <f>'0) Signal List'!G1</f>
        <v>v1.0</v>
      </c>
      <c r="H1" s="215"/>
      <c r="I1" s="902" t="s">
        <v>379</v>
      </c>
      <c r="J1" s="903"/>
      <c r="K1" s="903"/>
      <c r="L1" s="904"/>
    </row>
    <row r="2" spans="1:12" s="9" customFormat="1" ht="53.25" customHeight="1" x14ac:dyDescent="0.4">
      <c r="A2" s="541"/>
      <c r="B2" s="542"/>
      <c r="C2" s="543" t="s">
        <v>770</v>
      </c>
      <c r="D2" s="548" t="str">
        <f>'0) Signal List'!D2</f>
        <v>XX</v>
      </c>
      <c r="E2" s="544"/>
      <c r="F2" s="543"/>
      <c r="G2" s="544"/>
      <c r="H2" s="544"/>
      <c r="I2" s="545"/>
      <c r="J2" s="546"/>
      <c r="K2" s="546"/>
      <c r="L2" s="547"/>
    </row>
    <row r="3" spans="1:12" ht="26.4" x14ac:dyDescent="0.4">
      <c r="A3" s="878" t="str">
        <f>IF('0) Signal List'!A3="","",'0) Signal List'!A3)</f>
        <v>EirGrid Signals, Command &amp; Control Specification (Ref: DCC11.5)</v>
      </c>
      <c r="B3" s="879" t="str">
        <f>IF('0) Signal List'!B3="","",'0) Signal List'!B3)</f>
        <v/>
      </c>
      <c r="C3" s="879" t="str">
        <f>IF('0) Signal List'!C3="","",'0) Signal List'!C3)</f>
        <v/>
      </c>
      <c r="D3" s="879" t="str">
        <f>IF('0) Signal List'!D3="","",'0) Signal List'!D3)</f>
        <v/>
      </c>
      <c r="E3" s="879" t="str">
        <f>IF('0) Signal List'!E3="","",'0) Signal List'!E3)</f>
        <v/>
      </c>
      <c r="F3" s="879" t="str">
        <f>IF('0) Signal List'!F3="","",'0) Signal List'!F3)</f>
        <v/>
      </c>
      <c r="G3" s="908"/>
      <c r="H3" s="916"/>
      <c r="I3" s="155" t="s">
        <v>177</v>
      </c>
      <c r="J3" s="581" t="s">
        <v>178</v>
      </c>
      <c r="K3" s="581" t="s">
        <v>179</v>
      </c>
      <c r="L3" s="582" t="s">
        <v>180</v>
      </c>
    </row>
    <row r="4" spans="1:12" ht="33" x14ac:dyDescent="0.6">
      <c r="A4" s="552" t="s">
        <v>786</v>
      </c>
      <c r="B4" s="553"/>
      <c r="C4" s="553"/>
      <c r="D4" s="553"/>
      <c r="E4" s="553"/>
      <c r="F4" s="553"/>
      <c r="G4" s="50"/>
      <c r="H4" s="50"/>
      <c r="I4" s="499"/>
      <c r="J4" s="145"/>
      <c r="K4" s="145"/>
      <c r="L4" s="583"/>
    </row>
    <row r="5" spans="1:12" x14ac:dyDescent="0.25">
      <c r="A5" s="565" t="str">
        <f>IF('0) Signal List'!A5="","",'0) Signal List'!A5)</f>
        <v/>
      </c>
      <c r="B5" s="51" t="str">
        <f>IF('0) Signal List'!B5="","",'0) Signal List'!B5)</f>
        <v/>
      </c>
      <c r="C5" s="51" t="str">
        <f>IF('0) Signal List'!C5="","",'0) Signal List'!C5)</f>
        <v/>
      </c>
      <c r="D5" s="51" t="str">
        <f>IF('0) Signal List'!D5="","",'0) Signal List'!D5)</f>
        <v/>
      </c>
      <c r="E5" s="53" t="str">
        <f>IF('0) Signal List'!E5="","",'0) Signal List'!E5)</f>
        <v/>
      </c>
      <c r="F5" s="51" t="str">
        <f>IF('0) Signal List'!F5="","",'0) Signal List'!F5)</f>
        <v/>
      </c>
      <c r="G5" s="11" t="str">
        <f>IF('0) Signal List'!G5="","",'0) Signal List'!G5)</f>
        <v/>
      </c>
      <c r="H5" s="11" t="str">
        <f>IF('0) Signal List'!H5="","",'0) Signal List'!H5)</f>
        <v/>
      </c>
      <c r="I5" s="11"/>
      <c r="J5" s="145"/>
      <c r="K5" s="145"/>
      <c r="L5" s="583"/>
    </row>
    <row r="6" spans="1:12" ht="13.8" thickBot="1" x14ac:dyDescent="0.3">
      <c r="A6" s="12" t="str">
        <f>IF('0) Signal List'!A6="","",'0) Signal List'!A6)</f>
        <v>ETIE Ref</v>
      </c>
      <c r="B6" s="13" t="str">
        <f>IF('0) Signal List'!B6="","",'0) Signal List'!B6)</f>
        <v>Digital Input Signals (signals sent to EirGrid)</v>
      </c>
      <c r="C6" s="591" t="str">
        <f>IF('0) Signal List'!C6="","",'0) Signal List'!C6)</f>
        <v/>
      </c>
      <c r="D6" s="591" t="str">
        <f>IF('0) Signal List'!D6="","",'0) Signal List'!D6)</f>
        <v/>
      </c>
      <c r="E6" s="592" t="str">
        <f>IF('0) Signal List'!E6="","",'0) Signal List'!E6)</f>
        <v/>
      </c>
      <c r="F6" s="591" t="str">
        <f>IF('0) Signal List'!F6="","",'0) Signal List'!F6)</f>
        <v/>
      </c>
      <c r="G6" s="14" t="str">
        <f>IF('0) Signal List'!G6="","",'0) Signal List'!G6)</f>
        <v>Provided by</v>
      </c>
      <c r="H6" s="104" t="str">
        <f>IF('0) Signal List'!H6="","",'0) Signal List'!H6)</f>
        <v>TSO Pass-through to</v>
      </c>
      <c r="I6" s="267"/>
      <c r="J6" s="268"/>
      <c r="K6" s="268"/>
      <c r="L6" s="269"/>
    </row>
    <row r="7" spans="1:12" ht="14.25" customHeight="1" thickTop="1" x14ac:dyDescent="0.25">
      <c r="A7" s="56" t="str">
        <f>IF('0) Signal List'!A7="","",'0) Signal List'!A7)</f>
        <v/>
      </c>
      <c r="B7" s="51" t="str">
        <f>IF('0) Signal List'!B7="","",'0) Signal List'!B7)</f>
        <v/>
      </c>
      <c r="C7" s="51" t="str">
        <f>IF('0) Signal List'!C7="","",'0) Signal List'!C7)</f>
        <v/>
      </c>
      <c r="D7" s="51" t="str">
        <f>IF('0) Signal List'!D7="","",'0) Signal List'!D7)</f>
        <v/>
      </c>
      <c r="E7" s="53" t="str">
        <f>IF('0) Signal List'!E7="","",'0) Signal List'!E7)</f>
        <v/>
      </c>
      <c r="F7" s="51" t="str">
        <f>IF('0) Signal List'!F7="","",'0) Signal List'!F7)</f>
        <v/>
      </c>
      <c r="G7" s="28" t="str">
        <f>IF('0) Signal List'!G7="","",'0) Signal List'!G7)</f>
        <v/>
      </c>
      <c r="H7" s="105" t="str">
        <f>IF('0) Signal List'!H7="","",'0) Signal List'!H7)</f>
        <v/>
      </c>
      <c r="I7" s="499"/>
      <c r="J7" s="145"/>
      <c r="K7" s="145"/>
      <c r="L7" s="583"/>
    </row>
    <row r="8" spans="1:12" ht="14.25" customHeight="1" x14ac:dyDescent="0.25">
      <c r="A8" s="56" t="str">
        <f>IF('0) Signal List'!A8="","",'0) Signal List'!A8)</f>
        <v/>
      </c>
      <c r="B8" s="16" t="str">
        <f>IF('0) Signal List'!B8="","",'0) Signal List'!B8)</f>
        <v>Double Point Status Indications</v>
      </c>
      <c r="C8" s="914" t="str">
        <f>IF('0) Signal List'!C8="","",'0) Signal List'!C8)</f>
        <v>(each individual input identified separately for clarity)</v>
      </c>
      <c r="D8" s="908"/>
      <c r="E8" s="908"/>
      <c r="F8" s="776"/>
      <c r="G8" s="15" t="str">
        <f>IF('0) Signal List'!G8="","",'0) Signal List'!G8)</f>
        <v/>
      </c>
      <c r="H8" s="106" t="str">
        <f>IF('0) Signal List'!H8="","",'0) Signal List'!H8)</f>
        <v/>
      </c>
      <c r="I8" s="499"/>
      <c r="J8" s="145"/>
      <c r="K8" s="145"/>
      <c r="L8" s="583"/>
    </row>
    <row r="9" spans="1:12" ht="14.25" customHeight="1" x14ac:dyDescent="0.25">
      <c r="A9" s="56" t="str">
        <f>IF('0) Signal List'!A9="","",'0) Signal List'!A9)</f>
        <v/>
      </c>
      <c r="B9" s="263" t="str">
        <f>IF('0) Signal List'!B9="","",'0) Signal List'!B9)</f>
        <v>Digital Input Signals from Sub Station to EirGrid</v>
      </c>
      <c r="C9" s="51" t="str">
        <f>IF('0) Signal List'!C9="","",'0) Signal List'!C9)</f>
        <v/>
      </c>
      <c r="D9" s="51" t="str">
        <f>IF('0) Signal List'!D9="","",'0) Signal List'!D9)</f>
        <v/>
      </c>
      <c r="E9" s="53" t="str">
        <f>IF('0) Signal List'!E9="","",'0) Signal List'!E9)</f>
        <v/>
      </c>
      <c r="F9" s="51" t="str">
        <f>IF('0) Signal List'!F9="","",'0) Signal List'!F9)</f>
        <v/>
      </c>
      <c r="G9" s="15" t="str">
        <f>IF('0) Signal List'!G9="","",'0) Signal List'!G9)</f>
        <v/>
      </c>
      <c r="H9" s="593"/>
      <c r="I9" s="499"/>
      <c r="J9" s="145"/>
      <c r="K9" s="145"/>
      <c r="L9" s="583"/>
    </row>
    <row r="10" spans="1:12" ht="14.25" customHeight="1" x14ac:dyDescent="0.25">
      <c r="A10" s="56" t="str">
        <f>IF('0) Signal List'!A10="","",'0) Signal List'!A10)</f>
        <v>A1</v>
      </c>
      <c r="B10" s="51" t="str">
        <f>IF('0) Signal List'!B10="","",'0) Signal List'!B10)</f>
        <v>ESBN 20 kV interface switch (Nulec Recloser)</v>
      </c>
      <c r="C10" s="51" t="str">
        <f>IF('0) Signal List'!C10="","",'0) Signal List'!C10)</f>
        <v/>
      </c>
      <c r="D10" s="51" t="str">
        <f>IF('0) Signal List'!D10="","",'0) Signal List'!D10)</f>
        <v>open</v>
      </c>
      <c r="E10" s="53" t="str">
        <f>IF('0) Signal List'!E10="","",'0) Signal List'!E10)</f>
        <v/>
      </c>
      <c r="F10" s="51" t="str">
        <f>IF('0) Signal List'!F10="","",'0) Signal List'!F10)</f>
        <v/>
      </c>
      <c r="G10" s="52" t="str">
        <f>IF('0) Signal List'!G10="","",'0) Signal List'!G10)</f>
        <v>ESBN</v>
      </c>
      <c r="H10" s="593" t="str">
        <f>IF('0) Signal List'!H10="","",'0) Signal List'!H10)</f>
        <v>ESBN</v>
      </c>
      <c r="I10" s="368" t="s">
        <v>181</v>
      </c>
      <c r="J10" s="594"/>
      <c r="K10" s="594"/>
      <c r="L10" s="595"/>
    </row>
    <row r="11" spans="1:12" ht="14.25" customHeight="1" x14ac:dyDescent="0.25">
      <c r="A11" s="56" t="str">
        <f>IF('0) Signal List'!A11="","",'0) Signal List'!A11)</f>
        <v>A2</v>
      </c>
      <c r="B11" s="51" t="str">
        <f>IF('0) Signal List'!B11="","",'0) Signal List'!B11)</f>
        <v>ESBN 20 kV interface switch (Nulec Recloser)</v>
      </c>
      <c r="C11" s="51" t="str">
        <f>IF('0) Signal List'!C11="","",'0) Signal List'!C11)</f>
        <v/>
      </c>
      <c r="D11" s="51" t="str">
        <f>IF('0) Signal List'!D11="","",'0) Signal List'!D11)</f>
        <v>closed</v>
      </c>
      <c r="E11" s="53" t="str">
        <f>IF('0) Signal List'!E11="","",'0) Signal List'!E11)</f>
        <v/>
      </c>
      <c r="F11" s="51" t="str">
        <f>IF('0) Signal List'!F11="","",'0) Signal List'!F11)</f>
        <v/>
      </c>
      <c r="G11" s="52" t="str">
        <f>IF('0) Signal List'!G11="","",'0) Signal List'!G11)</f>
        <v>ESBN</v>
      </c>
      <c r="H11" s="593" t="str">
        <f>IF('0) Signal List'!H11="","",'0) Signal List'!H11)</f>
        <v>ESBN</v>
      </c>
      <c r="I11" s="368" t="s">
        <v>181</v>
      </c>
      <c r="J11" s="594"/>
      <c r="K11" s="594"/>
      <c r="L11" s="595"/>
    </row>
    <row r="12" spans="1:12" ht="14.25" customHeight="1" x14ac:dyDescent="0.25">
      <c r="A12" s="56" t="str">
        <f>IF('0) Signal List'!A12="","",'0) Signal List'!A12)</f>
        <v>A3</v>
      </c>
      <c r="B12" s="51" t="str">
        <f>IF('0) Signal List'!B12="","",'0) Signal List'!B12)</f>
        <v>WINDFARM NAME (TLC) T421 WFPS 20 kV CB</v>
      </c>
      <c r="C12" s="51" t="str">
        <f>IF('0) Signal List'!C12="","",'0) Signal List'!C12)</f>
        <v/>
      </c>
      <c r="D12" s="51" t="str">
        <f>IF('0) Signal List'!D12="","",'0) Signal List'!D12)</f>
        <v>open</v>
      </c>
      <c r="E12" s="53" t="str">
        <f>IF('0) Signal List'!E12="","",'0) Signal List'!E12)</f>
        <v/>
      </c>
      <c r="F12" s="51" t="str">
        <f>IF('0) Signal List'!F12="","",'0) Signal List'!F12)</f>
        <v/>
      </c>
      <c r="G12" s="52" t="str">
        <f>IF('0) Signal List'!G12="","",'0) Signal List'!G12)</f>
        <v>WFPS</v>
      </c>
      <c r="H12" s="593" t="str">
        <f>IF('0) Signal List'!H12="","",'0) Signal List'!H12)</f>
        <v>ESBN</v>
      </c>
      <c r="I12" s="368" t="s">
        <v>181</v>
      </c>
      <c r="J12" s="594"/>
      <c r="K12" s="594"/>
      <c r="L12" s="595"/>
    </row>
    <row r="13" spans="1:12" ht="14.25" customHeight="1" x14ac:dyDescent="0.25">
      <c r="A13" s="56" t="str">
        <f>IF('0) Signal List'!A13="","",'0) Signal List'!A13)</f>
        <v>A4</v>
      </c>
      <c r="B13" s="51" t="str">
        <f>IF('0) Signal List'!B13="","",'0) Signal List'!B13)</f>
        <v>WINDFARM NAME (TLC) T421 WFPS 20 kV CB</v>
      </c>
      <c r="C13" s="51" t="str">
        <f>IF('0) Signal List'!C13="","",'0) Signal List'!C13)</f>
        <v/>
      </c>
      <c r="D13" s="51" t="str">
        <f>IF('0) Signal List'!D13="","",'0) Signal List'!D13)</f>
        <v>closed</v>
      </c>
      <c r="E13" s="53" t="str">
        <f>IF('0) Signal List'!E13="","",'0) Signal List'!E13)</f>
        <v/>
      </c>
      <c r="F13" s="51" t="str">
        <f>IF('0) Signal List'!F13="","",'0) Signal List'!F13)</f>
        <v/>
      </c>
      <c r="G13" s="52" t="str">
        <f>IF('0) Signal List'!G13="","",'0) Signal List'!G13)</f>
        <v>WFPS</v>
      </c>
      <c r="H13" s="593" t="str">
        <f>IF('0) Signal List'!H13="","",'0) Signal List'!H13)</f>
        <v>ESBN</v>
      </c>
      <c r="I13" s="368" t="s">
        <v>181</v>
      </c>
      <c r="J13" s="594"/>
      <c r="K13" s="594"/>
      <c r="L13" s="595"/>
    </row>
    <row r="14" spans="1:12" ht="14.25" customHeight="1" x14ac:dyDescent="0.25">
      <c r="A14" s="56" t="str">
        <f>IF('0) Signal List'!A14="","",'0) Signal List'!A14)</f>
        <v>A5</v>
      </c>
      <c r="B14" s="51" t="str">
        <f>IF('0) Signal List'!B14="","",'0) Signal List'!B14)</f>
        <v>WINDFARM NAME (TLC) Feeder 1 20 kV CB</v>
      </c>
      <c r="C14" s="51" t="str">
        <f>IF('0) Signal List'!C14="","",'0) Signal List'!C14)</f>
        <v/>
      </c>
      <c r="D14" s="51" t="str">
        <f>IF('0) Signal List'!D14="","",'0) Signal List'!D14)</f>
        <v>open</v>
      </c>
      <c r="E14" s="53" t="str">
        <f>IF('0) Signal List'!E14="","",'0) Signal List'!E14)</f>
        <v/>
      </c>
      <c r="F14" s="51" t="str">
        <f>IF('0) Signal List'!F14="","",'0) Signal List'!F14)</f>
        <v/>
      </c>
      <c r="G14" s="52" t="str">
        <f>IF('0) Signal List'!G14="","",'0) Signal List'!G14)</f>
        <v>WFPS</v>
      </c>
      <c r="H14" s="593" t="str">
        <f>IF('0) Signal List'!H14="","",'0) Signal List'!H14)</f>
        <v>ESBN</v>
      </c>
      <c r="I14" s="368" t="s">
        <v>181</v>
      </c>
      <c r="J14" s="594"/>
      <c r="K14" s="594"/>
      <c r="L14" s="595"/>
    </row>
    <row r="15" spans="1:12" ht="14.25" customHeight="1" x14ac:dyDescent="0.25">
      <c r="A15" s="56" t="str">
        <f>IF('0) Signal List'!A15="","",'0) Signal List'!A15)</f>
        <v>A6</v>
      </c>
      <c r="B15" s="51" t="str">
        <f>IF('0) Signal List'!B15="","",'0) Signal List'!B15)</f>
        <v>WINDFARM NAME (TLC) Feeder 1 20 kV CB</v>
      </c>
      <c r="C15" s="51" t="str">
        <f>IF('0) Signal List'!C15="","",'0) Signal List'!C15)</f>
        <v/>
      </c>
      <c r="D15" s="51" t="str">
        <f>IF('0) Signal List'!D15="","",'0) Signal List'!D15)</f>
        <v>closed</v>
      </c>
      <c r="E15" s="53" t="str">
        <f>IF('0) Signal List'!E15="","",'0) Signal List'!E15)</f>
        <v/>
      </c>
      <c r="F15" s="51" t="str">
        <f>IF('0) Signal List'!F15="","",'0) Signal List'!F15)</f>
        <v/>
      </c>
      <c r="G15" s="52" t="str">
        <f>IF('0) Signal List'!G15="","",'0) Signal List'!G15)</f>
        <v>WFPS</v>
      </c>
      <c r="H15" s="593" t="str">
        <f>IF('0) Signal List'!H15="","",'0) Signal List'!H15)</f>
        <v>ESBN</v>
      </c>
      <c r="I15" s="368" t="s">
        <v>181</v>
      </c>
      <c r="J15" s="594"/>
      <c r="K15" s="594"/>
      <c r="L15" s="595"/>
    </row>
    <row r="16" spans="1:12" ht="14.25" customHeight="1" x14ac:dyDescent="0.25">
      <c r="A16" s="56" t="str">
        <f>IF('0) Signal List'!A16="","",'0) Signal List'!A16)</f>
        <v>A7</v>
      </c>
      <c r="B16" s="51" t="str">
        <f>IF('0) Signal List'!B16="","",'0) Signal List'!B16)</f>
        <v>WINDFARM NAME (TLC) Feeder 2 20 kV CB</v>
      </c>
      <c r="C16" s="51" t="str">
        <f>IF('0) Signal List'!C16="","",'0) Signal List'!C16)</f>
        <v/>
      </c>
      <c r="D16" s="51" t="str">
        <f>IF('0) Signal List'!D16="","",'0) Signal List'!D16)</f>
        <v>open</v>
      </c>
      <c r="E16" s="53" t="str">
        <f>IF('0) Signal List'!E16="","",'0) Signal List'!E16)</f>
        <v/>
      </c>
      <c r="F16" s="51" t="str">
        <f>IF('0) Signal List'!F16="","",'0) Signal List'!F16)</f>
        <v/>
      </c>
      <c r="G16" s="52" t="str">
        <f>IF('0) Signal List'!G16="","",'0) Signal List'!G16)</f>
        <v>WFPS</v>
      </c>
      <c r="H16" s="593" t="str">
        <f>IF('0) Signal List'!H16="","",'0) Signal List'!H16)</f>
        <v>ESBN</v>
      </c>
      <c r="I16" s="368" t="s">
        <v>181</v>
      </c>
      <c r="J16" s="594"/>
      <c r="K16" s="594"/>
      <c r="L16" s="595"/>
    </row>
    <row r="17" spans="1:12" ht="14.25" customHeight="1" x14ac:dyDescent="0.25">
      <c r="A17" s="56" t="str">
        <f>IF('0) Signal List'!A17="","",'0) Signal List'!A17)</f>
        <v>A8</v>
      </c>
      <c r="B17" s="51" t="str">
        <f>IF('0) Signal List'!B17="","",'0) Signal List'!B17)</f>
        <v>WINDFARM NAME (TLC) Feeder 2 20 kV CB</v>
      </c>
      <c r="C17" s="51" t="str">
        <f>IF('0) Signal List'!C17="","",'0) Signal List'!C17)</f>
        <v/>
      </c>
      <c r="D17" s="51" t="str">
        <f>IF('0) Signal List'!D17="","",'0) Signal List'!D17)</f>
        <v>closed</v>
      </c>
      <c r="E17" s="53" t="str">
        <f>IF('0) Signal List'!E17="","",'0) Signal List'!E17)</f>
        <v/>
      </c>
      <c r="F17" s="51" t="str">
        <f>IF('0) Signal List'!F17="","",'0) Signal List'!F17)</f>
        <v/>
      </c>
      <c r="G17" s="52" t="str">
        <f>IF('0) Signal List'!G17="","",'0) Signal List'!G17)</f>
        <v>WFPS</v>
      </c>
      <c r="H17" s="593" t="str">
        <f>IF('0) Signal List'!H17="","",'0) Signal List'!H17)</f>
        <v>ESBN</v>
      </c>
      <c r="I17" s="368" t="s">
        <v>181</v>
      </c>
      <c r="J17" s="594"/>
      <c r="K17" s="594"/>
      <c r="L17" s="595"/>
    </row>
    <row r="18" spans="1:12" ht="14.25" customHeight="1" x14ac:dyDescent="0.25">
      <c r="A18" s="56" t="str">
        <f>IF('0) Signal List'!A18="","",'0) Signal List'!A18)</f>
        <v>A9</v>
      </c>
      <c r="B18" s="51" t="str">
        <f>IF('0) Signal List'!B18="","",'0) Signal List'!B18)</f>
        <v>WINDFARM NAME (TLC) Feeder 3 20 kV CB</v>
      </c>
      <c r="C18" s="51" t="str">
        <f>IF('0) Signal List'!C18="","",'0) Signal List'!C18)</f>
        <v/>
      </c>
      <c r="D18" s="51" t="str">
        <f>IF('0) Signal List'!D18="","",'0) Signal List'!D18)</f>
        <v>open</v>
      </c>
      <c r="E18" s="53" t="str">
        <f>IF('0) Signal List'!E18="","",'0) Signal List'!E18)</f>
        <v/>
      </c>
      <c r="F18" s="51" t="str">
        <f>IF('0) Signal List'!F18="","",'0) Signal List'!F18)</f>
        <v/>
      </c>
      <c r="G18" s="52" t="str">
        <f>IF('0) Signal List'!G18="","",'0) Signal List'!G18)</f>
        <v>WFPS</v>
      </c>
      <c r="H18" s="593" t="str">
        <f>IF('0) Signal List'!H18="","",'0) Signal List'!H18)</f>
        <v>ESBN</v>
      </c>
      <c r="I18" s="368" t="s">
        <v>181</v>
      </c>
      <c r="J18" s="594"/>
      <c r="K18" s="594"/>
      <c r="L18" s="595"/>
    </row>
    <row r="19" spans="1:12" ht="14.25" customHeight="1" x14ac:dyDescent="0.25">
      <c r="A19" s="56" t="str">
        <f>IF('0) Signal List'!A19="","",'0) Signal List'!A19)</f>
        <v>A10</v>
      </c>
      <c r="B19" s="51" t="str">
        <f>IF('0) Signal List'!B19="","",'0) Signal List'!B19)</f>
        <v>WINDFARM NAME (TLC) Feeder 3 20 kV CB</v>
      </c>
      <c r="C19" s="51" t="str">
        <f>IF('0) Signal List'!C19="","",'0) Signal List'!C19)</f>
        <v/>
      </c>
      <c r="D19" s="51" t="str">
        <f>IF('0) Signal List'!D19="","",'0) Signal List'!D19)</f>
        <v>closed</v>
      </c>
      <c r="E19" s="53" t="str">
        <f>IF('0) Signal List'!E19="","",'0) Signal List'!E19)</f>
        <v/>
      </c>
      <c r="F19" s="51" t="str">
        <f>IF('0) Signal List'!F19="","",'0) Signal List'!F19)</f>
        <v/>
      </c>
      <c r="G19" s="52" t="str">
        <f>IF('0) Signal List'!G19="","",'0) Signal List'!G19)</f>
        <v>WFPS</v>
      </c>
      <c r="H19" s="593" t="str">
        <f>IF('0) Signal List'!H19="","",'0) Signal List'!H19)</f>
        <v>ESBN</v>
      </c>
      <c r="I19" s="368" t="s">
        <v>181</v>
      </c>
      <c r="J19" s="594"/>
      <c r="K19" s="594"/>
      <c r="L19" s="595"/>
    </row>
    <row r="20" spans="1:12" ht="14.25" customHeight="1" x14ac:dyDescent="0.25">
      <c r="A20" s="56" t="str">
        <f>IF('0) Signal List'!A20="","",'0) Signal List'!A20)</f>
        <v>A11</v>
      </c>
      <c r="B20" s="51" t="str">
        <f>IF('0) Signal List'!B20="","",'0) Signal List'!B20)</f>
        <v>WINDFARM NAME (TLC) Feeder 4 20 kV CB</v>
      </c>
      <c r="C20" s="51" t="str">
        <f>IF('0) Signal List'!C20="","",'0) Signal List'!C20)</f>
        <v/>
      </c>
      <c r="D20" s="51" t="str">
        <f>IF('0) Signal List'!D20="","",'0) Signal List'!D20)</f>
        <v>open</v>
      </c>
      <c r="E20" s="53" t="str">
        <f>IF('0) Signal List'!E20="","",'0) Signal List'!E20)</f>
        <v/>
      </c>
      <c r="F20" s="51" t="str">
        <f>IF('0) Signal List'!F20="","",'0) Signal List'!F20)</f>
        <v/>
      </c>
      <c r="G20" s="52" t="str">
        <f>IF('0) Signal List'!G20="","",'0) Signal List'!G20)</f>
        <v>WFPS</v>
      </c>
      <c r="H20" s="593" t="str">
        <f>IF('0) Signal List'!H20="","",'0) Signal List'!H20)</f>
        <v>ESBN</v>
      </c>
      <c r="I20" s="368" t="s">
        <v>181</v>
      </c>
      <c r="J20" s="594"/>
      <c r="K20" s="594"/>
      <c r="L20" s="595"/>
    </row>
    <row r="21" spans="1:12" ht="14.25" customHeight="1" x14ac:dyDescent="0.25">
      <c r="A21" s="56" t="str">
        <f>IF('0) Signal List'!A21="","",'0) Signal List'!A21)</f>
        <v>A12</v>
      </c>
      <c r="B21" s="51" t="str">
        <f>IF('0) Signal List'!B21="","",'0) Signal List'!B21)</f>
        <v>WINDFARM NAME (TLC) Feeder 4 20 kV CB</v>
      </c>
      <c r="C21" s="51" t="str">
        <f>IF('0) Signal List'!C21="","",'0) Signal List'!C21)</f>
        <v/>
      </c>
      <c r="D21" s="51" t="str">
        <f>IF('0) Signal List'!D21="","",'0) Signal List'!D21)</f>
        <v>closed</v>
      </c>
      <c r="E21" s="53" t="str">
        <f>IF('0) Signal List'!E21="","",'0) Signal List'!E21)</f>
        <v/>
      </c>
      <c r="F21" s="51" t="str">
        <f>IF('0) Signal List'!F21="","",'0) Signal List'!F21)</f>
        <v/>
      </c>
      <c r="G21" s="52" t="str">
        <f>IF('0) Signal List'!G21="","",'0) Signal List'!G21)</f>
        <v>WFPS</v>
      </c>
      <c r="H21" s="593" t="str">
        <f>IF('0) Signal List'!H21="","",'0) Signal List'!H21)</f>
        <v>ESBN</v>
      </c>
      <c r="I21" s="368" t="s">
        <v>181</v>
      </c>
      <c r="J21" s="594"/>
      <c r="K21" s="594"/>
      <c r="L21" s="595"/>
    </row>
    <row r="22" spans="1:12" ht="14.25" customHeight="1" x14ac:dyDescent="0.25">
      <c r="A22" s="56" t="str">
        <f>IF('0) Signal List'!A22="","",'0) Signal List'!A22)</f>
        <v>A13</v>
      </c>
      <c r="B22" s="51" t="str">
        <f>IF('0) Signal List'!B22="","",'0) Signal List'!B22)</f>
        <v>TSO Dispatch Control Enable Switch</v>
      </c>
      <c r="C22" s="51" t="str">
        <f>IF('0) Signal List'!C22="","",'0) Signal List'!C22)</f>
        <v/>
      </c>
      <c r="D22" s="51" t="str">
        <f>IF('0) Signal List'!D22="","",'0) Signal List'!D22)</f>
        <v>off</v>
      </c>
      <c r="E22" s="53" t="str">
        <f>IF('0) Signal List'!E22="","",'0) Signal List'!E22)</f>
        <v/>
      </c>
      <c r="F22" s="51" t="str">
        <f>IF('0) Signal List'!F22="","",'0) Signal List'!F22)</f>
        <v/>
      </c>
      <c r="G22" s="52" t="str">
        <f>IF('0) Signal List'!G22="","",'0) Signal List'!G22)</f>
        <v>WFPS</v>
      </c>
      <c r="H22" s="593" t="str">
        <f>IF('0) Signal List'!H22="","",'0) Signal List'!H22)</f>
        <v xml:space="preserve">N/A </v>
      </c>
      <c r="I22" s="368" t="s">
        <v>181</v>
      </c>
      <c r="J22" s="594"/>
      <c r="K22" s="594"/>
      <c r="L22" s="595"/>
    </row>
    <row r="23" spans="1:12" ht="14.25" customHeight="1" x14ac:dyDescent="0.25">
      <c r="A23" s="56" t="str">
        <f>IF('0) Signal List'!A23="","",'0) Signal List'!A23)</f>
        <v>A14</v>
      </c>
      <c r="B23" s="51" t="str">
        <f>IF('0) Signal List'!B23="","",'0) Signal List'!B23)</f>
        <v>TSO Dispatch Control Enable Switch</v>
      </c>
      <c r="C23" s="51" t="str">
        <f>IF('0) Signal List'!C23="","",'0) Signal List'!C23)</f>
        <v/>
      </c>
      <c r="D23" s="51" t="str">
        <f>IF('0) Signal List'!D23="","",'0) Signal List'!D23)</f>
        <v>on</v>
      </c>
      <c r="E23" s="53" t="str">
        <f>IF('0) Signal List'!E23="","",'0) Signal List'!E23)</f>
        <v/>
      </c>
      <c r="F23" s="51" t="str">
        <f>IF('0) Signal List'!F23="","",'0) Signal List'!F23)</f>
        <v/>
      </c>
      <c r="G23" s="52" t="str">
        <f>IF('0) Signal List'!G23="","",'0) Signal List'!G23)</f>
        <v>WFPS</v>
      </c>
      <c r="H23" s="593" t="str">
        <f>IF('0) Signal List'!H23="","",'0) Signal List'!H23)</f>
        <v xml:space="preserve">N/A </v>
      </c>
      <c r="I23" s="368" t="s">
        <v>181</v>
      </c>
      <c r="J23" s="594"/>
      <c r="K23" s="594"/>
      <c r="L23" s="595"/>
    </row>
    <row r="24" spans="1:12" ht="14.25" customHeight="1" x14ac:dyDescent="0.25">
      <c r="A24" s="56" t="str">
        <f>IF('0) Signal List'!A24="","",'0) Signal List'!A24)</f>
        <v>A15</v>
      </c>
      <c r="B24" s="22" t="str">
        <f>IF('0) Signal List'!B24="","",'0) Signal List'!B24)</f>
        <v>Dispatch Fail Market Command Lamp - WFPS Panel</v>
      </c>
      <c r="C24" s="596" t="str">
        <f>IF('0) Signal List'!C24="","",'0) Signal List'!C24)</f>
        <v/>
      </c>
      <c r="D24" s="570" t="str">
        <f>IF('0) Signal List'!D24="","",'0) Signal List'!D24)</f>
        <v>off</v>
      </c>
      <c r="E24" s="597" t="str">
        <f>IF('0) Signal List'!E24="","",'0) Signal List'!E24)</f>
        <v/>
      </c>
      <c r="F24" s="51" t="str">
        <f>IF('0) Signal List'!F24="","",'0) Signal List'!F24)</f>
        <v/>
      </c>
      <c r="G24" s="52" t="str">
        <f>IF('0) Signal List'!G24="","",'0) Signal List'!G24)</f>
        <v>WFPS</v>
      </c>
      <c r="H24" s="593" t="str">
        <f>IF('0) Signal List'!H24="","",'0) Signal List'!H24)</f>
        <v>ESBN</v>
      </c>
      <c r="I24" s="368" t="s">
        <v>181</v>
      </c>
      <c r="J24" s="594"/>
      <c r="K24" s="594"/>
      <c r="L24" s="595"/>
    </row>
    <row r="25" spans="1:12" ht="14.25" customHeight="1" x14ac:dyDescent="0.25">
      <c r="A25" s="56" t="str">
        <f>IF('0) Signal List'!A25="","",'0) Signal List'!A25)</f>
        <v>A16</v>
      </c>
      <c r="B25" s="22" t="str">
        <f>IF('0) Signal List'!B25="","",'0) Signal List'!B25)</f>
        <v>Dispatch Fail Market Command Lamp - WFPS Panel</v>
      </c>
      <c r="C25" s="596" t="str">
        <f>IF('0) Signal List'!C25="","",'0) Signal List'!C25)</f>
        <v/>
      </c>
      <c r="D25" s="570" t="str">
        <f>IF('0) Signal List'!D25="","",'0) Signal List'!D25)</f>
        <v>on</v>
      </c>
      <c r="E25" s="597" t="str">
        <f>IF('0) Signal List'!E25="","",'0) Signal List'!E25)</f>
        <v/>
      </c>
      <c r="F25" s="51" t="str">
        <f>IF('0) Signal List'!F25="","",'0) Signal List'!F25)</f>
        <v/>
      </c>
      <c r="G25" s="52" t="str">
        <f>IF('0) Signal List'!G25="","",'0) Signal List'!G25)</f>
        <v>WFPS</v>
      </c>
      <c r="H25" s="593" t="str">
        <f>IF('0) Signal List'!H25="","",'0) Signal List'!H25)</f>
        <v>ESBN</v>
      </c>
      <c r="I25" s="368" t="s">
        <v>181</v>
      </c>
      <c r="J25" s="594"/>
      <c r="K25" s="594"/>
      <c r="L25" s="595"/>
    </row>
    <row r="26" spans="1:12" ht="14.25" customHeight="1" x14ac:dyDescent="0.25">
      <c r="A26" s="56" t="str">
        <f>IF('0) Signal List'!A26="","",'0) Signal List'!A26)</f>
        <v>A17</v>
      </c>
      <c r="B26" s="51" t="str">
        <f>IF('0) Signal List'!B26="","",'0) Signal List'!B26)</f>
        <v>Blue Alert Lamp - WFPS Panel</v>
      </c>
      <c r="C26" s="51" t="str">
        <f>IF('0) Signal List'!C26="","",'0) Signal List'!C26)</f>
        <v/>
      </c>
      <c r="D26" s="51" t="str">
        <f>IF('0) Signal List'!D26="","",'0) Signal List'!D26)</f>
        <v>off</v>
      </c>
      <c r="E26" s="53" t="str">
        <f>IF('0) Signal List'!E26="","",'0) Signal List'!E26)</f>
        <v/>
      </c>
      <c r="F26" s="51" t="str">
        <f>IF('0) Signal List'!F26="","",'0) Signal List'!F26)</f>
        <v/>
      </c>
      <c r="G26" s="52" t="str">
        <f>IF('0) Signal List'!G26="","",'0) Signal List'!G26)</f>
        <v>WFPS</v>
      </c>
      <c r="H26" s="593" t="str">
        <f>IF('0) Signal List'!H26="","",'0) Signal List'!H26)</f>
        <v>ESBN</v>
      </c>
      <c r="I26" s="368" t="s">
        <v>181</v>
      </c>
      <c r="J26" s="594"/>
      <c r="K26" s="594"/>
      <c r="L26" s="595"/>
    </row>
    <row r="27" spans="1:12" ht="14.25" customHeight="1" x14ac:dyDescent="0.25">
      <c r="A27" s="56" t="str">
        <f>IF('0) Signal List'!A27="","",'0) Signal List'!A27)</f>
        <v>A18</v>
      </c>
      <c r="B27" s="51" t="str">
        <f>IF('0) Signal List'!B27="","",'0) Signal List'!B27)</f>
        <v>Blue Alert Lamp - WFPS Panel</v>
      </c>
      <c r="C27" s="51" t="str">
        <f>IF('0) Signal List'!C27="","",'0) Signal List'!C27)</f>
        <v/>
      </c>
      <c r="D27" s="51" t="str">
        <f>IF('0) Signal List'!D27="","",'0) Signal List'!D27)</f>
        <v>on</v>
      </c>
      <c r="E27" s="53" t="str">
        <f>IF('0) Signal List'!E27="","",'0) Signal List'!E27)</f>
        <v/>
      </c>
      <c r="F27" s="51" t="str">
        <f>IF('0) Signal List'!F27="","",'0) Signal List'!F27)</f>
        <v/>
      </c>
      <c r="G27" s="52" t="str">
        <f>IF('0) Signal List'!G27="","",'0) Signal List'!G27)</f>
        <v>WFPS</v>
      </c>
      <c r="H27" s="593" t="str">
        <f>IF('0) Signal List'!H27="","",'0) Signal List'!H27)</f>
        <v>ESBN</v>
      </c>
      <c r="I27" s="368" t="s">
        <v>181</v>
      </c>
      <c r="J27" s="594"/>
      <c r="K27" s="594"/>
      <c r="L27" s="595"/>
    </row>
    <row r="28" spans="1:12" ht="14.25" customHeight="1" x14ac:dyDescent="0.25">
      <c r="A28" s="56" t="str">
        <f>IF('0) Signal List'!A28="","",'0) Signal List'!A28)</f>
        <v>A19</v>
      </c>
      <c r="B28" s="51" t="str">
        <f>IF('0) Signal List'!B28="","",'0) Signal List'!B28)</f>
        <v>ESB SCADA Remote Control Switch</v>
      </c>
      <c r="C28" s="51" t="str">
        <f>IF('0) Signal List'!C28="","",'0) Signal List'!C28)</f>
        <v/>
      </c>
      <c r="D28" s="51" t="str">
        <f>IF('0) Signal List'!D28="","",'0) Signal List'!D28)</f>
        <v>off</v>
      </c>
      <c r="E28" s="53" t="str">
        <f>IF('0) Signal List'!E28="","",'0) Signal List'!E28)</f>
        <v/>
      </c>
      <c r="F28" s="51" t="str">
        <f>IF('0) Signal List'!F28="","",'0) Signal List'!F28)</f>
        <v/>
      </c>
      <c r="G28" s="52" t="str">
        <f>IF('0) Signal List'!G28="","",'0) Signal List'!G28)</f>
        <v>ESBN</v>
      </c>
      <c r="H28" s="593" t="str">
        <f>IF('0) Signal List'!H28="","",'0) Signal List'!H28)</f>
        <v>ESBN</v>
      </c>
      <c r="I28" s="368" t="s">
        <v>181</v>
      </c>
      <c r="J28" s="594"/>
      <c r="K28" s="594"/>
      <c r="L28" s="595"/>
    </row>
    <row r="29" spans="1:12" ht="14.25" customHeight="1" x14ac:dyDescent="0.25">
      <c r="A29" s="56" t="str">
        <f>IF('0) Signal List'!A29="","",'0) Signal List'!A29)</f>
        <v>A20</v>
      </c>
      <c r="B29" s="51" t="str">
        <f>IF('0) Signal List'!B29="","",'0) Signal List'!B29)</f>
        <v>ESB SCADA Remote Control Switch</v>
      </c>
      <c r="C29" s="51" t="str">
        <f>IF('0) Signal List'!C29="","",'0) Signal List'!C29)</f>
        <v/>
      </c>
      <c r="D29" s="51" t="str">
        <f>IF('0) Signal List'!D29="","",'0) Signal List'!D29)</f>
        <v>on</v>
      </c>
      <c r="E29" s="53" t="str">
        <f>IF('0) Signal List'!E29="","",'0) Signal List'!E29)</f>
        <v/>
      </c>
      <c r="F29" s="51" t="str">
        <f>IF('0) Signal List'!F29="","",'0) Signal List'!F29)</f>
        <v/>
      </c>
      <c r="G29" s="52" t="str">
        <f>IF('0) Signal List'!G29="","",'0) Signal List'!G29)</f>
        <v>ESBN</v>
      </c>
      <c r="H29" s="593" t="str">
        <f>IF('0) Signal List'!H29="","",'0) Signal List'!H29)</f>
        <v>ESBN</v>
      </c>
      <c r="I29" s="368" t="s">
        <v>181</v>
      </c>
      <c r="J29" s="594"/>
      <c r="K29" s="594"/>
      <c r="L29" s="595"/>
    </row>
    <row r="30" spans="1:12" ht="14.25" customHeight="1" x14ac:dyDescent="0.25">
      <c r="A30" s="56" t="str">
        <f>IF('0) Signal List'!A30="","",'0) Signal List'!A30)</f>
        <v>A21</v>
      </c>
      <c r="B30" s="51" t="str">
        <f>IF('0) Signal List'!B30="","",'0) Signal List'!B30)</f>
        <v>Reactive Device &gt;5 Mvar 1</v>
      </c>
      <c r="C30" s="51" t="str">
        <f>IF('0) Signal List'!C30="","",'0) Signal List'!C30)</f>
        <v/>
      </c>
      <c r="D30" s="51" t="str">
        <f>IF('0) Signal List'!D30="","",'0) Signal List'!D30)</f>
        <v>off</v>
      </c>
      <c r="E30" s="53" t="str">
        <f>IF('0) Signal List'!E30="","",'0) Signal List'!E30)</f>
        <v/>
      </c>
      <c r="F30" s="51" t="str">
        <f>IF('0) Signal List'!F30="","",'0) Signal List'!F30)</f>
        <v/>
      </c>
      <c r="G30" s="52" t="str">
        <f>IF('0) Signal List'!G30="","",'0) Signal List'!G30)</f>
        <v>WFPS</v>
      </c>
      <c r="H30" s="593" t="str">
        <f>IF('0) Signal List'!H30="","",'0) Signal List'!H30)</f>
        <v>ESBN</v>
      </c>
      <c r="I30" s="368" t="s">
        <v>181</v>
      </c>
      <c r="J30" s="594"/>
      <c r="K30" s="594"/>
      <c r="L30" s="595"/>
    </row>
    <row r="31" spans="1:12" ht="14.25" customHeight="1" x14ac:dyDescent="0.25">
      <c r="A31" s="56" t="str">
        <f>IF('0) Signal List'!A31="","",'0) Signal List'!A31)</f>
        <v>A22</v>
      </c>
      <c r="B31" s="51" t="str">
        <f>IF('0) Signal List'!B31="","",'0) Signal List'!B31)</f>
        <v>Reactive Device &gt;5 Mvar 1</v>
      </c>
      <c r="C31" s="51" t="str">
        <f>IF('0) Signal List'!C31="","",'0) Signal List'!C31)</f>
        <v/>
      </c>
      <c r="D31" s="51" t="str">
        <f>IF('0) Signal List'!D31="","",'0) Signal List'!D31)</f>
        <v>on</v>
      </c>
      <c r="E31" s="53" t="str">
        <f>IF('0) Signal List'!E31="","",'0) Signal List'!E31)</f>
        <v/>
      </c>
      <c r="F31" s="51" t="str">
        <f>IF('0) Signal List'!F31="","",'0) Signal List'!F31)</f>
        <v/>
      </c>
      <c r="G31" s="52" t="str">
        <f>IF('0) Signal List'!G31="","",'0) Signal List'!G31)</f>
        <v>WFPS</v>
      </c>
      <c r="H31" s="593" t="str">
        <f>IF('0) Signal List'!H31="","",'0) Signal List'!H31)</f>
        <v>ESBN</v>
      </c>
      <c r="I31" s="368" t="s">
        <v>181</v>
      </c>
      <c r="J31" s="594"/>
      <c r="K31" s="594"/>
      <c r="L31" s="595"/>
    </row>
    <row r="32" spans="1:12" ht="14.25" customHeight="1" x14ac:dyDescent="0.25">
      <c r="A32" s="56" t="str">
        <f>IF('0) Signal List'!A32="","",'0) Signal List'!A32)</f>
        <v>A23</v>
      </c>
      <c r="B32" s="51" t="str">
        <f>IF('0) Signal List'!B32="","",'0) Signal List'!B32)</f>
        <v>Reactive Device &gt;5 Mvar N</v>
      </c>
      <c r="C32" s="51" t="str">
        <f>IF('0) Signal List'!C32="","",'0) Signal List'!C32)</f>
        <v/>
      </c>
      <c r="D32" s="51" t="str">
        <f>IF('0) Signal List'!D32="","",'0) Signal List'!D32)</f>
        <v>off</v>
      </c>
      <c r="E32" s="53" t="str">
        <f>IF('0) Signal List'!E32="","",'0) Signal List'!E32)</f>
        <v/>
      </c>
      <c r="F32" s="51" t="str">
        <f>IF('0) Signal List'!F32="","",'0) Signal List'!F32)</f>
        <v/>
      </c>
      <c r="G32" s="52" t="str">
        <f>IF('0) Signal List'!G32="","",'0) Signal List'!G32)</f>
        <v>WFPS</v>
      </c>
      <c r="H32" s="593" t="str">
        <f>IF('0) Signal List'!H32="","",'0) Signal List'!H32)</f>
        <v>ESBN</v>
      </c>
      <c r="I32" s="368" t="s">
        <v>181</v>
      </c>
      <c r="J32" s="594"/>
      <c r="K32" s="594"/>
      <c r="L32" s="595"/>
    </row>
    <row r="33" spans="1:12" ht="14.25" customHeight="1" x14ac:dyDescent="0.25">
      <c r="A33" s="56" t="str">
        <f>IF('0) Signal List'!A33="","",'0) Signal List'!A33)</f>
        <v>A24</v>
      </c>
      <c r="B33" s="51" t="str">
        <f>IF('0) Signal List'!B33="","",'0) Signal List'!B33)</f>
        <v>Reactive Device &gt;5 Mvar N</v>
      </c>
      <c r="C33" s="51" t="str">
        <f>IF('0) Signal List'!C33="","",'0) Signal List'!C33)</f>
        <v/>
      </c>
      <c r="D33" s="51" t="str">
        <f>IF('0) Signal List'!D33="","",'0) Signal List'!D33)</f>
        <v>on</v>
      </c>
      <c r="E33" s="53" t="str">
        <f>IF('0) Signal List'!E33="","",'0) Signal List'!E33)</f>
        <v/>
      </c>
      <c r="F33" s="51" t="str">
        <f>IF('0) Signal List'!F33="","",'0) Signal List'!F33)</f>
        <v/>
      </c>
      <c r="G33" s="52" t="str">
        <f>IF('0) Signal List'!G33="","",'0) Signal List'!G33)</f>
        <v>WFPS</v>
      </c>
      <c r="H33" s="593" t="str">
        <f>IF('0) Signal List'!H33="","",'0) Signal List'!H33)</f>
        <v>ESBN</v>
      </c>
      <c r="I33" s="368" t="s">
        <v>181</v>
      </c>
      <c r="J33" s="594"/>
      <c r="K33" s="594"/>
      <c r="L33" s="595"/>
    </row>
    <row r="34" spans="1:12" ht="14.25" customHeight="1" x14ac:dyDescent="0.25">
      <c r="A34" s="56" t="str">
        <f>IF('0) Signal List'!A34="","",'0) Signal List'!A34)</f>
        <v/>
      </c>
      <c r="B34" s="51" t="str">
        <f>IF('0) Signal List'!B34="","",'0) Signal List'!B34)</f>
        <v/>
      </c>
      <c r="C34" s="596" t="str">
        <f>IF('0) Signal List'!C34="","",'0) Signal List'!C34)</f>
        <v/>
      </c>
      <c r="D34" s="570" t="str">
        <f>IF('0) Signal List'!D34="","",'0) Signal List'!D34)</f>
        <v/>
      </c>
      <c r="E34" s="597" t="str">
        <f>IF('0) Signal List'!E34="","",'0) Signal List'!E34)</f>
        <v/>
      </c>
      <c r="F34" s="51" t="str">
        <f>IF('0) Signal List'!F34="","",'0) Signal List'!F34)</f>
        <v/>
      </c>
      <c r="G34" s="15" t="str">
        <f>IF('0) Signal List'!G34="","",'0) Signal List'!G34)</f>
        <v/>
      </c>
      <c r="H34" s="106" t="str">
        <f>IF('0) Signal List'!H34="","",'0) Signal List'!H34)</f>
        <v/>
      </c>
      <c r="I34" s="499"/>
      <c r="J34" s="145"/>
      <c r="K34" s="145"/>
      <c r="L34" s="583"/>
    </row>
    <row r="35" spans="1:12" ht="14.25" customHeight="1" x14ac:dyDescent="0.25">
      <c r="A35" s="56" t="str">
        <f>IF('0) Signal List'!A35="","",'0) Signal List'!A35)</f>
        <v/>
      </c>
      <c r="B35" s="263" t="str">
        <f>IF('0) Signal List'!B35="","",'0) Signal List'!B35)</f>
        <v>Digital Input Signals from WTG  System to EirGrid</v>
      </c>
      <c r="C35" s="51" t="str">
        <f>IF('0) Signal List'!C35="","",'0) Signal List'!C35)</f>
        <v/>
      </c>
      <c r="D35" s="51" t="str">
        <f>IF('0) Signal List'!D35="","",'0) Signal List'!D35)</f>
        <v/>
      </c>
      <c r="E35" s="53" t="str">
        <f>IF('0) Signal List'!E35="","",'0) Signal List'!E35)</f>
        <v/>
      </c>
      <c r="F35" s="51" t="str">
        <f>IF('0) Signal List'!F35="","",'0) Signal List'!F35)</f>
        <v/>
      </c>
      <c r="G35" s="15" t="str">
        <f>IF('0) Signal List'!G35="","",'0) Signal List'!G35)</f>
        <v/>
      </c>
      <c r="H35" s="106" t="str">
        <f>IF('0) Signal List'!H35="","",'0) Signal List'!H35)</f>
        <v/>
      </c>
      <c r="I35" s="499"/>
      <c r="J35" s="145"/>
      <c r="K35" s="145"/>
      <c r="L35" s="583"/>
    </row>
    <row r="36" spans="1:12" ht="14.25" customHeight="1" x14ac:dyDescent="0.25">
      <c r="A36" s="56" t="str">
        <f>IF('0) Signal List'!A36="","",'0) Signal List'!A36)</f>
        <v>B1</v>
      </c>
      <c r="B36" s="22" t="str">
        <f>IF('0) Signal List'!B36="","",'0) Signal List'!B36)</f>
        <v>Active Power Control facility status (feedback)</v>
      </c>
      <c r="C36" s="51" t="str">
        <f>IF('0) Signal List'!C36="","",'0) Signal List'!C36)</f>
        <v/>
      </c>
      <c r="D36" s="51" t="str">
        <f>IF('0) Signal List'!D36="","",'0) Signal List'!D36)</f>
        <v>off</v>
      </c>
      <c r="E36" s="53" t="str">
        <f>IF('0) Signal List'!E36="","",'0) Signal List'!E36)</f>
        <v/>
      </c>
      <c r="F36" s="51" t="str">
        <f>IF('0) Signal List'!F36="","",'0) Signal List'!F36)</f>
        <v/>
      </c>
      <c r="G36" s="52" t="str">
        <f>IF('0) Signal List'!G36="","",'0) Signal List'!G36)</f>
        <v>WFPS</v>
      </c>
      <c r="H36" s="593" t="str">
        <f>IF('0) Signal List'!H36="","",'0) Signal List'!H36)</f>
        <v xml:space="preserve">N/A </v>
      </c>
      <c r="I36" s="368" t="s">
        <v>181</v>
      </c>
      <c r="J36" s="594"/>
      <c r="K36" s="594"/>
      <c r="L36" s="595"/>
    </row>
    <row r="37" spans="1:12" ht="14.25" customHeight="1" x14ac:dyDescent="0.25">
      <c r="A37" s="56" t="str">
        <f>IF('0) Signal List'!A37="","",'0) Signal List'!A37)</f>
        <v>B2</v>
      </c>
      <c r="B37" s="22" t="str">
        <f>IF('0) Signal List'!B37="","",'0) Signal List'!B37)</f>
        <v>Active Power Control facility status (feedback)</v>
      </c>
      <c r="C37" s="51" t="str">
        <f>IF('0) Signal List'!C37="","",'0) Signal List'!C37)</f>
        <v/>
      </c>
      <c r="D37" s="51" t="str">
        <f>IF('0) Signal List'!D37="","",'0) Signal List'!D37)</f>
        <v>on</v>
      </c>
      <c r="E37" s="53" t="str">
        <f>IF('0) Signal List'!E37="","",'0) Signal List'!E37)</f>
        <v/>
      </c>
      <c r="F37" s="51" t="str">
        <f>IF('0) Signal List'!F37="","",'0) Signal List'!F37)</f>
        <v/>
      </c>
      <c r="G37" s="52" t="str">
        <f>IF('0) Signal List'!G37="","",'0) Signal List'!G37)</f>
        <v>WFPS</v>
      </c>
      <c r="H37" s="593" t="str">
        <f>IF('0) Signal List'!H37="","",'0) Signal List'!H37)</f>
        <v xml:space="preserve">N/A </v>
      </c>
      <c r="I37" s="368" t="s">
        <v>181</v>
      </c>
      <c r="J37" s="594"/>
      <c r="K37" s="594"/>
      <c r="L37" s="595"/>
    </row>
    <row r="38" spans="1:12" ht="14.25" customHeight="1" x14ac:dyDescent="0.25">
      <c r="A38" s="56" t="str">
        <f>IF('0) Signal List'!A38="","",'0) Signal List'!A38)</f>
        <v>B3</v>
      </c>
      <c r="B38" s="51" t="str">
        <f>IF('0) Signal List'!B38="","",'0) Signal List'!B38)</f>
        <v>Frequency Response System Mode Status (feedback)</v>
      </c>
      <c r="C38" s="51" t="str">
        <f>IF('0) Signal List'!C38="","",'0) Signal List'!C38)</f>
        <v/>
      </c>
      <c r="D38" s="51" t="str">
        <f>IF('0) Signal List'!D38="","",'0) Signal List'!D38)</f>
        <v>off</v>
      </c>
      <c r="E38" s="53" t="str">
        <f>IF('0) Signal List'!E38="","",'0) Signal List'!E38)</f>
        <v/>
      </c>
      <c r="F38" s="51" t="str">
        <f>IF('0) Signal List'!F38="","",'0) Signal List'!F38)</f>
        <v/>
      </c>
      <c r="G38" s="52" t="str">
        <f>IF('0) Signal List'!G38="","",'0) Signal List'!G38)</f>
        <v>WFPS</v>
      </c>
      <c r="H38" s="593" t="str">
        <f>IF('0) Signal List'!H38="","",'0) Signal List'!H38)</f>
        <v xml:space="preserve">N/A </v>
      </c>
      <c r="I38" s="368" t="s">
        <v>181</v>
      </c>
      <c r="J38" s="594"/>
      <c r="K38" s="594"/>
      <c r="L38" s="595"/>
    </row>
    <row r="39" spans="1:12" ht="14.25" customHeight="1" x14ac:dyDescent="0.25">
      <c r="A39" s="56" t="str">
        <f>IF('0) Signal List'!A39="","",'0) Signal List'!A39)</f>
        <v>B4</v>
      </c>
      <c r="B39" s="51" t="str">
        <f>IF('0) Signal List'!B39="","",'0) Signal List'!B39)</f>
        <v>Frequency Response System Mode Status (feedback)</v>
      </c>
      <c r="C39" s="51" t="str">
        <f>IF('0) Signal List'!C39="","",'0) Signal List'!C39)</f>
        <v/>
      </c>
      <c r="D39" s="51" t="str">
        <f>IF('0) Signal List'!D39="","",'0) Signal List'!D39)</f>
        <v>on</v>
      </c>
      <c r="E39" s="53" t="str">
        <f>IF('0) Signal List'!E39="","",'0) Signal List'!E39)</f>
        <v/>
      </c>
      <c r="F39" s="51" t="str">
        <f>IF('0) Signal List'!F39="","",'0) Signal List'!F39)</f>
        <v/>
      </c>
      <c r="G39" s="52" t="str">
        <f>IF('0) Signal List'!G39="","",'0) Signal List'!G39)</f>
        <v>WFPS</v>
      </c>
      <c r="H39" s="593" t="str">
        <f>IF('0) Signal List'!H39="","",'0) Signal List'!H39)</f>
        <v xml:space="preserve">N/A </v>
      </c>
      <c r="I39" s="368" t="s">
        <v>181</v>
      </c>
      <c r="J39" s="594"/>
      <c r="K39" s="594"/>
      <c r="L39" s="595"/>
    </row>
    <row r="40" spans="1:12" ht="14.25" customHeight="1" x14ac:dyDescent="0.25">
      <c r="A40" s="56" t="str">
        <f>IF('0) Signal List'!A40="","",'0) Signal List'!A40)</f>
        <v>B5</v>
      </c>
      <c r="B40" s="51" t="str">
        <f>IF('0) Signal List'!B40="","",'0) Signal List'!B40)</f>
        <v>Frequency Response Curve (feedback)</v>
      </c>
      <c r="C40" s="51" t="str">
        <f>IF('0) Signal List'!C40="","",'0) Signal List'!C40)</f>
        <v/>
      </c>
      <c r="D40" s="51" t="str">
        <f>IF('0) Signal List'!D40="","",'0) Signal List'!D40)</f>
        <v>Curve 1</v>
      </c>
      <c r="E40" s="53" t="str">
        <f>IF('0) Signal List'!E40="","",'0) Signal List'!E40)</f>
        <v/>
      </c>
      <c r="F40" s="51" t="str">
        <f>IF('0) Signal List'!F40="","",'0) Signal List'!F40)</f>
        <v/>
      </c>
      <c r="G40" s="52" t="str">
        <f>IF('0) Signal List'!G40="","",'0) Signal List'!G40)</f>
        <v>WFPS</v>
      </c>
      <c r="H40" s="593" t="str">
        <f>IF('0) Signal List'!H40="","",'0) Signal List'!H40)</f>
        <v xml:space="preserve">N/A </v>
      </c>
      <c r="I40" s="368" t="s">
        <v>181</v>
      </c>
      <c r="J40" s="594"/>
      <c r="K40" s="594"/>
      <c r="L40" s="595"/>
    </row>
    <row r="41" spans="1:12" ht="14.25" customHeight="1" x14ac:dyDescent="0.25">
      <c r="A41" s="56" t="str">
        <f>IF('0) Signal List'!A41="","",'0) Signal List'!A41)</f>
        <v>B6</v>
      </c>
      <c r="B41" s="51" t="str">
        <f>IF('0) Signal List'!B41="","",'0) Signal List'!B41)</f>
        <v>Frequency Response Curve (feedback)</v>
      </c>
      <c r="C41" s="51" t="str">
        <f>IF('0) Signal List'!C41="","",'0) Signal List'!C41)</f>
        <v/>
      </c>
      <c r="D41" s="51" t="str">
        <f>IF('0) Signal List'!D41="","",'0) Signal List'!D41)</f>
        <v>Curve 2</v>
      </c>
      <c r="E41" s="53" t="str">
        <f>IF('0) Signal List'!E41="","",'0) Signal List'!E41)</f>
        <v/>
      </c>
      <c r="F41" s="51" t="str">
        <f>IF('0) Signal List'!F41="","",'0) Signal List'!F41)</f>
        <v/>
      </c>
      <c r="G41" s="52" t="str">
        <f>IF('0) Signal List'!G41="","",'0) Signal List'!G41)</f>
        <v>WFPS</v>
      </c>
      <c r="H41" s="593" t="str">
        <f>IF('0) Signal List'!H41="","",'0) Signal List'!H41)</f>
        <v xml:space="preserve">N/A </v>
      </c>
      <c r="I41" s="368" t="s">
        <v>181</v>
      </c>
      <c r="J41" s="594"/>
      <c r="K41" s="594"/>
      <c r="L41" s="595"/>
    </row>
    <row r="42" spans="1:12" ht="14.25" customHeight="1" x14ac:dyDescent="0.25">
      <c r="A42" s="56" t="str">
        <f>IF('0) Signal List'!A42="","",'0) Signal List'!A42)</f>
        <v>B7</v>
      </c>
      <c r="B42" s="51" t="str">
        <f>IF('0) Signal List'!B42="","",'0) Signal List'!B42)</f>
        <v>Emulated Inertia status (Feedback)</v>
      </c>
      <c r="C42" s="51" t="str">
        <f>IF('0) Signal List'!C42="","",'0) Signal List'!C42)</f>
        <v/>
      </c>
      <c r="D42" s="51" t="str">
        <f>IF('0) Signal List'!D42="","",'0) Signal List'!D42)</f>
        <v>off</v>
      </c>
      <c r="E42" s="53" t="str">
        <f>IF('0) Signal List'!E42="","",'0) Signal List'!E42)</f>
        <v/>
      </c>
      <c r="F42" s="51" t="str">
        <f>IF('0) Signal List'!F42="","",'0) Signal List'!F42)</f>
        <v/>
      </c>
      <c r="G42" s="52" t="str">
        <f>IF('0) Signal List'!G42="","",'0) Signal List'!G42)</f>
        <v>WFPS</v>
      </c>
      <c r="H42" s="593" t="str">
        <f>IF('0) Signal List'!H42="","",'0) Signal List'!H42)</f>
        <v>ESBN</v>
      </c>
      <c r="I42" s="368" t="s">
        <v>181</v>
      </c>
      <c r="J42" s="594"/>
      <c r="K42" s="594"/>
      <c r="L42" s="595"/>
    </row>
    <row r="43" spans="1:12" ht="14.25" customHeight="1" x14ac:dyDescent="0.25">
      <c r="A43" s="56" t="str">
        <f>IF('0) Signal List'!A43="","",'0) Signal List'!A43)</f>
        <v>B8</v>
      </c>
      <c r="B43" s="51" t="str">
        <f>IF('0) Signal List'!B43="","",'0) Signal List'!B43)</f>
        <v>Emulated Inertia status (Feedback)</v>
      </c>
      <c r="C43" s="51" t="str">
        <f>IF('0) Signal List'!C43="","",'0) Signal List'!C43)</f>
        <v/>
      </c>
      <c r="D43" s="51" t="str">
        <f>IF('0) Signal List'!D43="","",'0) Signal List'!D43)</f>
        <v>on</v>
      </c>
      <c r="E43" s="53" t="str">
        <f>IF('0) Signal List'!E43="","",'0) Signal List'!E43)</f>
        <v/>
      </c>
      <c r="F43" s="51" t="str">
        <f>IF('0) Signal List'!F43="","",'0) Signal List'!F43)</f>
        <v/>
      </c>
      <c r="G43" s="52" t="str">
        <f>IF('0) Signal List'!G43="","",'0) Signal List'!G43)</f>
        <v>WFPS</v>
      </c>
      <c r="H43" s="593" t="str">
        <f>IF('0) Signal List'!H43="","",'0) Signal List'!H43)</f>
        <v>ESBN</v>
      </c>
      <c r="I43" s="368" t="s">
        <v>181</v>
      </c>
      <c r="J43" s="594"/>
      <c r="K43" s="594"/>
      <c r="L43" s="595"/>
    </row>
    <row r="44" spans="1:12" ht="14.25" customHeight="1" x14ac:dyDescent="0.25">
      <c r="A44" s="56" t="str">
        <f>IF('0) Signal List'!A44="","",'0) Signal List'!A44)</f>
        <v/>
      </c>
      <c r="B44" s="51" t="str">
        <f>IF('0) Signal List'!B44="","",'0) Signal List'!B44)</f>
        <v/>
      </c>
      <c r="C44" s="51" t="str">
        <f>IF('0) Signal List'!C44="","",'0) Signal List'!C44)</f>
        <v/>
      </c>
      <c r="D44" s="51" t="str">
        <f>IF('0) Signal List'!D44="","",'0) Signal List'!D44)</f>
        <v/>
      </c>
      <c r="E44" s="53" t="str">
        <f>IF('0) Signal List'!E44="","",'0) Signal List'!E44)</f>
        <v/>
      </c>
      <c r="F44" s="51" t="str">
        <f>IF('0) Signal List'!F44="","",'0) Signal List'!F44)</f>
        <v/>
      </c>
      <c r="G44" s="15" t="str">
        <f>IF('0) Signal List'!G44="","",'0) Signal List'!G44)</f>
        <v/>
      </c>
      <c r="H44" s="106" t="str">
        <f>IF('0) Signal List'!H44="","",'0) Signal List'!H44)</f>
        <v/>
      </c>
      <c r="I44" s="499"/>
      <c r="J44" s="145"/>
      <c r="K44" s="145"/>
      <c r="L44" s="583"/>
    </row>
    <row r="45" spans="1:12" ht="14.25" customHeight="1" x14ac:dyDescent="0.25">
      <c r="A45" s="56" t="str">
        <f>IF('0) Signal List'!A45="","",'0) Signal List'!A45)</f>
        <v/>
      </c>
      <c r="B45" s="915" t="str">
        <f>IF('0) Signal List'!B45="","",'0) Signal List'!B45)</f>
        <v>Recommended cable 15-pair, 15 x 2 x 0.6sqmm, Twisted-Pair (TP), stranded</v>
      </c>
      <c r="C45" s="908"/>
      <c r="D45" s="908"/>
      <c r="E45" s="908"/>
      <c r="F45" s="776"/>
      <c r="G45" s="15" t="str">
        <f>IF('0) Signal List'!G45="","",'0) Signal List'!G45)</f>
        <v/>
      </c>
      <c r="H45" s="106" t="str">
        <f>IF('0) Signal List'!H45="","",'0) Signal List'!H45)</f>
        <v/>
      </c>
      <c r="I45" s="499"/>
      <c r="J45" s="145"/>
      <c r="K45" s="145"/>
      <c r="L45" s="583"/>
    </row>
    <row r="46" spans="1:12" ht="14.25" customHeight="1" x14ac:dyDescent="0.25">
      <c r="A46" s="56" t="str">
        <f>IF('0) Signal List'!A46="","",'0) Signal List'!A46)</f>
        <v/>
      </c>
      <c r="B46" s="51" t="str">
        <f>IF('0) Signal List'!B46="","",'0) Signal List'!B46)</f>
        <v/>
      </c>
      <c r="C46" s="51" t="str">
        <f>IF('0) Signal List'!C46="","",'0) Signal List'!C46)</f>
        <v/>
      </c>
      <c r="D46" s="51" t="str">
        <f>IF('0) Signal List'!D46="","",'0) Signal List'!D46)</f>
        <v/>
      </c>
      <c r="E46" s="53" t="str">
        <f>IF('0) Signal List'!E46="","",'0) Signal List'!E46)</f>
        <v/>
      </c>
      <c r="F46" s="51" t="str">
        <f>IF('0) Signal List'!F46="","",'0) Signal List'!F46)</f>
        <v/>
      </c>
      <c r="G46" s="15" t="str">
        <f>IF('0) Signal List'!G46="","",'0) Signal List'!G46)</f>
        <v/>
      </c>
      <c r="H46" s="106" t="str">
        <f>IF('0) Signal List'!H46="","",'0) Signal List'!H46)</f>
        <v/>
      </c>
      <c r="I46" s="499"/>
      <c r="J46" s="145"/>
      <c r="K46" s="145"/>
      <c r="L46" s="583"/>
    </row>
    <row r="47" spans="1:12" ht="13.8" thickBot="1" x14ac:dyDescent="0.3">
      <c r="A47" s="12" t="str">
        <f>IF('0) Signal List'!A47="","",'0) Signal List'!A47)</f>
        <v>ETIE Ref</v>
      </c>
      <c r="B47" s="13" t="str">
        <f>IF('0) Signal List'!B47="","",'0) Signal List'!B47)</f>
        <v>Analogue Input Signals (to EirGrid)</v>
      </c>
      <c r="C47" s="591" t="str">
        <f>IF('0) Signal List'!C47="","",'0) Signal List'!C47)</f>
        <v/>
      </c>
      <c r="D47" s="591" t="str">
        <f>IF('0) Signal List'!D47="","",'0) Signal List'!D47)</f>
        <v/>
      </c>
      <c r="E47" s="592" t="str">
        <f>IF('0) Signal List'!E47="","",'0) Signal List'!E47)</f>
        <v/>
      </c>
      <c r="F47" s="591" t="str">
        <f>IF('0) Signal List'!F47="","",'0) Signal List'!F47)</f>
        <v/>
      </c>
      <c r="G47" s="14" t="str">
        <f>IF('0) Signal List'!G47="","",'0) Signal List'!G47)</f>
        <v>Provided by</v>
      </c>
      <c r="H47" s="104" t="str">
        <f>IF('0) Signal List'!H47="","",'0) Signal List'!H47)</f>
        <v>TSO Pass-through to</v>
      </c>
      <c r="I47" s="267"/>
      <c r="J47" s="268"/>
      <c r="K47" s="268"/>
      <c r="L47" s="269"/>
    </row>
    <row r="48" spans="1:12" ht="14.25" customHeight="1" thickTop="1" x14ac:dyDescent="0.25">
      <c r="A48" s="598" t="str">
        <f>IF('0) Signal List'!A48="","",'0) Signal List'!A48)</f>
        <v/>
      </c>
      <c r="B48" s="51" t="str">
        <f>IF('0) Signal List'!B48="","",'0) Signal List'!B48)</f>
        <v/>
      </c>
      <c r="C48" s="51" t="str">
        <f>IF('0) Signal List'!C48="","",'0) Signal List'!C48)</f>
        <v/>
      </c>
      <c r="D48" s="51" t="str">
        <f>IF('0) Signal List'!D48="","",'0) Signal List'!D48)</f>
        <v/>
      </c>
      <c r="E48" s="53" t="str">
        <f>IF('0) Signal List'!E48="","",'0) Signal List'!E48)</f>
        <v/>
      </c>
      <c r="F48" s="51" t="str">
        <f>IF('0) Signal List'!F48="","",'0) Signal List'!F48)</f>
        <v/>
      </c>
      <c r="G48" s="28" t="str">
        <f>IF('0) Signal List'!G48="","",'0) Signal List'!G48)</f>
        <v/>
      </c>
      <c r="H48" s="105" t="str">
        <f>IF('0) Signal List'!H48="","",'0) Signal List'!H48)</f>
        <v/>
      </c>
      <c r="I48" s="499"/>
      <c r="J48" s="145"/>
      <c r="K48" s="145"/>
      <c r="L48" s="583"/>
    </row>
    <row r="49" spans="1:12" ht="14.25" customHeight="1" x14ac:dyDescent="0.25">
      <c r="A49" s="598" t="str">
        <f>IF('0) Signal List'!A49="","",'0) Signal List'!A49)</f>
        <v/>
      </c>
      <c r="B49" s="263" t="str">
        <f>IF('0) Signal List'!B49="","",'0) Signal List'!B49)</f>
        <v>Analogue Input Signals from Sub Station to EirGrid</v>
      </c>
      <c r="C49" s="51" t="str">
        <f>IF('0) Signal List'!C49="","",'0) Signal List'!C49)</f>
        <v/>
      </c>
      <c r="D49" s="51" t="str">
        <f>IF('0) Signal List'!D49="","",'0) Signal List'!D49)</f>
        <v/>
      </c>
      <c r="E49" s="53" t="str">
        <f>IF('0) Signal List'!E49="","",'0) Signal List'!E49)</f>
        <v/>
      </c>
      <c r="F49" s="51" t="str">
        <f>IF('0) Signal List'!F49="","",'0) Signal List'!F49)</f>
        <v/>
      </c>
      <c r="G49" s="15" t="str">
        <f>IF('0) Signal List'!G49="","",'0) Signal List'!G49)</f>
        <v/>
      </c>
      <c r="H49" s="106" t="str">
        <f>IF('0) Signal List'!H49="","",'0) Signal List'!H49)</f>
        <v/>
      </c>
      <c r="I49" s="499"/>
      <c r="J49" s="145"/>
      <c r="K49" s="145"/>
      <c r="L49" s="583"/>
    </row>
    <row r="50" spans="1:12" ht="14.25" customHeight="1" x14ac:dyDescent="0.25">
      <c r="A50" s="56" t="str">
        <f>IF('0) Signal List'!A50="","",'0) Signal List'!A50)</f>
        <v>C1</v>
      </c>
      <c r="B50" s="51" t="str">
        <f>IF('0) Signal List'!B50="","",'0) Signal List'!B50)</f>
        <v>Active Power Output at Connection Point</v>
      </c>
      <c r="C50" s="51" t="str">
        <f>IF('0) Signal List'!C50="","",'0) Signal List'!C50)</f>
        <v>-10 to 0 to 10</v>
      </c>
      <c r="D50" s="51" t="str">
        <f>IF('0) Signal List'!D50="","",'0) Signal List'!D50)</f>
        <v>mA</v>
      </c>
      <c r="E50" s="53" t="e">
        <f>IF('0) Signal List'!E50="","",'0) Signal List'!E50)</f>
        <v>#VALUE!</v>
      </c>
      <c r="F50" s="51" t="str">
        <f>IF('0) Signal List'!F50="","",'0) Signal List'!F50)</f>
        <v>MW</v>
      </c>
      <c r="G50" s="52" t="str">
        <f>IF('0) Signal List'!G50="","",'0) Signal List'!G50)</f>
        <v>WFPS</v>
      </c>
      <c r="H50" s="593" t="str">
        <f>IF('0) Signal List'!H50="","",'0) Signal List'!H50)</f>
        <v>ESBN</v>
      </c>
      <c r="I50" s="368" t="s">
        <v>181</v>
      </c>
      <c r="J50" s="594"/>
      <c r="K50" s="594"/>
      <c r="L50" s="595"/>
    </row>
    <row r="51" spans="1:12" ht="14.25" customHeight="1" x14ac:dyDescent="0.25">
      <c r="A51" s="56" t="str">
        <f>IF('0) Signal List'!A51="","",'0) Signal List'!A51)</f>
        <v>C2</v>
      </c>
      <c r="B51" s="51" t="str">
        <f>IF('0) Signal List'!B51="","",'0) Signal List'!B51)</f>
        <v>Reactive Power at Connection Point</v>
      </c>
      <c r="C51" s="51" t="str">
        <f>IF('0) Signal List'!C51="","",'0) Signal List'!C51)</f>
        <v>-10 to 0 to 10</v>
      </c>
      <c r="D51" s="51" t="str">
        <f>IF('0) Signal List'!D51="","",'0) Signal List'!D51)</f>
        <v>mA</v>
      </c>
      <c r="E51" s="53" t="e">
        <f>IF('0) Signal List'!E51="","",'0) Signal List'!E51)</f>
        <v>#VALUE!</v>
      </c>
      <c r="F51" s="51" t="str">
        <f>IF('0) Signal List'!F51="","",'0) Signal List'!F51)</f>
        <v>Mvar</v>
      </c>
      <c r="G51" s="52" t="str">
        <f>IF('0) Signal List'!G51="","",'0) Signal List'!G51)</f>
        <v>WFPS</v>
      </c>
      <c r="H51" s="593" t="str">
        <f>IF('0) Signal List'!H51="","",'0) Signal List'!H51)</f>
        <v>ESBN</v>
      </c>
      <c r="I51" s="368" t="s">
        <v>181</v>
      </c>
      <c r="J51" s="594"/>
      <c r="K51" s="594"/>
      <c r="L51" s="595"/>
    </row>
    <row r="52" spans="1:12" ht="14.25" customHeight="1" x14ac:dyDescent="0.25">
      <c r="A52" s="56" t="str">
        <f>IF('0) Signal List'!A52="","",'0) Signal List'!A52)</f>
        <v>C3</v>
      </c>
      <c r="B52" s="51" t="str">
        <f>IF('0) Signal List'!B52="","",'0) Signal List'!B52)</f>
        <v>Voltage at Connection Point</v>
      </c>
      <c r="C52" s="51" t="str">
        <f>IF('0) Signal List'!C52="","",'0) Signal List'!C52)</f>
        <v>0-10</v>
      </c>
      <c r="D52" s="51" t="str">
        <f>IF('0) Signal List'!D52="","",'0) Signal List'!D52)</f>
        <v>mA</v>
      </c>
      <c r="E52" s="53" t="str">
        <f>IF('0) Signal List'!E52="","",'0) Signal List'!E52)</f>
        <v>0 to 24</v>
      </c>
      <c r="F52" s="51" t="str">
        <f>IF('0) Signal List'!F52="","",'0) Signal List'!F52)</f>
        <v>kV</v>
      </c>
      <c r="G52" s="52" t="str">
        <f>IF('0) Signal List'!G52="","",'0) Signal List'!G52)</f>
        <v>WFPS</v>
      </c>
      <c r="H52" s="593" t="str">
        <f>IF('0) Signal List'!H52="","",'0) Signal List'!H52)</f>
        <v>ESBN</v>
      </c>
      <c r="I52" s="368" t="s">
        <v>181</v>
      </c>
      <c r="J52" s="594"/>
      <c r="K52" s="594"/>
      <c r="L52" s="595"/>
    </row>
    <row r="53" spans="1:12" ht="14.25" customHeight="1" x14ac:dyDescent="0.25">
      <c r="A53" s="56" t="str">
        <f>IF('0) Signal List'!A53="","",'0) Signal List'!A53)</f>
        <v/>
      </c>
      <c r="B53" s="51" t="str">
        <f>IF('0) Signal List'!B53="","",'0) Signal List'!B53)</f>
        <v/>
      </c>
      <c r="C53" s="51" t="str">
        <f>IF('0) Signal List'!C53="","",'0) Signal List'!C53)</f>
        <v/>
      </c>
      <c r="D53" s="51" t="str">
        <f>IF('0) Signal List'!D53="","",'0) Signal List'!D53)</f>
        <v/>
      </c>
      <c r="E53" s="53" t="str">
        <f>IF('0) Signal List'!E53="","",'0) Signal List'!E53)</f>
        <v/>
      </c>
      <c r="F53" s="51" t="str">
        <f>IF('0) Signal List'!F53="","",'0) Signal List'!F53)</f>
        <v/>
      </c>
      <c r="G53" s="52" t="str">
        <f>IF('0) Signal List'!G53="","",'0) Signal List'!G53)</f>
        <v/>
      </c>
      <c r="H53" s="593" t="str">
        <f>IF('0) Signal List'!H53="","",'0) Signal List'!H53)</f>
        <v/>
      </c>
      <c r="I53" s="499"/>
      <c r="J53" s="145"/>
      <c r="K53" s="145"/>
      <c r="L53" s="583"/>
    </row>
    <row r="54" spans="1:12" ht="14.25" customHeight="1" x14ac:dyDescent="0.25">
      <c r="A54" s="599" t="str">
        <f>IF('0) Signal List'!A54="","",'0) Signal List'!A54)</f>
        <v/>
      </c>
      <c r="B54" s="263" t="str">
        <f>IF('0) Signal List'!B54="","",'0) Signal List'!B54)</f>
        <v>Analogue Input Signals from WTG System to EirGrid</v>
      </c>
      <c r="C54" s="51" t="str">
        <f>IF('0) Signal List'!C54="","",'0) Signal List'!C54)</f>
        <v/>
      </c>
      <c r="D54" s="51" t="str">
        <f>IF('0) Signal List'!D54="","",'0) Signal List'!D54)</f>
        <v/>
      </c>
      <c r="E54" s="53" t="str">
        <f>IF('0) Signal List'!E54="","",'0) Signal List'!E54)</f>
        <v/>
      </c>
      <c r="F54" s="51" t="str">
        <f>IF('0) Signal List'!F54="","",'0) Signal List'!F54)</f>
        <v/>
      </c>
      <c r="G54" s="52" t="str">
        <f>IF('0) Signal List'!G54="","",'0) Signal List'!G54)</f>
        <v/>
      </c>
      <c r="H54" s="593" t="str">
        <f>IF('0) Signal List'!H54="","",'0) Signal List'!H54)</f>
        <v/>
      </c>
      <c r="I54" s="499"/>
      <c r="J54" s="145"/>
      <c r="K54" s="145"/>
      <c r="L54" s="583"/>
    </row>
    <row r="55" spans="1:12" ht="14.25" customHeight="1" x14ac:dyDescent="0.25">
      <c r="A55" s="56" t="str">
        <f>IF('0) Signal List'!A55="","",'0) Signal List'!A55)</f>
        <v>D1</v>
      </c>
      <c r="B55" s="51" t="str">
        <f>IF('0) Signal List'!B55="","",'0) Signal List'!B55)</f>
        <v>Available Active Power</v>
      </c>
      <c r="C55" s="51" t="str">
        <f>IF('0) Signal List'!C55="","",'0) Signal List'!C55)</f>
        <v>0-10</v>
      </c>
      <c r="D55" s="51" t="str">
        <f>IF('0) Signal List'!D55="","",'0) Signal List'!D55)</f>
        <v>mA</v>
      </c>
      <c r="E55" s="53" t="e">
        <f>IF('0) Signal List'!E55="","",'0) Signal List'!E55)</f>
        <v>#VALUE!</v>
      </c>
      <c r="F55" s="51" t="str">
        <f>IF('0) Signal List'!F55="","",'0) Signal List'!F55)</f>
        <v>MW</v>
      </c>
      <c r="G55" s="52" t="str">
        <f>IF('0) Signal List'!G55="","",'0) Signal List'!G55)</f>
        <v>WFPS</v>
      </c>
      <c r="H55" s="593" t="str">
        <f>IF('0) Signal List'!H55="","",'0) Signal List'!H55)</f>
        <v>ESBN</v>
      </c>
      <c r="I55" s="368" t="s">
        <v>181</v>
      </c>
      <c r="J55" s="594"/>
      <c r="K55" s="594"/>
      <c r="L55" s="595"/>
    </row>
    <row r="56" spans="1:12" ht="14.25" customHeight="1" x14ac:dyDescent="0.25">
      <c r="A56" s="56" t="str">
        <f>IF('0) Signal List'!A56="","",'0) Signal List'!A56)</f>
        <v>D2</v>
      </c>
      <c r="B56" s="51" t="str">
        <f>IF('0) Signal List'!B56="","",'0) Signal List'!B56)</f>
        <v>Active Power Control Setpoint (feedback)</v>
      </c>
      <c r="C56" s="51" t="str">
        <f>IF('0) Signal List'!C56="","",'0) Signal List'!C56)</f>
        <v>0-10</v>
      </c>
      <c r="D56" s="51" t="str">
        <f>IF('0) Signal List'!D56="","",'0) Signal List'!D56)</f>
        <v>mA</v>
      </c>
      <c r="E56" s="53" t="e">
        <f>IF('0) Signal List'!E56="","",'0) Signal List'!E56)</f>
        <v>#VALUE!</v>
      </c>
      <c r="F56" s="51" t="str">
        <f>IF('0) Signal List'!F56="","",'0) Signal List'!F56)</f>
        <v>MW</v>
      </c>
      <c r="G56" s="52" t="str">
        <f>IF('0) Signal List'!G56="","",'0) Signal List'!G56)</f>
        <v>WFPS</v>
      </c>
      <c r="H56" s="593" t="str">
        <f>IF('0) Signal List'!H56="","",'0) Signal List'!H56)</f>
        <v xml:space="preserve">N/A </v>
      </c>
      <c r="I56" s="368" t="s">
        <v>181</v>
      </c>
      <c r="J56" s="594"/>
      <c r="K56" s="594"/>
      <c r="L56" s="595"/>
    </row>
    <row r="57" spans="1:12" ht="14.25" customHeight="1" x14ac:dyDescent="0.25">
      <c r="A57" s="56" t="str">
        <f>IF('0) Signal List'!A57="","",'0) Signal List'!A57)</f>
        <v>D3</v>
      </c>
      <c r="B57" s="51" t="str">
        <f>IF('0) Signal List'!B57="","",'0) Signal List'!B57)</f>
        <v>Frequency Droop Setting (feedback)</v>
      </c>
      <c r="C57" s="51" t="str">
        <f>IF('0) Signal List'!C57="","",'0) Signal List'!C57)</f>
        <v>0-10</v>
      </c>
      <c r="D57" s="51" t="str">
        <f>IF('0) Signal List'!D57="","",'0) Signal List'!D57)</f>
        <v>mA</v>
      </c>
      <c r="E57" s="53" t="str">
        <f>IF('0) Signal List'!E57="","",'0) Signal List'!E57)</f>
        <v xml:space="preserve"> 0-14</v>
      </c>
      <c r="F57" s="51" t="str">
        <f>IF('0) Signal List'!F57="","",'0) Signal List'!F57)</f>
        <v>%</v>
      </c>
      <c r="G57" s="52" t="str">
        <f>IF('0) Signal List'!G57="","",'0) Signal List'!G57)</f>
        <v>WFPS</v>
      </c>
      <c r="H57" s="593" t="str">
        <f>IF('0) Signal List'!H57="","",'0) Signal List'!H57)</f>
        <v xml:space="preserve">N/A </v>
      </c>
      <c r="I57" s="499"/>
      <c r="J57" s="145"/>
      <c r="K57" s="145"/>
      <c r="L57" s="583"/>
    </row>
    <row r="58" spans="1:12" ht="14.25" customHeight="1" x14ac:dyDescent="0.25">
      <c r="A58" s="56"/>
      <c r="B58" s="51"/>
      <c r="C58" s="51"/>
      <c r="D58" s="51"/>
      <c r="E58" s="53"/>
      <c r="F58" s="51"/>
      <c r="G58" s="52"/>
      <c r="H58" s="593"/>
      <c r="I58" s="499"/>
      <c r="J58" s="145"/>
      <c r="K58" s="145"/>
      <c r="L58" s="583"/>
    </row>
    <row r="59" spans="1:12" ht="14.25" customHeight="1" x14ac:dyDescent="0.25">
      <c r="A59" s="56" t="str">
        <f>IF('0) Signal List'!A59="","",'0) Signal List'!A59)</f>
        <v/>
      </c>
      <c r="B59" s="263" t="str">
        <f>IF('0) Signal List'!B59="","",'0) Signal List'!B59)</f>
        <v>Analogue WTG Availability</v>
      </c>
      <c r="C59" s="51" t="str">
        <f>IF('0) Signal List'!C59="","",'0) Signal List'!C59)</f>
        <v/>
      </c>
      <c r="D59" s="51" t="str">
        <f>IF('0) Signal List'!D59="","",'0) Signal List'!D59)</f>
        <v/>
      </c>
      <c r="E59" s="53" t="str">
        <f>IF('0) Signal List'!E59="","",'0) Signal List'!E59)</f>
        <v/>
      </c>
      <c r="F59" s="51" t="str">
        <f>IF('0) Signal List'!F59="","",'0) Signal List'!F59)</f>
        <v/>
      </c>
      <c r="G59" s="52" t="str">
        <f>IF('0) Signal List'!G59="","",'0) Signal List'!G59)</f>
        <v/>
      </c>
      <c r="H59" s="593" t="str">
        <f>IF('0) Signal List'!H59="","",'0) Signal List'!H59)</f>
        <v/>
      </c>
      <c r="I59" s="499"/>
      <c r="J59" s="145"/>
      <c r="K59" s="145"/>
      <c r="L59" s="583"/>
    </row>
    <row r="60" spans="1:12" ht="14.25" customHeight="1" x14ac:dyDescent="0.25">
      <c r="A60" s="56" t="str">
        <f>IF('0) Signal List'!A60="","",'0) Signal List'!A60)</f>
        <v>D4</v>
      </c>
      <c r="B60" s="51" t="str">
        <f>IF('0) Signal List'!B60="","",'0) Signal List'!B60)</f>
        <v>%WTG not generating due to high wind</v>
      </c>
      <c r="C60" s="51" t="str">
        <f>IF('0) Signal List'!C60="","",'0) Signal List'!C60)</f>
        <v>0-10</v>
      </c>
      <c r="D60" s="51" t="str">
        <f>IF('0) Signal List'!D60="","",'0) Signal List'!D60)</f>
        <v>mA</v>
      </c>
      <c r="E60" s="53" t="str">
        <f>IF('0) Signal List'!E60="","",'0) Signal List'!E60)</f>
        <v>0-110</v>
      </c>
      <c r="F60" s="51" t="str">
        <f>IF('0) Signal List'!F60="","",'0) Signal List'!F60)</f>
        <v>%</v>
      </c>
      <c r="G60" s="52" t="str">
        <f>IF('0) Signal List'!G60="","",'0) Signal List'!G60)</f>
        <v>WFPS</v>
      </c>
      <c r="H60" s="593" t="str">
        <f>IF('0) Signal List'!H60="","",'0) Signal List'!H60)</f>
        <v>ESBN</v>
      </c>
      <c r="I60" s="368" t="s">
        <v>181</v>
      </c>
      <c r="J60" s="594"/>
      <c r="K60" s="594"/>
      <c r="L60" s="595"/>
    </row>
    <row r="61" spans="1:12" ht="14.25" customHeight="1" x14ac:dyDescent="0.25">
      <c r="A61" s="56" t="str">
        <f>IF('0) Signal List'!A61="","",'0) Signal List'!A61)</f>
        <v>D5</v>
      </c>
      <c r="B61" s="51" t="str">
        <f>IF('0) Signal List'!B61="","",'0) Signal List'!B61)</f>
        <v xml:space="preserve">%WTG not generating due to low wind </v>
      </c>
      <c r="C61" s="51" t="str">
        <f>IF('0) Signal List'!C61="","",'0) Signal List'!C61)</f>
        <v>0-10</v>
      </c>
      <c r="D61" s="51" t="str">
        <f>IF('0) Signal List'!D61="","",'0) Signal List'!D61)</f>
        <v>mA</v>
      </c>
      <c r="E61" s="53" t="str">
        <f>IF('0) Signal List'!E61="","",'0) Signal List'!E61)</f>
        <v>0-110</v>
      </c>
      <c r="F61" s="51" t="str">
        <f>IF('0) Signal List'!F61="","",'0) Signal List'!F61)</f>
        <v>%</v>
      </c>
      <c r="G61" s="52" t="str">
        <f>IF('0) Signal List'!G61="","",'0) Signal List'!G61)</f>
        <v>WFPS</v>
      </c>
      <c r="H61" s="593" t="str">
        <f>IF('0) Signal List'!H61="","",'0) Signal List'!H61)</f>
        <v>ESBN</v>
      </c>
      <c r="I61" s="368" t="s">
        <v>181</v>
      </c>
      <c r="J61" s="594"/>
      <c r="K61" s="594"/>
      <c r="L61" s="595"/>
    </row>
    <row r="62" spans="1:12" ht="14.25" customHeight="1" x14ac:dyDescent="0.25">
      <c r="A62" s="56" t="str">
        <f>IF('0) Signal List'!A62="","",'0) Signal List'!A62)</f>
        <v>D6</v>
      </c>
      <c r="B62" s="51" t="str">
        <f>IF('0) Signal List'!B62="","",'0) Signal List'!B62)</f>
        <v>Wind Farm Availability</v>
      </c>
      <c r="C62" s="51" t="str">
        <f>IF('0) Signal List'!C62="","",'0) Signal List'!C62)</f>
        <v>0-10</v>
      </c>
      <c r="D62" s="51" t="str">
        <f>IF('0) Signal List'!D62="","",'0) Signal List'!D62)</f>
        <v>mA</v>
      </c>
      <c r="E62" s="53" t="str">
        <f>IF('0) Signal List'!E62="","",'0) Signal List'!E62)</f>
        <v>0-110</v>
      </c>
      <c r="F62" s="51" t="str">
        <f>IF('0) Signal List'!F62="","",'0) Signal List'!F62)</f>
        <v>%</v>
      </c>
      <c r="G62" s="52" t="str">
        <f>IF('0) Signal List'!G62="","",'0) Signal List'!G62)</f>
        <v>WFPS</v>
      </c>
      <c r="H62" s="593" t="str">
        <f>IF('0) Signal List'!H62="","",'0) Signal List'!H62)</f>
        <v xml:space="preserve">N/A </v>
      </c>
      <c r="I62" s="368" t="s">
        <v>181</v>
      </c>
      <c r="J62" s="594"/>
      <c r="K62" s="594"/>
      <c r="L62" s="595"/>
    </row>
    <row r="63" spans="1:12" ht="14.25" customHeight="1" x14ac:dyDescent="0.25">
      <c r="A63" s="56" t="str">
        <f>IF('0) Signal List'!A63="","",'0) Signal List'!A63)</f>
        <v/>
      </c>
      <c r="B63" s="51" t="str">
        <f>IF('0) Signal List'!B63="","",'0) Signal List'!B63)</f>
        <v/>
      </c>
      <c r="C63" s="51" t="str">
        <f>IF('0) Signal List'!C63="","",'0) Signal List'!C63)</f>
        <v/>
      </c>
      <c r="D63" s="51" t="str">
        <f>IF('0) Signal List'!D63="","",'0) Signal List'!D63)</f>
        <v/>
      </c>
      <c r="E63" s="53" t="str">
        <f>IF('0) Signal List'!E63="","",'0) Signal List'!E63)</f>
        <v/>
      </c>
      <c r="F63" s="51" t="str">
        <f>IF('0) Signal List'!F63="","",'0) Signal List'!F63)</f>
        <v/>
      </c>
      <c r="G63" s="52" t="str">
        <f>IF('0) Signal List'!G63="","",'0) Signal List'!G63)</f>
        <v/>
      </c>
      <c r="H63" s="593" t="str">
        <f>IF('0) Signal List'!H63="","",'0) Signal List'!H63)</f>
        <v/>
      </c>
      <c r="I63" s="499"/>
      <c r="J63" s="145"/>
      <c r="K63" s="145"/>
      <c r="L63" s="583"/>
    </row>
    <row r="64" spans="1:12" ht="14.25" customHeight="1" x14ac:dyDescent="0.25">
      <c r="A64" s="56" t="str">
        <f>IF('0) Signal List'!A64="","",'0) Signal List'!A64)</f>
        <v/>
      </c>
      <c r="B64" s="263" t="str">
        <f>IF('0) Signal List'!B64="","",'0) Signal List'!B64)</f>
        <v>Analogue  Availability</v>
      </c>
      <c r="C64" s="51" t="str">
        <f>IF('0) Signal List'!C64="","",'0) Signal List'!C64)</f>
        <v/>
      </c>
      <c r="D64" s="51" t="str">
        <f>IF('0) Signal List'!D64="","",'0) Signal List'!D64)</f>
        <v/>
      </c>
      <c r="E64" s="53" t="str">
        <f>IF('0) Signal List'!E64="","",'0) Signal List'!E64)</f>
        <v/>
      </c>
      <c r="F64" s="51" t="str">
        <f>IF('0) Signal List'!F64="","",'0) Signal List'!F64)</f>
        <v/>
      </c>
      <c r="G64" s="52" t="str">
        <f>IF('0) Signal List'!G64="","",'0) Signal List'!G64)</f>
        <v/>
      </c>
      <c r="H64" s="593" t="str">
        <f>IF('0) Signal List'!H64="","",'0) Signal List'!H64)</f>
        <v/>
      </c>
      <c r="I64" s="499"/>
      <c r="J64" s="145"/>
      <c r="K64" s="145"/>
      <c r="L64" s="583"/>
    </row>
    <row r="65" spans="1:12" ht="14.25" customHeight="1" x14ac:dyDescent="0.25">
      <c r="A65" s="56" t="str">
        <f>IF('0) Signal List'!A65="","",'0) Signal List'!A65)</f>
        <v>D7</v>
      </c>
      <c r="B65" s="51" t="str">
        <f>IF('0) Signal List'!B65="","",'0) Signal List'!B65)</f>
        <v>Emulated Inertia FFR availability</v>
      </c>
      <c r="C65" s="51" t="str">
        <f>IF('0) Signal List'!C65="","",'0) Signal List'!C65)</f>
        <v>0-10</v>
      </c>
      <c r="D65" s="51" t="str">
        <f>IF('0) Signal List'!D65="","",'0) Signal List'!D65)</f>
        <v>mA</v>
      </c>
      <c r="E65" s="53" t="str">
        <f>IF('0) Signal List'!E65="","",'0) Signal List'!E65)</f>
        <v>0-XX</v>
      </c>
      <c r="F65" s="51" t="str">
        <f>IF('0) Signal List'!F65="","",'0) Signal List'!F65)</f>
        <v>MW</v>
      </c>
      <c r="G65" s="52" t="str">
        <f>IF('0) Signal List'!G65="","",'0) Signal List'!G65)</f>
        <v>WFPS</v>
      </c>
      <c r="H65" s="593" t="str">
        <f>IF('0) Signal List'!H65="","",'0) Signal List'!H65)</f>
        <v>ESBN</v>
      </c>
      <c r="I65" s="368" t="s">
        <v>181</v>
      </c>
      <c r="J65" s="594"/>
      <c r="K65" s="594"/>
      <c r="L65" s="595"/>
    </row>
    <row r="66" spans="1:12" ht="14.25" customHeight="1" x14ac:dyDescent="0.25">
      <c r="A66" s="56" t="str">
        <f>IF('0) Signal List'!A66="","",'0) Signal List'!A66)</f>
        <v>D8</v>
      </c>
      <c r="B66" s="51" t="str">
        <f>IF('0) Signal List'!B66="","",'0) Signal List'!B66)</f>
        <v>Emulated Inertia POR availability</v>
      </c>
      <c r="C66" s="51" t="str">
        <f>IF('0) Signal List'!C66="","",'0) Signal List'!C66)</f>
        <v>0-10</v>
      </c>
      <c r="D66" s="51" t="str">
        <f>IF('0) Signal List'!D66="","",'0) Signal List'!D66)</f>
        <v>mA</v>
      </c>
      <c r="E66" s="53" t="str">
        <f>IF('0) Signal List'!E66="","",'0) Signal List'!E66)</f>
        <v>0-XX</v>
      </c>
      <c r="F66" s="51" t="str">
        <f>IF('0) Signal List'!F66="","",'0) Signal List'!F66)</f>
        <v>MW</v>
      </c>
      <c r="G66" s="52" t="str">
        <f>IF('0) Signal List'!G66="","",'0) Signal List'!G66)</f>
        <v>WFPS</v>
      </c>
      <c r="H66" s="593" t="str">
        <f>IF('0) Signal List'!H66="","",'0) Signal List'!H66)</f>
        <v>ESBN</v>
      </c>
      <c r="I66" s="368" t="s">
        <v>181</v>
      </c>
      <c r="J66" s="594"/>
      <c r="K66" s="594"/>
      <c r="L66" s="595"/>
    </row>
    <row r="67" spans="1:12" ht="14.25" customHeight="1" x14ac:dyDescent="0.25">
      <c r="A67" s="56" t="str">
        <f>IF('0) Signal List'!A69="","",'0) Signal List'!A69)</f>
        <v>D9</v>
      </c>
      <c r="B67" s="51" t="str">
        <f>IF('0) Signal List'!B69="","",'0) Signal List'!B69)</f>
        <v>Wind Speed 1</v>
      </c>
      <c r="C67" s="51" t="str">
        <f>IF('0) Signal List'!C69="","",'0) Signal List'!C69)</f>
        <v>0-10</v>
      </c>
      <c r="D67" s="51" t="str">
        <f>IF('0) Signal List'!D69="","",'0) Signal List'!D69)</f>
        <v>mA</v>
      </c>
      <c r="E67" s="53" t="str">
        <f>IF('0) Signal List'!E69="","",'0) Signal List'!E69)</f>
        <v>0-70</v>
      </c>
      <c r="F67" s="51" t="str">
        <f>IF('0) Signal List'!F69="","",'0) Signal List'!F69)</f>
        <v>m/s</v>
      </c>
      <c r="G67" s="52" t="str">
        <f>IF('0) Signal List'!G69="","",'0) Signal List'!G69)</f>
        <v>WFPS</v>
      </c>
      <c r="H67" s="593" t="str">
        <f>IF('0) Signal List'!H69="","",'0) Signal List'!H69)</f>
        <v xml:space="preserve">N/A </v>
      </c>
      <c r="I67" s="368" t="s">
        <v>181</v>
      </c>
      <c r="J67" s="594"/>
      <c r="K67" s="594"/>
      <c r="L67" s="595"/>
    </row>
    <row r="68" spans="1:12" ht="14.25" customHeight="1" x14ac:dyDescent="0.25">
      <c r="A68" s="56" t="str">
        <f>IF('0) Signal List'!A70="","",'0) Signal List'!A70)</f>
        <v>D10</v>
      </c>
      <c r="B68" s="51" t="str">
        <f>IF('0) Signal List'!B70="","",'0) Signal List'!B70)</f>
        <v>Wind Direction 1</v>
      </c>
      <c r="C68" s="51" t="str">
        <f>IF('0) Signal List'!C70="","",'0) Signal List'!C70)</f>
        <v>0-10</v>
      </c>
      <c r="D68" s="51" t="str">
        <f>IF('0) Signal List'!D70="","",'0) Signal List'!D70)</f>
        <v>mA</v>
      </c>
      <c r="E68" s="53" t="str">
        <f>IF('0) Signal List'!E70="","",'0) Signal List'!E70)</f>
        <v>0-360</v>
      </c>
      <c r="F68" s="51" t="str">
        <f>IF('0) Signal List'!F70="","",'0) Signal List'!F70)</f>
        <v>deg</v>
      </c>
      <c r="G68" s="52" t="str">
        <f>IF('0) Signal List'!G70="","",'0) Signal List'!G70)</f>
        <v>WFPS</v>
      </c>
      <c r="H68" s="593" t="str">
        <f>IF('0) Signal List'!H70="","",'0) Signal List'!H70)</f>
        <v xml:space="preserve">N/A </v>
      </c>
      <c r="I68" s="368" t="s">
        <v>181</v>
      </c>
      <c r="J68" s="594"/>
      <c r="K68" s="594"/>
      <c r="L68" s="595"/>
    </row>
    <row r="69" spans="1:12" ht="14.25" customHeight="1" x14ac:dyDescent="0.25">
      <c r="A69" s="56" t="str">
        <f>IF('0) Signal List'!A71="","",'0) Signal List'!A71)</f>
        <v>D11</v>
      </c>
      <c r="B69" s="51" t="str">
        <f>IF('0) Signal List'!B71="","",'0) Signal List'!B71)</f>
        <v>Air Temperature 1</v>
      </c>
      <c r="C69" s="51" t="str">
        <f>IF('0) Signal List'!C71="","",'0) Signal List'!C71)</f>
        <v>0-10</v>
      </c>
      <c r="D69" s="51" t="str">
        <f>IF('0) Signal List'!D71="","",'0) Signal List'!D71)</f>
        <v>mA</v>
      </c>
      <c r="E69" s="53" t="str">
        <f>IF('0) Signal List'!E71="","",'0) Signal List'!E71)</f>
        <v>-40-70</v>
      </c>
      <c r="F69" s="51" t="str">
        <f>IF('0) Signal List'!F71="","",'0) Signal List'!F71)</f>
        <v>C</v>
      </c>
      <c r="G69" s="52" t="str">
        <f>IF('0) Signal List'!G71="","",'0) Signal List'!G71)</f>
        <v>WFPS</v>
      </c>
      <c r="H69" s="593" t="str">
        <f>IF('0) Signal List'!H71="","",'0) Signal List'!H71)</f>
        <v xml:space="preserve">N/A </v>
      </c>
      <c r="I69" s="368" t="s">
        <v>181</v>
      </c>
      <c r="J69" s="594"/>
      <c r="K69" s="594"/>
      <c r="L69" s="595"/>
    </row>
    <row r="70" spans="1:12" ht="14.25" customHeight="1" x14ac:dyDescent="0.25">
      <c r="A70" s="56" t="str">
        <f>IF('0) Signal List'!A72="","",'0) Signal List'!A72)</f>
        <v>D12</v>
      </c>
      <c r="B70" s="51" t="str">
        <f>IF('0) Signal List'!B72="","",'0) Signal List'!B72)</f>
        <v>Air Pressure 1</v>
      </c>
      <c r="C70" s="51" t="str">
        <f>IF('0) Signal List'!C72="","",'0) Signal List'!C72)</f>
        <v>0-10</v>
      </c>
      <c r="D70" s="51" t="str">
        <f>IF('0) Signal List'!D72="","",'0) Signal List'!D72)</f>
        <v>mA</v>
      </c>
      <c r="E70" s="53" t="str">
        <f>IF('0) Signal List'!E72="","",'0) Signal List'!E72)</f>
        <v>735-1060</v>
      </c>
      <c r="F70" s="51" t="str">
        <f>IF('0) Signal List'!F72="","",'0) Signal List'!F72)</f>
        <v>mBar</v>
      </c>
      <c r="G70" s="52" t="str">
        <f>IF('0) Signal List'!G72="","",'0) Signal List'!G72)</f>
        <v>WFPS</v>
      </c>
      <c r="H70" s="593" t="str">
        <f>IF('0) Signal List'!H72="","",'0) Signal List'!H72)</f>
        <v xml:space="preserve">N/A </v>
      </c>
      <c r="I70" s="368" t="s">
        <v>181</v>
      </c>
      <c r="J70" s="594"/>
      <c r="K70" s="594"/>
      <c r="L70" s="595"/>
    </row>
    <row r="71" spans="1:12" ht="14.25" customHeight="1" x14ac:dyDescent="0.25">
      <c r="A71" s="56" t="str">
        <f>IF('0) Signal List'!A73="","",'0) Signal List'!A73)</f>
        <v/>
      </c>
      <c r="B71" s="51" t="str">
        <f>IF('0) Signal List'!B73="","",'0) Signal List'!B73)</f>
        <v/>
      </c>
      <c r="C71" s="51" t="str">
        <f>IF('0) Signal List'!C73="","",'0) Signal List'!C73)</f>
        <v/>
      </c>
      <c r="D71" s="51" t="str">
        <f>IF('0) Signal List'!D73="","",'0) Signal List'!D73)</f>
        <v/>
      </c>
      <c r="E71" s="53" t="str">
        <f>IF('0) Signal List'!E73="","",'0) Signal List'!E73)</f>
        <v/>
      </c>
      <c r="F71" s="51" t="str">
        <f>IF('0) Signal List'!F73="","",'0) Signal List'!F73)</f>
        <v/>
      </c>
      <c r="G71" s="52" t="str">
        <f>IF('0) Signal List'!G73="","",'0) Signal List'!G73)</f>
        <v/>
      </c>
      <c r="H71" s="593" t="str">
        <f>IF('0) Signal List'!H73="","",'0) Signal List'!H73)</f>
        <v/>
      </c>
      <c r="I71" s="499"/>
      <c r="J71" s="145"/>
      <c r="K71" s="145"/>
      <c r="L71" s="583"/>
    </row>
    <row r="72" spans="1:12" ht="14.25" customHeight="1" x14ac:dyDescent="0.25">
      <c r="A72" s="56" t="str">
        <f>IF('0) Signal List'!A74="","",'0) Signal List'!A74)</f>
        <v/>
      </c>
      <c r="B72" s="263" t="str">
        <f>IF('0) Signal List'!B74="","",'0) Signal List'!B74)</f>
        <v>Met N (if Registered Capacity &gt;= 10 MW)</v>
      </c>
      <c r="C72" s="51" t="str">
        <f>IF('0) Signal List'!C74="","",'0) Signal List'!C74)</f>
        <v/>
      </c>
      <c r="D72" s="51" t="str">
        <f>IF('0) Signal List'!D74="","",'0) Signal List'!D74)</f>
        <v/>
      </c>
      <c r="E72" s="53" t="str">
        <f>IF('0) Signal List'!E74="","",'0) Signal List'!E74)</f>
        <v/>
      </c>
      <c r="F72" s="51" t="str">
        <f>IF('0) Signal List'!F74="","",'0) Signal List'!F74)</f>
        <v/>
      </c>
      <c r="G72" s="52" t="str">
        <f>IF('0) Signal List'!G74="","",'0) Signal List'!G74)</f>
        <v/>
      </c>
      <c r="H72" s="593" t="str">
        <f>IF('0) Signal List'!H74="","",'0) Signal List'!H74)</f>
        <v/>
      </c>
      <c r="I72" s="499"/>
      <c r="J72" s="145"/>
      <c r="K72" s="145"/>
      <c r="L72" s="583"/>
    </row>
    <row r="73" spans="1:12" ht="14.25" customHeight="1" x14ac:dyDescent="0.25">
      <c r="A73" s="56" t="str">
        <f>IF('0) Signal List'!A75="","",'0) Signal List'!A75)</f>
        <v>D13</v>
      </c>
      <c r="B73" s="51" t="str">
        <f>IF('0) Signal List'!B75="","",'0) Signal List'!B75)</f>
        <v>Wind Speed N</v>
      </c>
      <c r="C73" s="51" t="str">
        <f>IF('0) Signal List'!C75="","",'0) Signal List'!C75)</f>
        <v>0-10</v>
      </c>
      <c r="D73" s="51" t="str">
        <f>IF('0) Signal List'!D75="","",'0) Signal List'!D75)</f>
        <v>mA</v>
      </c>
      <c r="E73" s="53" t="str">
        <f>IF('0) Signal List'!E75="","",'0) Signal List'!E75)</f>
        <v>0-70</v>
      </c>
      <c r="F73" s="51" t="str">
        <f>IF('0) Signal List'!F75="","",'0) Signal List'!F75)</f>
        <v>m/s</v>
      </c>
      <c r="G73" s="52" t="str">
        <f>IF('0) Signal List'!G75="","",'0) Signal List'!G75)</f>
        <v>WFPS</v>
      </c>
      <c r="H73" s="593" t="str">
        <f>IF('0) Signal List'!H75="","",'0) Signal List'!H75)</f>
        <v xml:space="preserve">N/A </v>
      </c>
      <c r="I73" s="368" t="s">
        <v>181</v>
      </c>
      <c r="J73" s="594"/>
      <c r="K73" s="594"/>
      <c r="L73" s="595"/>
    </row>
    <row r="74" spans="1:12" ht="14.25" customHeight="1" x14ac:dyDescent="0.25">
      <c r="A74" s="56" t="str">
        <f>IF('0) Signal List'!A76="","",'0) Signal List'!A76)</f>
        <v>D14</v>
      </c>
      <c r="B74" s="51" t="str">
        <f>IF('0) Signal List'!B76="","",'0) Signal List'!B76)</f>
        <v>Wind Direction  N</v>
      </c>
      <c r="C74" s="51" t="str">
        <f>IF('0) Signal List'!C76="","",'0) Signal List'!C76)</f>
        <v>0-10</v>
      </c>
      <c r="D74" s="51" t="str">
        <f>IF('0) Signal List'!D76="","",'0) Signal List'!D76)</f>
        <v>mA</v>
      </c>
      <c r="E74" s="53" t="str">
        <f>IF('0) Signal List'!E76="","",'0) Signal List'!E76)</f>
        <v>0-360</v>
      </c>
      <c r="F74" s="51" t="str">
        <f>IF('0) Signal List'!F76="","",'0) Signal List'!F76)</f>
        <v>deg</v>
      </c>
      <c r="G74" s="52" t="str">
        <f>IF('0) Signal List'!G76="","",'0) Signal List'!G76)</f>
        <v>WFPS</v>
      </c>
      <c r="H74" s="593" t="str">
        <f>IF('0) Signal List'!H76="","",'0) Signal List'!H76)</f>
        <v xml:space="preserve">N/A </v>
      </c>
      <c r="I74" s="368" t="s">
        <v>181</v>
      </c>
      <c r="J74" s="594"/>
      <c r="K74" s="594"/>
      <c r="L74" s="595"/>
    </row>
    <row r="75" spans="1:12" ht="14.25" customHeight="1" x14ac:dyDescent="0.25">
      <c r="A75" s="56" t="str">
        <f>IF('0) Signal List'!A77="","",'0) Signal List'!A77)</f>
        <v>D15</v>
      </c>
      <c r="B75" s="51" t="str">
        <f>IF('0) Signal List'!B77="","",'0) Signal List'!B77)</f>
        <v>Air Temperature N</v>
      </c>
      <c r="C75" s="51" t="str">
        <f>IF('0) Signal List'!C77="","",'0) Signal List'!C77)</f>
        <v>0-10</v>
      </c>
      <c r="D75" s="51" t="str">
        <f>IF('0) Signal List'!D77="","",'0) Signal List'!D77)</f>
        <v>mA</v>
      </c>
      <c r="E75" s="53" t="str">
        <f>IF('0) Signal List'!E77="","",'0) Signal List'!E77)</f>
        <v>-40-70</v>
      </c>
      <c r="F75" s="51" t="str">
        <f>IF('0) Signal List'!F77="","",'0) Signal List'!F77)</f>
        <v>C</v>
      </c>
      <c r="G75" s="52" t="str">
        <f>IF('0) Signal List'!G77="","",'0) Signal List'!G77)</f>
        <v>WFPS</v>
      </c>
      <c r="H75" s="593" t="str">
        <f>IF('0) Signal List'!H77="","",'0) Signal List'!H77)</f>
        <v xml:space="preserve">N/A </v>
      </c>
      <c r="I75" s="368" t="s">
        <v>181</v>
      </c>
      <c r="J75" s="594"/>
      <c r="K75" s="594"/>
      <c r="L75" s="595"/>
    </row>
    <row r="76" spans="1:12" ht="14.25" customHeight="1" x14ac:dyDescent="0.25">
      <c r="A76" s="56" t="str">
        <f>IF('0) Signal List'!A78="","",'0) Signal List'!A78)</f>
        <v>D16</v>
      </c>
      <c r="B76" s="51" t="str">
        <f>IF('0) Signal List'!B78="","",'0) Signal List'!B78)</f>
        <v>Air Pressure N</v>
      </c>
      <c r="C76" s="51" t="str">
        <f>IF('0) Signal List'!C78="","",'0) Signal List'!C78)</f>
        <v>0-10</v>
      </c>
      <c r="D76" s="51" t="str">
        <f>IF('0) Signal List'!D78="","",'0) Signal List'!D78)</f>
        <v>mA</v>
      </c>
      <c r="E76" s="53" t="str">
        <f>IF('0) Signal List'!E78="","",'0) Signal List'!E78)</f>
        <v>735-1060</v>
      </c>
      <c r="F76" s="51" t="str">
        <f>IF('0) Signal List'!F78="","",'0) Signal List'!F78)</f>
        <v>mBar</v>
      </c>
      <c r="G76" s="52" t="str">
        <f>IF('0) Signal List'!G78="","",'0) Signal List'!G78)</f>
        <v>WFPS</v>
      </c>
      <c r="H76" s="593" t="str">
        <f>IF('0) Signal List'!H78="","",'0) Signal List'!H78)</f>
        <v xml:space="preserve">N/A </v>
      </c>
      <c r="I76" s="368" t="s">
        <v>181</v>
      </c>
      <c r="J76" s="594"/>
      <c r="K76" s="594"/>
      <c r="L76" s="595"/>
    </row>
    <row r="77" spans="1:12" ht="14.25" customHeight="1" x14ac:dyDescent="0.25">
      <c r="A77" s="56" t="str">
        <f>IF('0) Signal List'!A79="","",'0) Signal List'!A79)</f>
        <v/>
      </c>
      <c r="B77" s="51" t="str">
        <f>IF('0) Signal List'!B79="","",'0) Signal List'!B79)</f>
        <v/>
      </c>
      <c r="C77" s="51" t="str">
        <f>IF('0) Signal List'!C79="","",'0) Signal List'!C79)</f>
        <v/>
      </c>
      <c r="D77" s="51" t="str">
        <f>IF('0) Signal List'!D79="","",'0) Signal List'!D79)</f>
        <v/>
      </c>
      <c r="E77" s="53" t="str">
        <f>IF('0) Signal List'!E79="","",'0) Signal List'!E79)</f>
        <v/>
      </c>
      <c r="F77" s="51" t="str">
        <f>IF('0) Signal List'!F79="","",'0) Signal List'!F79)</f>
        <v/>
      </c>
      <c r="G77" s="52" t="str">
        <f>IF('0) Signal List'!G79="","",'0) Signal List'!G79)</f>
        <v/>
      </c>
      <c r="H77" s="593" t="str">
        <f>IF('0) Signal List'!H79="","",'0) Signal List'!H79)</f>
        <v/>
      </c>
      <c r="I77" s="499"/>
      <c r="J77" s="145"/>
      <c r="K77" s="145"/>
      <c r="L77" s="583"/>
    </row>
    <row r="78" spans="1:12" ht="14.25" customHeight="1" x14ac:dyDescent="0.25">
      <c r="A78" s="56" t="str">
        <f>IF('0) Signal List'!A80="","",'0) Signal List'!A80)</f>
        <v/>
      </c>
      <c r="B78" s="915" t="str">
        <f>IF('0) Signal List'!B80="","",'0) Signal List'!B80)</f>
        <v>Recommended cable 25-pair cable: 25 x 2 x 0.6sqmm TP, stranded, individually screened pairs. Screens to be terminated by WFPS.</v>
      </c>
      <c r="C78" s="908"/>
      <c r="D78" s="908"/>
      <c r="E78" s="908"/>
      <c r="F78" s="776"/>
      <c r="G78" s="15" t="str">
        <f>IF('0) Signal List'!G80="","",'0) Signal List'!G80)</f>
        <v/>
      </c>
      <c r="H78" s="106" t="str">
        <f>IF('0) Signal List'!H80="","",'0) Signal List'!H80)</f>
        <v/>
      </c>
      <c r="I78" s="499"/>
      <c r="J78" s="145"/>
      <c r="K78" s="145"/>
      <c r="L78" s="583"/>
    </row>
    <row r="79" spans="1:12" ht="14.25" customHeight="1" x14ac:dyDescent="0.25">
      <c r="A79" s="56" t="str">
        <f>IF('0) Signal List'!A81="","",'0) Signal List'!A81)</f>
        <v/>
      </c>
      <c r="B79" s="51" t="str">
        <f>IF('0) Signal List'!B81="","",'0) Signal List'!B81)</f>
        <v/>
      </c>
      <c r="C79" s="51" t="str">
        <f>IF('0) Signal List'!C81="","",'0) Signal List'!C81)</f>
        <v/>
      </c>
      <c r="D79" s="51" t="str">
        <f>IF('0) Signal List'!D81="","",'0) Signal List'!D81)</f>
        <v/>
      </c>
      <c r="E79" s="53" t="str">
        <f>IF('0) Signal List'!E81="","",'0) Signal List'!E81)</f>
        <v/>
      </c>
      <c r="F79" s="51" t="str">
        <f>IF('0) Signal List'!F81="","",'0) Signal List'!F81)</f>
        <v/>
      </c>
      <c r="G79" s="15" t="str">
        <f>IF('0) Signal List'!G81="","",'0) Signal List'!G81)</f>
        <v/>
      </c>
      <c r="H79" s="106" t="str">
        <f>IF('0) Signal List'!H81="","",'0) Signal List'!H81)</f>
        <v/>
      </c>
      <c r="I79" s="499"/>
      <c r="J79" s="145"/>
      <c r="K79" s="145"/>
      <c r="L79" s="583"/>
    </row>
    <row r="80" spans="1:12" ht="13.8" thickBot="1" x14ac:dyDescent="0.3">
      <c r="A80" s="12" t="str">
        <f>IF('0) Signal List'!A82="","",'0) Signal List'!A82)</f>
        <v>ETIE Ref</v>
      </c>
      <c r="B80" s="13" t="str">
        <f>IF('0) Signal List'!B82="","",'0) Signal List'!B82)</f>
        <v>Digital Output Signals (from EirGrid)</v>
      </c>
      <c r="C80" s="600" t="str">
        <f>IF('0) Signal List'!C82="","",'0) Signal List'!C82)</f>
        <v/>
      </c>
      <c r="D80" s="591" t="str">
        <f>IF('0) Signal List'!D82="","",'0) Signal List'!D82)</f>
        <v/>
      </c>
      <c r="E80" s="592" t="str">
        <f>IF('0) Signal List'!E82="","",'0) Signal List'!E82)</f>
        <v/>
      </c>
      <c r="F80" s="591" t="str">
        <f>IF('0) Signal List'!F82="","",'0) Signal List'!F82)</f>
        <v/>
      </c>
      <c r="G80" s="14" t="str">
        <f>IF('0) Signal List'!G82="","",'0) Signal List'!G82)</f>
        <v>Provided by</v>
      </c>
      <c r="H80" s="104" t="str">
        <f>IF('0) Signal List'!H82="","",'0) Signal List'!H82)</f>
        <v>TSO Pass-through to</v>
      </c>
      <c r="I80" s="267"/>
      <c r="J80" s="268"/>
      <c r="K80" s="268"/>
      <c r="L80" s="269"/>
    </row>
    <row r="81" spans="1:12" ht="14.25" customHeight="1" thickTop="1" x14ac:dyDescent="0.25">
      <c r="A81" s="56" t="str">
        <f>IF('0) Signal List'!A83="","",'0) Signal List'!A83)</f>
        <v/>
      </c>
      <c r="B81" s="51" t="str">
        <f>IF('0) Signal List'!B83="","",'0) Signal List'!B83)</f>
        <v/>
      </c>
      <c r="C81" s="601" t="str">
        <f>IF('0) Signal List'!C83="","",'0) Signal List'!C83)</f>
        <v/>
      </c>
      <c r="D81" s="51" t="str">
        <f>IF('0) Signal List'!D83="","",'0) Signal List'!D83)</f>
        <v/>
      </c>
      <c r="E81" s="53" t="str">
        <f>IF('0) Signal List'!E83="","",'0) Signal List'!E83)</f>
        <v/>
      </c>
      <c r="F81" s="51" t="str">
        <f>IF('0) Signal List'!F83="","",'0) Signal List'!F83)</f>
        <v/>
      </c>
      <c r="G81" s="28" t="str">
        <f>IF('0) Signal List'!G83="","",'0) Signal List'!G83)</f>
        <v/>
      </c>
      <c r="H81" s="105" t="str">
        <f>IF('0) Signal List'!H83="","",'0) Signal List'!H83)</f>
        <v/>
      </c>
      <c r="I81" s="499"/>
      <c r="J81" s="145"/>
      <c r="K81" s="145"/>
      <c r="L81" s="583"/>
    </row>
    <row r="82" spans="1:12" ht="14.25" customHeight="1" x14ac:dyDescent="0.25">
      <c r="A82" s="56" t="str">
        <f>IF('0) Signal List'!A84="","",'0) Signal List'!A84)</f>
        <v/>
      </c>
      <c r="B82" s="16" t="str">
        <f>IF('0) Signal List'!B84="","",'0) Signal List'!B84)</f>
        <v>Double Command Outputs</v>
      </c>
      <c r="C82" s="914" t="str">
        <f>IF('0) Signal List'!C84="","",'0) Signal List'!C84)</f>
        <v>(each individual relay output identified separately)</v>
      </c>
      <c r="D82" s="908"/>
      <c r="E82" s="908"/>
      <c r="F82" s="776"/>
      <c r="G82" s="15" t="str">
        <f>IF('0) Signal List'!G84="","",'0) Signal List'!G84)</f>
        <v/>
      </c>
      <c r="H82" s="106" t="str">
        <f>IF('0) Signal List'!H84="","",'0) Signal List'!H84)</f>
        <v/>
      </c>
      <c r="I82" s="499"/>
      <c r="J82" s="145"/>
      <c r="K82" s="145"/>
      <c r="L82" s="583"/>
    </row>
    <row r="83" spans="1:12" ht="14.25" customHeight="1" x14ac:dyDescent="0.25">
      <c r="A83" s="56" t="str">
        <f>IF('0) Signal List'!A85="","",'0) Signal List'!A85)</f>
        <v/>
      </c>
      <c r="B83" s="263" t="str">
        <f>IF('0) Signal List'!B85="","",'0) Signal List'!B85)</f>
        <v>Digital Output Signals from EirGrid to WTG System</v>
      </c>
      <c r="C83" s="601" t="str">
        <f>IF('0) Signal List'!C85="","",'0) Signal List'!C85)</f>
        <v/>
      </c>
      <c r="D83" s="51" t="str">
        <f>IF('0) Signal List'!D85="","",'0) Signal List'!D85)</f>
        <v/>
      </c>
      <c r="E83" s="53" t="str">
        <f>IF('0) Signal List'!E85="","",'0) Signal List'!E85)</f>
        <v/>
      </c>
      <c r="F83" s="51" t="str">
        <f>IF('0) Signal List'!F85="","",'0) Signal List'!F85)</f>
        <v/>
      </c>
      <c r="G83" s="15" t="str">
        <f>IF('0) Signal List'!G85="","",'0) Signal List'!G85)</f>
        <v/>
      </c>
      <c r="H83" s="106" t="str">
        <f>IF('0) Signal List'!H85="","",'0) Signal List'!H85)</f>
        <v/>
      </c>
      <c r="I83" s="499"/>
      <c r="J83" s="145"/>
      <c r="K83" s="145"/>
      <c r="L83" s="583"/>
    </row>
    <row r="84" spans="1:12" ht="14.25" customHeight="1" x14ac:dyDescent="0.25">
      <c r="A84" s="56" t="str">
        <f>IF('0) Signal List'!A86="","",'0) Signal List'!A86)</f>
        <v>E1</v>
      </c>
      <c r="B84" s="22" t="str">
        <f>IF('0) Signal List'!B86="","",'0) Signal List'!B86)</f>
        <v xml:space="preserve">Active Power Control facility status </v>
      </c>
      <c r="C84" s="51" t="str">
        <f>IF('0) Signal List'!C86="","",'0) Signal List'!C86)</f>
        <v/>
      </c>
      <c r="D84" s="51" t="str">
        <f>IF('0) Signal List'!D86="","",'0) Signal List'!D86)</f>
        <v>off</v>
      </c>
      <c r="E84" s="597" t="str">
        <f>IF('0) Signal List'!E86="","",'0) Signal List'!E86)</f>
        <v>pulse</v>
      </c>
      <c r="F84" s="51" t="str">
        <f>IF('0) Signal List'!F86="","",'0) Signal List'!F86)</f>
        <v>0.5 seconds</v>
      </c>
      <c r="G84" s="52" t="str">
        <f>IF('0) Signal List'!G86="","",'0) Signal List'!G86)</f>
        <v>WFPS</v>
      </c>
      <c r="H84" s="593" t="str">
        <f>IF('0) Signal List'!H86="","",'0) Signal List'!H86)</f>
        <v xml:space="preserve">N/A </v>
      </c>
      <c r="I84" s="368" t="s">
        <v>181</v>
      </c>
      <c r="J84" s="594"/>
      <c r="K84" s="594"/>
      <c r="L84" s="595"/>
    </row>
    <row r="85" spans="1:12" ht="14.25" customHeight="1" x14ac:dyDescent="0.25">
      <c r="A85" s="56" t="str">
        <f>IF('0) Signal List'!A87="","",'0) Signal List'!A87)</f>
        <v>E2</v>
      </c>
      <c r="B85" s="22" t="str">
        <f>IF('0) Signal List'!B87="","",'0) Signal List'!B87)</f>
        <v>Active Power Control facility status</v>
      </c>
      <c r="C85" s="51" t="str">
        <f>IF('0) Signal List'!C87="","",'0) Signal List'!C87)</f>
        <v/>
      </c>
      <c r="D85" s="51" t="str">
        <f>IF('0) Signal List'!D87="","",'0) Signal List'!D87)</f>
        <v>on</v>
      </c>
      <c r="E85" s="597" t="str">
        <f>IF('0) Signal List'!E87="","",'0) Signal List'!E87)</f>
        <v>pulse</v>
      </c>
      <c r="F85" s="51" t="str">
        <f>IF('0) Signal List'!F87="","",'0) Signal List'!F87)</f>
        <v>0.5 seconds</v>
      </c>
      <c r="G85" s="52" t="str">
        <f>IF('0) Signal List'!G87="","",'0) Signal List'!G87)</f>
        <v>WFPS</v>
      </c>
      <c r="H85" s="593" t="str">
        <f>IF('0) Signal List'!H87="","",'0) Signal List'!H87)</f>
        <v xml:space="preserve">N/A </v>
      </c>
      <c r="I85" s="368" t="s">
        <v>181</v>
      </c>
      <c r="J85" s="594"/>
      <c r="K85" s="594"/>
      <c r="L85" s="595"/>
    </row>
    <row r="86" spans="1:12" ht="14.25" customHeight="1" x14ac:dyDescent="0.25">
      <c r="A86" s="56" t="str">
        <f>IF('0) Signal List'!A88="","",'0) Signal List'!A88)</f>
        <v>E3</v>
      </c>
      <c r="B86" s="51" t="str">
        <f>IF('0) Signal List'!B88="","",'0) Signal List'!B88)</f>
        <v>Frequency Response System Mode Status</v>
      </c>
      <c r="C86" s="51" t="str">
        <f>IF('0) Signal List'!C88="","",'0) Signal List'!C88)</f>
        <v/>
      </c>
      <c r="D86" s="51" t="str">
        <f>IF('0) Signal List'!D88="","",'0) Signal List'!D88)</f>
        <v>off</v>
      </c>
      <c r="E86" s="597" t="str">
        <f>IF('0) Signal List'!E88="","",'0) Signal List'!E88)</f>
        <v>pulse</v>
      </c>
      <c r="F86" s="51" t="str">
        <f>IF('0) Signal List'!F88="","",'0) Signal List'!F88)</f>
        <v>0.5 seconds</v>
      </c>
      <c r="G86" s="52" t="str">
        <f>IF('0) Signal List'!G88="","",'0) Signal List'!G88)</f>
        <v>WFPS</v>
      </c>
      <c r="H86" s="593" t="str">
        <f>IF('0) Signal List'!H88="","",'0) Signal List'!H88)</f>
        <v xml:space="preserve">N/A </v>
      </c>
      <c r="I86" s="368" t="s">
        <v>181</v>
      </c>
      <c r="J86" s="594"/>
      <c r="K86" s="594"/>
      <c r="L86" s="595"/>
    </row>
    <row r="87" spans="1:12" ht="14.25" customHeight="1" x14ac:dyDescent="0.25">
      <c r="A87" s="56" t="str">
        <f>IF('0) Signal List'!A89="","",'0) Signal List'!A89)</f>
        <v>E4</v>
      </c>
      <c r="B87" s="51" t="str">
        <f>IF('0) Signal List'!B89="","",'0) Signal List'!B89)</f>
        <v>Frequency Response System Mode Status</v>
      </c>
      <c r="C87" s="51" t="str">
        <f>IF('0) Signal List'!C89="","",'0) Signal List'!C89)</f>
        <v/>
      </c>
      <c r="D87" s="51" t="str">
        <f>IF('0) Signal List'!D89="","",'0) Signal List'!D89)</f>
        <v>on</v>
      </c>
      <c r="E87" s="597" t="str">
        <f>IF('0) Signal List'!E89="","",'0) Signal List'!E89)</f>
        <v>pulse</v>
      </c>
      <c r="F87" s="51" t="str">
        <f>IF('0) Signal List'!F89="","",'0) Signal List'!F89)</f>
        <v>0.5 seconds</v>
      </c>
      <c r="G87" s="52" t="str">
        <f>IF('0) Signal List'!G89="","",'0) Signal List'!G89)</f>
        <v>WFPS</v>
      </c>
      <c r="H87" s="593" t="str">
        <f>IF('0) Signal List'!H89="","",'0) Signal List'!H89)</f>
        <v xml:space="preserve">N/A </v>
      </c>
      <c r="I87" s="368" t="s">
        <v>181</v>
      </c>
      <c r="J87" s="594"/>
      <c r="K87" s="594"/>
      <c r="L87" s="595"/>
    </row>
    <row r="88" spans="1:12" ht="14.25" customHeight="1" x14ac:dyDescent="0.25">
      <c r="A88" s="56" t="str">
        <f>IF('0) Signal List'!A90="","",'0) Signal List'!A90)</f>
        <v>E5</v>
      </c>
      <c r="B88" s="51" t="str">
        <f>IF('0) Signal List'!B90="","",'0) Signal List'!B90)</f>
        <v>Frequency Response Curve Select</v>
      </c>
      <c r="C88" s="51" t="str">
        <f>IF('0) Signal List'!C90="","",'0) Signal List'!C90)</f>
        <v/>
      </c>
      <c r="D88" s="51" t="str">
        <f>IF('0) Signal List'!D90="","",'0) Signal List'!D90)</f>
        <v>Curve 1</v>
      </c>
      <c r="E88" s="597" t="str">
        <f>IF('0) Signal List'!E90="","",'0) Signal List'!E90)</f>
        <v>pulse</v>
      </c>
      <c r="F88" s="51" t="str">
        <f>IF('0) Signal List'!F90="","",'0) Signal List'!F90)</f>
        <v>0.5 seconds</v>
      </c>
      <c r="G88" s="52" t="str">
        <f>IF('0) Signal List'!G90="","",'0) Signal List'!G90)</f>
        <v>WFPS</v>
      </c>
      <c r="H88" s="593" t="str">
        <f>IF('0) Signal List'!H90="","",'0) Signal List'!H90)</f>
        <v xml:space="preserve">N/A </v>
      </c>
      <c r="I88" s="368" t="s">
        <v>181</v>
      </c>
      <c r="J88" s="594"/>
      <c r="K88" s="594"/>
      <c r="L88" s="595"/>
    </row>
    <row r="89" spans="1:12" ht="14.25" customHeight="1" x14ac:dyDescent="0.25">
      <c r="A89" s="56" t="str">
        <f>IF('0) Signal List'!A91="","",'0) Signal List'!A91)</f>
        <v>E6</v>
      </c>
      <c r="B89" s="51" t="str">
        <f>IF('0) Signal List'!B91="","",'0) Signal List'!B91)</f>
        <v>Frequency Response Curve Select</v>
      </c>
      <c r="C89" s="51" t="str">
        <f>IF('0) Signal List'!C91="","",'0) Signal List'!C91)</f>
        <v/>
      </c>
      <c r="D89" s="51" t="str">
        <f>IF('0) Signal List'!D91="","",'0) Signal List'!D91)</f>
        <v>Curve 2</v>
      </c>
      <c r="E89" s="597" t="str">
        <f>IF('0) Signal List'!E91="","",'0) Signal List'!E91)</f>
        <v>pulse</v>
      </c>
      <c r="F89" s="51" t="str">
        <f>IF('0) Signal List'!F91="","",'0) Signal List'!F91)</f>
        <v>0.5 seconds</v>
      </c>
      <c r="G89" s="52" t="str">
        <f>IF('0) Signal List'!G91="","",'0) Signal List'!G91)</f>
        <v>WFPS</v>
      </c>
      <c r="H89" s="593" t="str">
        <f>IF('0) Signal List'!H91="","",'0) Signal List'!H91)</f>
        <v xml:space="preserve">N/A </v>
      </c>
      <c r="I89" s="368" t="s">
        <v>181</v>
      </c>
      <c r="J89" s="594"/>
      <c r="K89" s="594"/>
      <c r="L89" s="595"/>
    </row>
    <row r="90" spans="1:12" ht="14.25" customHeight="1" x14ac:dyDescent="0.25">
      <c r="A90" s="56" t="str">
        <f>IF('0) Signal List'!A92="","",'0) Signal List'!A92)</f>
        <v>E7</v>
      </c>
      <c r="B90" s="51" t="str">
        <f>IF('0) Signal List'!B92="","",'0) Signal List'!B92)</f>
        <v xml:space="preserve">Emulated Inertia </v>
      </c>
      <c r="C90" s="51" t="str">
        <f>IF('0) Signal List'!C92="","",'0) Signal List'!C92)</f>
        <v/>
      </c>
      <c r="D90" s="51" t="str">
        <f>IF('0) Signal List'!D92="","",'0) Signal List'!D92)</f>
        <v>off</v>
      </c>
      <c r="E90" s="597" t="str">
        <f>IF('0) Signal List'!E92="","",'0) Signal List'!E92)</f>
        <v>pulse</v>
      </c>
      <c r="F90" s="51" t="str">
        <f>IF('0) Signal List'!F92="","",'0) Signal List'!F92)</f>
        <v>0.5 seconds</v>
      </c>
      <c r="G90" s="52" t="str">
        <f>IF('0) Signal List'!G92="","",'0) Signal List'!G92)</f>
        <v>WFPS</v>
      </c>
      <c r="H90" s="593" t="str">
        <f>IF('0) Signal List'!H92="","",'0) Signal List'!H92)</f>
        <v xml:space="preserve">N/A </v>
      </c>
      <c r="I90" s="368" t="s">
        <v>181</v>
      </c>
      <c r="J90" s="594"/>
      <c r="K90" s="594"/>
      <c r="L90" s="595"/>
    </row>
    <row r="91" spans="1:12" ht="14.25" customHeight="1" x14ac:dyDescent="0.25">
      <c r="A91" s="56" t="str">
        <f>IF('0) Signal List'!A93="","",'0) Signal List'!A93)</f>
        <v>E8</v>
      </c>
      <c r="B91" s="51" t="str">
        <f>IF('0) Signal List'!B93="","",'0) Signal List'!B93)</f>
        <v xml:space="preserve">Emulated Inertia </v>
      </c>
      <c r="C91" s="51" t="str">
        <f>IF('0) Signal List'!C93="","",'0) Signal List'!C93)</f>
        <v/>
      </c>
      <c r="D91" s="51" t="str">
        <f>IF('0) Signal List'!D93="","",'0) Signal List'!D93)</f>
        <v>on</v>
      </c>
      <c r="E91" s="597" t="str">
        <f>IF('0) Signal List'!E93="","",'0) Signal List'!E93)</f>
        <v>pulse</v>
      </c>
      <c r="F91" s="51" t="str">
        <f>IF('0) Signal List'!F93="","",'0) Signal List'!F93)</f>
        <v>0.5 seconds</v>
      </c>
      <c r="G91" s="52" t="str">
        <f>IF('0) Signal List'!G93="","",'0) Signal List'!G93)</f>
        <v>WFPS</v>
      </c>
      <c r="H91" s="593" t="str">
        <f>IF('0) Signal List'!H93="","",'0) Signal List'!H93)</f>
        <v xml:space="preserve">N/A </v>
      </c>
      <c r="I91" s="368" t="s">
        <v>181</v>
      </c>
      <c r="J91" s="594"/>
      <c r="K91" s="594"/>
      <c r="L91" s="595"/>
    </row>
    <row r="92" spans="1:12" ht="14.25" customHeight="1" x14ac:dyDescent="0.25">
      <c r="A92" s="56" t="str">
        <f>IF('0) Signal List'!A94="","",'0) Signal List'!A94)</f>
        <v/>
      </c>
      <c r="B92" s="51" t="str">
        <f>IF('0) Signal List'!B94="","",'0) Signal List'!B94)</f>
        <v/>
      </c>
      <c r="C92" s="51" t="str">
        <f>IF('0) Signal List'!C94="","",'0) Signal List'!C94)</f>
        <v/>
      </c>
      <c r="D92" s="51" t="str">
        <f>IF('0) Signal List'!D94="","",'0) Signal List'!D94)</f>
        <v/>
      </c>
      <c r="E92" s="597" t="str">
        <f>IF('0) Signal List'!E94="","",'0) Signal List'!E94)</f>
        <v/>
      </c>
      <c r="F92" s="51" t="str">
        <f>IF('0) Signal List'!F94="","",'0) Signal List'!F94)</f>
        <v/>
      </c>
      <c r="G92" s="15" t="str">
        <f>IF('0) Signal List'!G94="","",'0) Signal List'!G94)</f>
        <v/>
      </c>
      <c r="H92" s="106" t="str">
        <f>IF('0) Signal List'!H94="","",'0) Signal List'!H94)</f>
        <v/>
      </c>
      <c r="I92" s="499"/>
      <c r="J92" s="145"/>
      <c r="K92" s="145"/>
      <c r="L92" s="583"/>
    </row>
    <row r="93" spans="1:12" ht="14.25" customHeight="1" x14ac:dyDescent="0.25">
      <c r="A93" s="56" t="str">
        <f>IF('0) Signal List'!A95="","",'0) Signal List'!A95)</f>
        <v/>
      </c>
      <c r="B93" s="263" t="str">
        <f>IF('0) Signal List'!B95="","",'0) Signal List'!B95)</f>
        <v>Digital Output Signals from EirGrid to Sub Station</v>
      </c>
      <c r="C93" s="51" t="str">
        <f>IF('0) Signal List'!C95="","",'0) Signal List'!C95)</f>
        <v/>
      </c>
      <c r="D93" s="51" t="str">
        <f>IF('0) Signal List'!D95="","",'0) Signal List'!D95)</f>
        <v/>
      </c>
      <c r="E93" s="597" t="str">
        <f>IF('0) Signal List'!E95="","",'0) Signal List'!E95)</f>
        <v/>
      </c>
      <c r="F93" s="51" t="str">
        <f>IF('0) Signal List'!F95="","",'0) Signal List'!F95)</f>
        <v/>
      </c>
      <c r="G93" s="15" t="str">
        <f>IF('0) Signal List'!G95="","",'0) Signal List'!G95)</f>
        <v/>
      </c>
      <c r="H93" s="106" t="str">
        <f>IF('0) Signal List'!H95="","",'0) Signal List'!H95)</f>
        <v/>
      </c>
      <c r="I93" s="499"/>
      <c r="J93" s="145"/>
      <c r="K93" s="145"/>
      <c r="L93" s="583"/>
    </row>
    <row r="94" spans="1:12" ht="14.25" customHeight="1" x14ac:dyDescent="0.25">
      <c r="A94" s="56" t="str">
        <f>IF('0) Signal List'!A96="","",'0) Signal List'!A96)</f>
        <v>F1</v>
      </c>
      <c r="B94" s="51" t="str">
        <f>IF('0) Signal List'!B96="","",'0) Signal List'!B96)</f>
        <v>ESBN 20 kV interface switch (Nulec Recloser)</v>
      </c>
      <c r="C94" s="596" t="str">
        <f>IF('0) Signal List'!C96="","",'0) Signal List'!C96)</f>
        <v/>
      </c>
      <c r="D94" s="570" t="str">
        <f>IF('0) Signal List'!D96="","",'0) Signal List'!D96)</f>
        <v>open</v>
      </c>
      <c r="E94" s="597" t="str">
        <f>IF('0) Signal List'!E96="","",'0) Signal List'!E96)</f>
        <v>pulse</v>
      </c>
      <c r="F94" s="51" t="str">
        <f>IF('0) Signal List'!F96="","",'0) Signal List'!F96)</f>
        <v>0.5 seconds</v>
      </c>
      <c r="G94" s="52" t="str">
        <f>IF('0) Signal List'!G96="","",'0) Signal List'!G96)</f>
        <v>ESBN</v>
      </c>
      <c r="H94" s="593" t="str">
        <f>IF('0) Signal List'!H96="","",'0) Signal List'!H96)</f>
        <v>ESBN</v>
      </c>
      <c r="I94" s="368" t="s">
        <v>181</v>
      </c>
      <c r="J94" s="594"/>
      <c r="K94" s="594"/>
      <c r="L94" s="595"/>
    </row>
    <row r="95" spans="1:12" ht="14.25" customHeight="1" x14ac:dyDescent="0.25">
      <c r="A95" s="56" t="str">
        <f>IF('0) Signal List'!A97="","",'0) Signal List'!A97)</f>
        <v>F2</v>
      </c>
      <c r="B95" s="51" t="str">
        <f>IF('0) Signal List'!B97="","",'0) Signal List'!B97)</f>
        <v>ESBN 20 kV interface switch (Nulec Recloser)</v>
      </c>
      <c r="C95" s="596" t="str">
        <f>IF('0) Signal List'!C97="","",'0) Signal List'!C97)</f>
        <v/>
      </c>
      <c r="D95" s="570" t="str">
        <f>IF('0) Signal List'!D97="","",'0) Signal List'!D97)</f>
        <v>close</v>
      </c>
      <c r="E95" s="597" t="str">
        <f>IF('0) Signal List'!E97="","",'0) Signal List'!E97)</f>
        <v>pulse</v>
      </c>
      <c r="F95" s="51" t="str">
        <f>IF('0) Signal List'!F97="","",'0) Signal List'!F97)</f>
        <v>0.5 seconds</v>
      </c>
      <c r="G95" s="52" t="str">
        <f>IF('0) Signal List'!G97="","",'0) Signal List'!G97)</f>
        <v>ESBN</v>
      </c>
      <c r="H95" s="593" t="str">
        <f>IF('0) Signal List'!H97="","",'0) Signal List'!H97)</f>
        <v>ESBN</v>
      </c>
      <c r="I95" s="368" t="s">
        <v>181</v>
      </c>
      <c r="J95" s="594"/>
      <c r="K95" s="594"/>
      <c r="L95" s="595"/>
    </row>
    <row r="96" spans="1:12" ht="14.25" customHeight="1" x14ac:dyDescent="0.25">
      <c r="A96" s="56" t="str">
        <f>IF('0) Signal List'!A98="","",'0) Signal List'!A98)</f>
        <v>F3</v>
      </c>
      <c r="B96" s="51" t="str">
        <f>IF('0) Signal List'!B98="","",'0) Signal List'!B98)</f>
        <v>Dispatch Fail Market Command Lamp - WFPS Panel</v>
      </c>
      <c r="C96" s="596" t="str">
        <f>IF('0) Signal List'!C98="","",'0) Signal List'!C98)</f>
        <v/>
      </c>
      <c r="D96" s="570" t="str">
        <f>IF('0) Signal List'!D98="","",'0) Signal List'!D98)</f>
        <v>off</v>
      </c>
      <c r="E96" s="597" t="str">
        <f>IF('0) Signal List'!E98="","",'0) Signal List'!E98)</f>
        <v>pulse</v>
      </c>
      <c r="F96" s="51" t="str">
        <f>IF('0) Signal List'!F98="","",'0) Signal List'!F98)</f>
        <v>0.5 seconds</v>
      </c>
      <c r="G96" s="52" t="str">
        <f>IF('0) Signal List'!G98="","",'0) Signal List'!G98)</f>
        <v>WFPS</v>
      </c>
      <c r="H96" s="593" t="str">
        <f>IF('0) Signal List'!H98="","",'0) Signal List'!H98)</f>
        <v>ESBN</v>
      </c>
      <c r="I96" s="368" t="s">
        <v>181</v>
      </c>
      <c r="J96" s="594"/>
      <c r="K96" s="594"/>
      <c r="L96" s="595"/>
    </row>
    <row r="97" spans="1:12" ht="14.25" customHeight="1" x14ac:dyDescent="0.25">
      <c r="A97" s="56" t="str">
        <f>IF('0) Signal List'!A99="","",'0) Signal List'!A99)</f>
        <v>F4</v>
      </c>
      <c r="B97" s="51" t="str">
        <f>IF('0) Signal List'!B99="","",'0) Signal List'!B99)</f>
        <v>Dispatch Fail Market Command Lamp - WFPS Panel</v>
      </c>
      <c r="C97" s="596" t="str">
        <f>IF('0) Signal List'!C99="","",'0) Signal List'!C99)</f>
        <v/>
      </c>
      <c r="D97" s="570" t="str">
        <f>IF('0) Signal List'!D99="","",'0) Signal List'!D99)</f>
        <v xml:space="preserve">on </v>
      </c>
      <c r="E97" s="597" t="str">
        <f>IF('0) Signal List'!E99="","",'0) Signal List'!E99)</f>
        <v>pulse</v>
      </c>
      <c r="F97" s="51" t="str">
        <f>IF('0) Signal List'!F99="","",'0) Signal List'!F99)</f>
        <v>0.5 seconds</v>
      </c>
      <c r="G97" s="52" t="str">
        <f>IF('0) Signal List'!G99="","",'0) Signal List'!G99)</f>
        <v>WFPS</v>
      </c>
      <c r="H97" s="593" t="str">
        <f>IF('0) Signal List'!H99="","",'0) Signal List'!H99)</f>
        <v>ESBN</v>
      </c>
      <c r="I97" s="368" t="s">
        <v>181</v>
      </c>
      <c r="J97" s="594"/>
      <c r="K97" s="594"/>
      <c r="L97" s="595"/>
    </row>
    <row r="98" spans="1:12" ht="14.25" customHeight="1" x14ac:dyDescent="0.25">
      <c r="A98" s="56" t="str">
        <f>IF('0) Signal List'!A100="","",'0) Signal List'!A100)</f>
        <v>F5</v>
      </c>
      <c r="B98" s="51" t="str">
        <f>IF('0) Signal List'!B100="","",'0) Signal List'!B100)</f>
        <v>Blue Alert Lamp  - WFPS Panel</v>
      </c>
      <c r="C98" s="596" t="str">
        <f>IF('0) Signal List'!C100="","",'0) Signal List'!C100)</f>
        <v/>
      </c>
      <c r="D98" s="570" t="str">
        <f>IF('0) Signal List'!D100="","",'0) Signal List'!D100)</f>
        <v xml:space="preserve">off </v>
      </c>
      <c r="E98" s="597" t="str">
        <f>IF('0) Signal List'!E100="","",'0) Signal List'!E100)</f>
        <v>pulse</v>
      </c>
      <c r="F98" s="51" t="str">
        <f>IF('0) Signal List'!F100="","",'0) Signal List'!F100)</f>
        <v>0.5 seconds</v>
      </c>
      <c r="G98" s="52" t="str">
        <f>IF('0) Signal List'!G100="","",'0) Signal List'!G100)</f>
        <v>WFPS</v>
      </c>
      <c r="H98" s="593" t="str">
        <f>IF('0) Signal List'!H100="","",'0) Signal List'!H100)</f>
        <v>ESBN</v>
      </c>
      <c r="I98" s="368" t="s">
        <v>181</v>
      </c>
      <c r="J98" s="594"/>
      <c r="K98" s="594"/>
      <c r="L98" s="595"/>
    </row>
    <row r="99" spans="1:12" ht="14.25" customHeight="1" x14ac:dyDescent="0.25">
      <c r="A99" s="56" t="str">
        <f>IF('0) Signal List'!A101="","",'0) Signal List'!A101)</f>
        <v>F6</v>
      </c>
      <c r="B99" s="51" t="str">
        <f>IF('0) Signal List'!B101="","",'0) Signal List'!B101)</f>
        <v>Blue Alert Lamp  - WFPS Panel</v>
      </c>
      <c r="C99" s="596" t="str">
        <f>IF('0) Signal List'!C101="","",'0) Signal List'!C101)</f>
        <v/>
      </c>
      <c r="D99" s="570" t="str">
        <f>IF('0) Signal List'!D101="","",'0) Signal List'!D101)</f>
        <v xml:space="preserve">on </v>
      </c>
      <c r="E99" s="597" t="str">
        <f>IF('0) Signal List'!E101="","",'0) Signal List'!E101)</f>
        <v>pulse</v>
      </c>
      <c r="F99" s="51" t="str">
        <f>IF('0) Signal List'!F101="","",'0) Signal List'!F101)</f>
        <v>0.5 seconds</v>
      </c>
      <c r="G99" s="52" t="str">
        <f>IF('0) Signal List'!G101="","",'0) Signal List'!G101)</f>
        <v>WFPS</v>
      </c>
      <c r="H99" s="593" t="str">
        <f>IF('0) Signal List'!H101="","",'0) Signal List'!H101)</f>
        <v>ESBN</v>
      </c>
      <c r="I99" s="368" t="s">
        <v>181</v>
      </c>
      <c r="J99" s="594"/>
      <c r="K99" s="594"/>
      <c r="L99" s="595"/>
    </row>
    <row r="100" spans="1:12" ht="14.25" customHeight="1" x14ac:dyDescent="0.25">
      <c r="A100" s="599" t="str">
        <f>IF('0) Signal List'!A102="","",'0) Signal List'!A102)</f>
        <v/>
      </c>
      <c r="B100" s="51" t="str">
        <f>IF('0) Signal List'!B102="","",'0) Signal List'!B102)</f>
        <v/>
      </c>
      <c r="C100" s="51" t="str">
        <f>IF('0) Signal List'!C102="","",'0) Signal List'!C102)</f>
        <v/>
      </c>
      <c r="D100" s="51" t="str">
        <f>IF('0) Signal List'!D102="","",'0) Signal List'!D102)</f>
        <v/>
      </c>
      <c r="E100" s="597" t="str">
        <f>IF('0) Signal List'!E102="","",'0) Signal List'!E102)</f>
        <v/>
      </c>
      <c r="F100" s="51" t="str">
        <f>IF('0) Signal List'!F102="","",'0) Signal List'!F102)</f>
        <v/>
      </c>
      <c r="G100" s="15" t="str">
        <f>IF('0) Signal List'!G102="","",'0) Signal List'!G102)</f>
        <v/>
      </c>
      <c r="H100" s="106" t="str">
        <f>IF('0) Signal List'!H102="","",'0) Signal List'!H102)</f>
        <v/>
      </c>
      <c r="I100" s="499"/>
      <c r="J100" s="145"/>
      <c r="K100" s="145"/>
      <c r="L100" s="583"/>
    </row>
    <row r="101" spans="1:12" ht="14.25" customHeight="1" x14ac:dyDescent="0.25">
      <c r="A101" s="56" t="str">
        <f>IF('0) Signal List'!A103="","",'0) Signal List'!A103)</f>
        <v/>
      </c>
      <c r="B101" s="16" t="str">
        <f>IF('0) Signal List'!B103="","",'0) Signal List'!B103)</f>
        <v>Strobe Enable Pulses</v>
      </c>
      <c r="C101" s="51" t="str">
        <f>IF('0) Signal List'!C103="","",'0) Signal List'!C103)</f>
        <v/>
      </c>
      <c r="D101" s="51" t="str">
        <f>IF('0) Signal List'!D103="","",'0) Signal List'!D103)</f>
        <v/>
      </c>
      <c r="E101" s="597" t="str">
        <f>IF('0) Signal List'!E103="","",'0) Signal List'!E103)</f>
        <v/>
      </c>
      <c r="F101" s="51" t="str">
        <f>IF('0) Signal List'!F103="","",'0) Signal List'!F103)</f>
        <v/>
      </c>
      <c r="G101" s="15" t="str">
        <f>IF('0) Signal List'!G103="","",'0) Signal List'!G103)</f>
        <v/>
      </c>
      <c r="H101" s="106" t="str">
        <f>IF('0) Signal List'!H103="","",'0) Signal List'!H103)</f>
        <v/>
      </c>
      <c r="I101" s="499"/>
      <c r="J101" s="145"/>
      <c r="K101" s="145"/>
      <c r="L101" s="583"/>
    </row>
    <row r="102" spans="1:12" ht="14.25" customHeight="1" x14ac:dyDescent="0.25">
      <c r="A102" s="599" t="str">
        <f>IF('0) Signal List'!A104="","",'0) Signal List'!A104)</f>
        <v/>
      </c>
      <c r="B102" s="263" t="str">
        <f>IF('0) Signal List'!B104="","",'0) Signal List'!B104)</f>
        <v>Digital Output Signals from EirGrid to WTG System</v>
      </c>
      <c r="C102" s="51" t="str">
        <f>IF('0) Signal List'!C104="","",'0) Signal List'!C104)</f>
        <v/>
      </c>
      <c r="D102" s="51" t="str">
        <f>IF('0) Signal List'!D104="","",'0) Signal List'!D104)</f>
        <v/>
      </c>
      <c r="E102" s="597" t="str">
        <f>IF('0) Signal List'!E104="","",'0) Signal List'!E104)</f>
        <v/>
      </c>
      <c r="F102" s="51" t="str">
        <f>IF('0) Signal List'!F104="","",'0) Signal List'!F104)</f>
        <v/>
      </c>
      <c r="G102" s="15" t="str">
        <f>IF('0) Signal List'!G104="","",'0) Signal List'!G104)</f>
        <v/>
      </c>
      <c r="H102" s="106" t="str">
        <f>IF('0) Signal List'!H104="","",'0) Signal List'!H104)</f>
        <v/>
      </c>
      <c r="I102" s="499"/>
      <c r="J102" s="145"/>
      <c r="K102" s="145"/>
      <c r="L102" s="583"/>
    </row>
    <row r="103" spans="1:12" s="24" customFormat="1" ht="14.25" customHeight="1" x14ac:dyDescent="0.25">
      <c r="A103" s="56" t="str">
        <f>IF('0) Signal List'!A105="","",'0) Signal List'!A105)</f>
        <v>E9</v>
      </c>
      <c r="B103" s="22" t="str">
        <f>IF('0) Signal List'!B105="","",'0) Signal List'!B105)</f>
        <v>Digital Output Active Power Control Setpoint Enable</v>
      </c>
      <c r="C103" s="51" t="str">
        <f>IF('0) Signal List'!C105="","",'0) Signal List'!C105)</f>
        <v/>
      </c>
      <c r="D103" s="51" t="str">
        <f>IF('0) Signal List'!D105="","",'0) Signal List'!D105)</f>
        <v/>
      </c>
      <c r="E103" s="597" t="str">
        <f>IF('0) Signal List'!E105="","",'0) Signal List'!E105)</f>
        <v>pulse</v>
      </c>
      <c r="F103" s="51" t="str">
        <f>IF('0) Signal List'!F105="","",'0) Signal List'!F105)</f>
        <v>0.5 seconds</v>
      </c>
      <c r="G103" s="52" t="str">
        <f>IF('0) Signal List'!G105="","",'0) Signal List'!G105)</f>
        <v>WFPS</v>
      </c>
      <c r="H103" s="593" t="str">
        <f>IF('0) Signal List'!H105="","",'0) Signal List'!H105)</f>
        <v xml:space="preserve">N/A </v>
      </c>
      <c r="I103" s="368" t="s">
        <v>181</v>
      </c>
      <c r="J103" s="594"/>
      <c r="K103" s="594"/>
      <c r="L103" s="595"/>
    </row>
    <row r="104" spans="1:12" ht="14.25" customHeight="1" x14ac:dyDescent="0.25">
      <c r="A104" s="56" t="str">
        <f>IF('0) Signal List'!A106="","",'0) Signal List'!A106)</f>
        <v>E10</v>
      </c>
      <c r="B104" s="22" t="str">
        <f>IF('0) Signal List'!B106="","",'0) Signal List'!B106)</f>
        <v>Digital Output Frequency Droop Setting Enable</v>
      </c>
      <c r="C104" s="51" t="str">
        <f>IF('0) Signal List'!C106="","",'0) Signal List'!C106)</f>
        <v/>
      </c>
      <c r="D104" s="51" t="str">
        <f>IF('0) Signal List'!D106="","",'0) Signal List'!D106)</f>
        <v/>
      </c>
      <c r="E104" s="597" t="str">
        <f>IF('0) Signal List'!E106="","",'0) Signal List'!E106)</f>
        <v>pulse</v>
      </c>
      <c r="F104" s="51" t="str">
        <f>IF('0) Signal List'!F106="","",'0) Signal List'!F106)</f>
        <v>0.5 seconds</v>
      </c>
      <c r="G104" s="52" t="str">
        <f>IF('0) Signal List'!G106="","",'0) Signal List'!G106)</f>
        <v>WFPS</v>
      </c>
      <c r="H104" s="593" t="str">
        <f>IF('0) Signal List'!H106="","",'0) Signal List'!H106)</f>
        <v xml:space="preserve">N/A </v>
      </c>
      <c r="I104" s="368" t="s">
        <v>181</v>
      </c>
      <c r="J104" s="594"/>
      <c r="K104" s="594"/>
      <c r="L104" s="595"/>
    </row>
    <row r="105" spans="1:12" ht="14.25" customHeight="1" x14ac:dyDescent="0.25">
      <c r="A105" s="56" t="str">
        <f>IF('0) Signal List'!A108="","",'0) Signal List'!A108)</f>
        <v/>
      </c>
      <c r="B105" s="917" t="str">
        <f>IF('0) Signal List'!B108="","",'0) Signal List'!B108)</f>
        <v>Recommended Cable 15-pair Screened Cable : 15 x 2 x 0.6sqmm, Twisted-Pair ( TP).</v>
      </c>
      <c r="C105" s="736"/>
      <c r="D105" s="736"/>
      <c r="E105" s="736"/>
      <c r="F105" s="776"/>
      <c r="G105" s="52" t="str">
        <f>IF('0) Signal List'!G108="","",'0) Signal List'!G108)</f>
        <v/>
      </c>
      <c r="H105" s="593" t="str">
        <f>IF('0) Signal List'!H108="","",'0) Signal List'!H108)</f>
        <v/>
      </c>
      <c r="I105" s="499"/>
      <c r="J105" s="145"/>
      <c r="K105" s="145"/>
      <c r="L105" s="583"/>
    </row>
    <row r="106" spans="1:12" ht="14.25" customHeight="1" x14ac:dyDescent="0.25">
      <c r="A106" s="51"/>
      <c r="B106" s="602"/>
      <c r="C106" s="51"/>
      <c r="D106" s="51"/>
      <c r="E106" s="51"/>
      <c r="F106" s="51"/>
      <c r="G106" s="602"/>
      <c r="H106" s="602"/>
      <c r="I106" s="603"/>
    </row>
    <row r="107" spans="1:12" ht="13.8" thickBot="1" x14ac:dyDescent="0.3">
      <c r="A107" s="12" t="str">
        <f>IF('0) Signal List'!A110="","",'0) Signal List'!A110)</f>
        <v>ETIE Ref</v>
      </c>
      <c r="B107" s="25" t="str">
        <f>IF('0) Signal List'!B110="","",'0) Signal List'!B110)</f>
        <v>Digital Alarms From Networks</v>
      </c>
      <c r="C107" s="13" t="str">
        <f>IF('0) Signal List'!C110="","",'0) Signal List'!C110)</f>
        <v/>
      </c>
      <c r="D107" s="13" t="str">
        <f>IF('0) Signal List'!D110="","",'0) Signal List'!D110)</f>
        <v/>
      </c>
      <c r="E107" s="26" t="str">
        <f>IF('0) Signal List'!E110="","",'0) Signal List'!E110)</f>
        <v/>
      </c>
      <c r="F107" s="13" t="str">
        <f>IF('0) Signal List'!F110="","",'0) Signal List'!F110)</f>
        <v/>
      </c>
      <c r="G107" s="27" t="str">
        <f>IF('0) Signal List'!G110="","",'0) Signal List'!G110)</f>
        <v>Provided by</v>
      </c>
      <c r="H107" s="107" t="str">
        <f>IF('0) Signal List'!H110="","",'0) Signal List'!H110)</f>
        <v>TSO Pass-through to</v>
      </c>
      <c r="I107" s="265"/>
      <c r="J107" s="266"/>
      <c r="K107" s="266"/>
      <c r="L107" s="264"/>
    </row>
    <row r="108" spans="1:12" ht="14.25" customHeight="1" thickTop="1" x14ac:dyDescent="0.25">
      <c r="A108" s="56" t="str">
        <f>IF('0) Signal List'!A111="","",'0) Signal List'!A111)</f>
        <v/>
      </c>
      <c r="B108" s="568" t="str">
        <f>IF('0) Signal List'!B111="","",'0) Signal List'!B111)</f>
        <v/>
      </c>
      <c r="C108" s="51" t="str">
        <f>IF('0) Signal List'!C111="","",'0) Signal List'!C111)</f>
        <v/>
      </c>
      <c r="D108" s="51" t="str">
        <f>IF('0) Signal List'!D111="","",'0) Signal List'!D111)</f>
        <v/>
      </c>
      <c r="E108" s="597" t="str">
        <f>IF('0) Signal List'!E111="","",'0) Signal List'!E111)</f>
        <v/>
      </c>
      <c r="F108" s="51" t="str">
        <f>IF('0) Signal List'!F111="","",'0) Signal List'!F111)</f>
        <v/>
      </c>
      <c r="G108" s="604" t="str">
        <f>IF('0) Signal List'!G111="","",'0) Signal List'!G111)</f>
        <v/>
      </c>
      <c r="H108" s="605" t="str">
        <f>IF('0) Signal List'!H111="","",'0) Signal List'!H111)</f>
        <v/>
      </c>
      <c r="I108" s="499"/>
      <c r="J108" s="145"/>
      <c r="K108" s="145"/>
      <c r="L108" s="583"/>
    </row>
    <row r="109" spans="1:12" ht="14.25" customHeight="1" x14ac:dyDescent="0.25">
      <c r="A109" s="56" t="str">
        <f>IF('0) Signal List'!A112="","",'0) Signal List'!A112)</f>
        <v/>
      </c>
      <c r="B109" s="23" t="str">
        <f>IF('0) Signal List'!B112="","",'0) Signal List'!B112)</f>
        <v>Single Bit Indications</v>
      </c>
      <c r="C109" s="51" t="str">
        <f>IF('0) Signal List'!C112="","",'0) Signal List'!C112)</f>
        <v/>
      </c>
      <c r="D109" s="51" t="str">
        <f>IF('0) Signal List'!D112="","",'0) Signal List'!D112)</f>
        <v/>
      </c>
      <c r="E109" s="597" t="str">
        <f>IF('0) Signal List'!E112="","",'0) Signal List'!E112)</f>
        <v/>
      </c>
      <c r="F109" s="51" t="str">
        <f>IF('0) Signal List'!F112="","",'0) Signal List'!F112)</f>
        <v/>
      </c>
      <c r="G109" s="52" t="str">
        <f>IF('0) Signal List'!G112="","",'0) Signal List'!G112)</f>
        <v/>
      </c>
      <c r="H109" s="593" t="str">
        <f>IF('0) Signal List'!H112="","",'0) Signal List'!H112)</f>
        <v/>
      </c>
      <c r="I109" s="499"/>
      <c r="J109" s="145"/>
      <c r="K109" s="145"/>
      <c r="L109" s="583"/>
    </row>
    <row r="110" spans="1:12" ht="14.25" customHeight="1" x14ac:dyDescent="0.25">
      <c r="A110" s="56" t="str">
        <f>IF('0) Signal List'!A113="","",'0) Signal List'!A113)</f>
        <v/>
      </c>
      <c r="B110" s="41" t="str">
        <f>IF('0) Signal List'!B113="","",'0) Signal List'!B113)</f>
        <v>Network Protection Signals</v>
      </c>
      <c r="C110" s="51" t="str">
        <f>IF('0) Signal List'!C113="","",'0) Signal List'!C113)</f>
        <v/>
      </c>
      <c r="D110" s="51" t="str">
        <f>IF('0) Signal List'!D113="","",'0) Signal List'!D113)</f>
        <v/>
      </c>
      <c r="E110" s="597" t="str">
        <f>IF('0) Signal List'!E113="","",'0) Signal List'!E113)</f>
        <v/>
      </c>
      <c r="F110" s="51" t="str">
        <f>IF('0) Signal List'!F113="","",'0) Signal List'!F113)</f>
        <v/>
      </c>
      <c r="G110" s="52" t="str">
        <f>IF('0) Signal List'!G113="","",'0) Signal List'!G113)</f>
        <v/>
      </c>
      <c r="H110" s="593" t="str">
        <f>IF('0) Signal List'!H113="","",'0) Signal List'!H113)</f>
        <v/>
      </c>
      <c r="I110" s="499"/>
      <c r="J110" s="145"/>
      <c r="K110" s="145"/>
      <c r="L110" s="583"/>
    </row>
    <row r="111" spans="1:12" ht="14.25" customHeight="1" x14ac:dyDescent="0.25">
      <c r="A111" s="56" t="str">
        <f>IF('0) Signal List'!A114="","",'0) Signal List'!A114)</f>
        <v>N1</v>
      </c>
      <c r="B111" s="51" t="str">
        <f>IF('0) Signal List'!B114="","",'0) Signal List'!B114)</f>
        <v>ESBN Alarm 1</v>
      </c>
      <c r="C111" s="51" t="str">
        <f>IF('0) Signal List'!C114="","",'0) Signal List'!C114)</f>
        <v/>
      </c>
      <c r="D111" s="51" t="str">
        <f>IF('0) Signal List'!D114="","",'0) Signal List'!D114)</f>
        <v/>
      </c>
      <c r="E111" s="597" t="str">
        <f>IF('0) Signal List'!E114="","",'0) Signal List'!E114)</f>
        <v/>
      </c>
      <c r="F111" s="51" t="str">
        <f>IF('0) Signal List'!F114="","",'0) Signal List'!F114)</f>
        <v/>
      </c>
      <c r="G111" s="52" t="str">
        <f>IF('0) Signal List'!G114="","",'0) Signal List'!G114)</f>
        <v>ESBN</v>
      </c>
      <c r="H111" s="593" t="str">
        <f>IF('0) Signal List'!H114="","",'0) Signal List'!H114)</f>
        <v>ESBN</v>
      </c>
      <c r="I111" s="368" t="s">
        <v>451</v>
      </c>
      <c r="J111" s="594"/>
      <c r="K111" s="594"/>
      <c r="L111" s="595"/>
    </row>
    <row r="112" spans="1:12" ht="14.25" customHeight="1" x14ac:dyDescent="0.25">
      <c r="A112" s="56" t="str">
        <f>IF('0) Signal List'!A115="","",'0) Signal List'!A115)</f>
        <v>N2</v>
      </c>
      <c r="B112" s="51" t="str">
        <f>IF('0) Signal List'!B115="","",'0) Signal List'!B115)</f>
        <v>ESBN Alarm 2</v>
      </c>
      <c r="C112" s="51" t="str">
        <f>IF('0) Signal List'!C115="","",'0) Signal List'!C115)</f>
        <v/>
      </c>
      <c r="D112" s="51" t="str">
        <f>IF('0) Signal List'!D115="","",'0) Signal List'!D115)</f>
        <v/>
      </c>
      <c r="E112" s="597" t="str">
        <f>IF('0) Signal List'!E115="","",'0) Signal List'!E115)</f>
        <v/>
      </c>
      <c r="F112" s="51" t="str">
        <f>IF('0) Signal List'!F115="","",'0) Signal List'!F115)</f>
        <v/>
      </c>
      <c r="G112" s="52" t="str">
        <f>IF('0) Signal List'!G115="","",'0) Signal List'!G115)</f>
        <v>ESBN</v>
      </c>
      <c r="H112" s="593" t="str">
        <f>IF('0) Signal List'!H115="","",'0) Signal List'!H115)</f>
        <v>ESBN</v>
      </c>
      <c r="I112" s="368" t="s">
        <v>451</v>
      </c>
      <c r="J112" s="594"/>
      <c r="K112" s="594"/>
      <c r="L112" s="595"/>
    </row>
    <row r="113" spans="1:12" ht="14.25" customHeight="1" x14ac:dyDescent="0.25">
      <c r="A113" s="56" t="str">
        <f>IF('0) Signal List'!A116="","",'0) Signal List'!A116)</f>
        <v>N3</v>
      </c>
      <c r="B113" s="51" t="str">
        <f>IF('0) Signal List'!B116="","",'0) Signal List'!B116)</f>
        <v>ESBN Alarm 3</v>
      </c>
      <c r="C113" s="51" t="str">
        <f>IF('0) Signal List'!C116="","",'0) Signal List'!C116)</f>
        <v/>
      </c>
      <c r="D113" s="51" t="str">
        <f>IF('0) Signal List'!D116="","",'0) Signal List'!D116)</f>
        <v/>
      </c>
      <c r="E113" s="597" t="str">
        <f>IF('0) Signal List'!E116="","",'0) Signal List'!E116)</f>
        <v/>
      </c>
      <c r="F113" s="51" t="str">
        <f>IF('0) Signal List'!F116="","",'0) Signal List'!F116)</f>
        <v/>
      </c>
      <c r="G113" s="52" t="str">
        <f>IF('0) Signal List'!G116="","",'0) Signal List'!G116)</f>
        <v>ESBN</v>
      </c>
      <c r="H113" s="593" t="str">
        <f>IF('0) Signal List'!H116="","",'0) Signal List'!H116)</f>
        <v>ESBN</v>
      </c>
      <c r="I113" s="368" t="s">
        <v>451</v>
      </c>
      <c r="J113" s="594"/>
      <c r="K113" s="594"/>
      <c r="L113" s="595"/>
    </row>
    <row r="114" spans="1:12" ht="14.25" customHeight="1" x14ac:dyDescent="0.25">
      <c r="A114" s="56" t="str">
        <f>IF('0) Signal List'!A117="","",'0) Signal List'!A117)</f>
        <v>N4</v>
      </c>
      <c r="B114" s="51" t="str">
        <f>IF('0) Signal List'!B117="","",'0) Signal List'!B117)</f>
        <v>ESBN Alarm 4</v>
      </c>
      <c r="C114" s="51" t="str">
        <f>IF('0) Signal List'!C117="","",'0) Signal List'!C117)</f>
        <v/>
      </c>
      <c r="D114" s="51" t="str">
        <f>IF('0) Signal List'!D117="","",'0) Signal List'!D117)</f>
        <v/>
      </c>
      <c r="E114" s="597" t="str">
        <f>IF('0) Signal List'!E117="","",'0) Signal List'!E117)</f>
        <v/>
      </c>
      <c r="F114" s="51" t="str">
        <f>IF('0) Signal List'!F117="","",'0) Signal List'!F117)</f>
        <v/>
      </c>
      <c r="G114" s="52" t="str">
        <f>IF('0) Signal List'!G117="","",'0) Signal List'!G117)</f>
        <v>ESBN</v>
      </c>
      <c r="H114" s="593" t="str">
        <f>IF('0) Signal List'!H117="","",'0) Signal List'!H117)</f>
        <v>ESBN</v>
      </c>
      <c r="I114" s="368" t="s">
        <v>451</v>
      </c>
      <c r="J114" s="594"/>
      <c r="K114" s="594"/>
      <c r="L114" s="595"/>
    </row>
    <row r="115" spans="1:12" ht="14.25" customHeight="1" x14ac:dyDescent="0.25">
      <c r="A115" s="56" t="str">
        <f>IF('0) Signal List'!A118="","",'0) Signal List'!A118)</f>
        <v>N5</v>
      </c>
      <c r="B115" s="51" t="str">
        <f>IF('0) Signal List'!B118="","",'0) Signal List'!B118)</f>
        <v>ESBN Alarm 5</v>
      </c>
      <c r="C115" s="51" t="str">
        <f>IF('0) Signal List'!C118="","",'0) Signal List'!C118)</f>
        <v/>
      </c>
      <c r="D115" s="51" t="str">
        <f>IF('0) Signal List'!D118="","",'0) Signal List'!D118)</f>
        <v/>
      </c>
      <c r="E115" s="597" t="str">
        <f>IF('0) Signal List'!E118="","",'0) Signal List'!E118)</f>
        <v/>
      </c>
      <c r="F115" s="51" t="str">
        <f>IF('0) Signal List'!F118="","",'0) Signal List'!F118)</f>
        <v/>
      </c>
      <c r="G115" s="52" t="str">
        <f>IF('0) Signal List'!G118="","",'0) Signal List'!G118)</f>
        <v>ESBN</v>
      </c>
      <c r="H115" s="593" t="str">
        <f>IF('0) Signal List'!H118="","",'0) Signal List'!H118)</f>
        <v>ESBN</v>
      </c>
      <c r="I115" s="368" t="s">
        <v>451</v>
      </c>
      <c r="J115" s="594"/>
      <c r="K115" s="594"/>
      <c r="L115" s="595"/>
    </row>
    <row r="116" spans="1:12" ht="14.25" customHeight="1" x14ac:dyDescent="0.25">
      <c r="A116" s="56" t="str">
        <f>IF('0) Signal List'!A119="","",'0) Signal List'!A119)</f>
        <v>N6</v>
      </c>
      <c r="B116" s="51" t="str">
        <f>IF('0) Signal List'!B119="","",'0) Signal List'!B119)</f>
        <v>ESBN Alarm 6</v>
      </c>
      <c r="C116" s="51" t="str">
        <f>IF('0) Signal List'!C119="","",'0) Signal List'!C119)</f>
        <v/>
      </c>
      <c r="D116" s="51" t="str">
        <f>IF('0) Signal List'!D119="","",'0) Signal List'!D119)</f>
        <v/>
      </c>
      <c r="E116" s="597" t="str">
        <f>IF('0) Signal List'!E119="","",'0) Signal List'!E119)</f>
        <v/>
      </c>
      <c r="F116" s="51" t="str">
        <f>IF('0) Signal List'!F119="","",'0) Signal List'!F119)</f>
        <v/>
      </c>
      <c r="G116" s="52" t="str">
        <f>IF('0) Signal List'!G119="","",'0) Signal List'!G119)</f>
        <v>ESBN</v>
      </c>
      <c r="H116" s="593" t="str">
        <f>IF('0) Signal List'!H119="","",'0) Signal List'!H119)</f>
        <v>ESBN</v>
      </c>
      <c r="I116" s="368" t="s">
        <v>451</v>
      </c>
      <c r="J116" s="594"/>
      <c r="K116" s="594"/>
      <c r="L116" s="595"/>
    </row>
    <row r="117" spans="1:12" ht="14.25" customHeight="1" x14ac:dyDescent="0.25">
      <c r="A117" s="56" t="str">
        <f>IF('0) Signal List'!A120="","",'0) Signal List'!A120)</f>
        <v>N7</v>
      </c>
      <c r="B117" s="51" t="str">
        <f>IF('0) Signal List'!B120="","",'0) Signal List'!B120)</f>
        <v>ESBN Alarm 7</v>
      </c>
      <c r="C117" s="51" t="str">
        <f>IF('0) Signal List'!C120="","",'0) Signal List'!C120)</f>
        <v/>
      </c>
      <c r="D117" s="51" t="str">
        <f>IF('0) Signal List'!D120="","",'0) Signal List'!D120)</f>
        <v/>
      </c>
      <c r="E117" s="597" t="str">
        <f>IF('0) Signal List'!E120="","",'0) Signal List'!E120)</f>
        <v/>
      </c>
      <c r="F117" s="51" t="str">
        <f>IF('0) Signal List'!F120="","",'0) Signal List'!F120)</f>
        <v/>
      </c>
      <c r="G117" s="52" t="str">
        <f>IF('0) Signal List'!G120="","",'0) Signal List'!G120)</f>
        <v>ESBN</v>
      </c>
      <c r="H117" s="593" t="str">
        <f>IF('0) Signal List'!H120="","",'0) Signal List'!H120)</f>
        <v>ESBN</v>
      </c>
      <c r="I117" s="368" t="s">
        <v>451</v>
      </c>
      <c r="J117" s="594"/>
      <c r="K117" s="594"/>
      <c r="L117" s="595"/>
    </row>
    <row r="118" spans="1:12" ht="14.25" customHeight="1" x14ac:dyDescent="0.25">
      <c r="A118" s="56" t="str">
        <f>IF('0) Signal List'!A121="","",'0) Signal List'!A121)</f>
        <v>N8</v>
      </c>
      <c r="B118" s="51" t="str">
        <f>IF('0) Signal List'!B121="","",'0) Signal List'!B121)</f>
        <v>ESBN Alarm 8</v>
      </c>
      <c r="C118" s="51" t="str">
        <f>IF('0) Signal List'!C121="","",'0) Signal List'!C121)</f>
        <v/>
      </c>
      <c r="D118" s="51" t="str">
        <f>IF('0) Signal List'!D121="","",'0) Signal List'!D121)</f>
        <v/>
      </c>
      <c r="E118" s="597" t="str">
        <f>IF('0) Signal List'!E121="","",'0) Signal List'!E121)</f>
        <v/>
      </c>
      <c r="F118" s="51" t="str">
        <f>IF('0) Signal List'!F121="","",'0) Signal List'!F121)</f>
        <v/>
      </c>
      <c r="G118" s="52" t="str">
        <f>IF('0) Signal List'!G121="","",'0) Signal List'!G121)</f>
        <v>ESBN</v>
      </c>
      <c r="H118" s="593" t="str">
        <f>IF('0) Signal List'!H121="","",'0) Signal List'!H121)</f>
        <v>ESBN</v>
      </c>
      <c r="I118" s="368" t="s">
        <v>451</v>
      </c>
      <c r="J118" s="594"/>
      <c r="K118" s="594"/>
      <c r="L118" s="595"/>
    </row>
    <row r="119" spans="1:12" ht="14.25" customHeight="1" x14ac:dyDescent="0.25">
      <c r="A119" s="56" t="str">
        <f>IF('0) Signal List'!A122="","",'0) Signal List'!A122)</f>
        <v>N9</v>
      </c>
      <c r="B119" s="51" t="str">
        <f>IF('0) Signal List'!B122="","",'0) Signal List'!B122)</f>
        <v>ESBN Alarm 9</v>
      </c>
      <c r="C119" s="51" t="str">
        <f>IF('0) Signal List'!C122="","",'0) Signal List'!C122)</f>
        <v/>
      </c>
      <c r="D119" s="51" t="str">
        <f>IF('0) Signal List'!D122="","",'0) Signal List'!D122)</f>
        <v/>
      </c>
      <c r="E119" s="597" t="str">
        <f>IF('0) Signal List'!E122="","",'0) Signal List'!E122)</f>
        <v/>
      </c>
      <c r="F119" s="51" t="str">
        <f>IF('0) Signal List'!F122="","",'0) Signal List'!F122)</f>
        <v/>
      </c>
      <c r="G119" s="52" t="str">
        <f>IF('0) Signal List'!G122="","",'0) Signal List'!G122)</f>
        <v>ESBN</v>
      </c>
      <c r="H119" s="593" t="str">
        <f>IF('0) Signal List'!H122="","",'0) Signal List'!H122)</f>
        <v>ESBN</v>
      </c>
      <c r="I119" s="368" t="s">
        <v>451</v>
      </c>
      <c r="J119" s="594"/>
      <c r="K119" s="594"/>
      <c r="L119" s="595"/>
    </row>
    <row r="120" spans="1:12" ht="14.25" customHeight="1" x14ac:dyDescent="0.25">
      <c r="A120" s="56" t="str">
        <f>IF('0) Signal List'!A123="","",'0) Signal List'!A123)</f>
        <v>N10</v>
      </c>
      <c r="B120" s="51" t="str">
        <f>IF('0) Signal List'!B123="","",'0) Signal List'!B123)</f>
        <v>ESBN Alarm 10</v>
      </c>
      <c r="C120" s="51" t="str">
        <f>IF('0) Signal List'!C123="","",'0) Signal List'!C123)</f>
        <v/>
      </c>
      <c r="D120" s="51" t="str">
        <f>IF('0) Signal List'!D123="","",'0) Signal List'!D123)</f>
        <v/>
      </c>
      <c r="E120" s="597" t="str">
        <f>IF('0) Signal List'!E123="","",'0) Signal List'!E123)</f>
        <v/>
      </c>
      <c r="F120" s="51" t="str">
        <f>IF('0) Signal List'!F123="","",'0) Signal List'!F123)</f>
        <v/>
      </c>
      <c r="G120" s="52" t="str">
        <f>IF('0) Signal List'!G123="","",'0) Signal List'!G123)</f>
        <v>ESBN</v>
      </c>
      <c r="H120" s="593" t="str">
        <f>IF('0) Signal List'!H123="","",'0) Signal List'!H123)</f>
        <v>ESBN</v>
      </c>
      <c r="I120" s="368" t="s">
        <v>451</v>
      </c>
      <c r="J120" s="594"/>
      <c r="K120" s="594"/>
      <c r="L120" s="595"/>
    </row>
    <row r="121" spans="1:12" ht="14.25" customHeight="1" x14ac:dyDescent="0.25">
      <c r="A121" s="56" t="str">
        <f>IF('0) Signal List'!A124="","",'0) Signal List'!A124)</f>
        <v>N11</v>
      </c>
      <c r="B121" s="51" t="str">
        <f>IF('0) Signal List'!B124="","",'0) Signal List'!B124)</f>
        <v>ESBN Alarm 11</v>
      </c>
      <c r="C121" s="51" t="str">
        <f>IF('0) Signal List'!C124="","",'0) Signal List'!C124)</f>
        <v/>
      </c>
      <c r="D121" s="51" t="str">
        <f>IF('0) Signal List'!D124="","",'0) Signal List'!D124)</f>
        <v/>
      </c>
      <c r="E121" s="597" t="str">
        <f>IF('0) Signal List'!E124="","",'0) Signal List'!E124)</f>
        <v/>
      </c>
      <c r="F121" s="51" t="str">
        <f>IF('0) Signal List'!F124="","",'0) Signal List'!F124)</f>
        <v/>
      </c>
      <c r="G121" s="52" t="str">
        <f>IF('0) Signal List'!G124="","",'0) Signal List'!G124)</f>
        <v>ESBN</v>
      </c>
      <c r="H121" s="593" t="str">
        <f>IF('0) Signal List'!H124="","",'0) Signal List'!H124)</f>
        <v>ESBN</v>
      </c>
      <c r="I121" s="368" t="s">
        <v>451</v>
      </c>
      <c r="J121" s="594"/>
      <c r="K121" s="594"/>
      <c r="L121" s="595"/>
    </row>
    <row r="122" spans="1:12" ht="14.25" customHeight="1" x14ac:dyDescent="0.25">
      <c r="A122" s="56" t="str">
        <f>IF('0) Signal List'!A125="","",'0) Signal List'!A125)</f>
        <v>N12</v>
      </c>
      <c r="B122" s="51" t="str">
        <f>IF('0) Signal List'!B125="","",'0) Signal List'!B125)</f>
        <v>ESBN Alarm 12</v>
      </c>
      <c r="C122" s="51" t="str">
        <f>IF('0) Signal List'!C125="","",'0) Signal List'!C125)</f>
        <v/>
      </c>
      <c r="D122" s="51" t="str">
        <f>IF('0) Signal List'!D125="","",'0) Signal List'!D125)</f>
        <v/>
      </c>
      <c r="E122" s="597" t="str">
        <f>IF('0) Signal List'!E125="","",'0) Signal List'!E125)</f>
        <v/>
      </c>
      <c r="F122" s="51" t="str">
        <f>IF('0) Signal List'!F125="","",'0) Signal List'!F125)</f>
        <v/>
      </c>
      <c r="G122" s="52" t="str">
        <f>IF('0) Signal List'!G125="","",'0) Signal List'!G125)</f>
        <v>ESBN</v>
      </c>
      <c r="H122" s="593" t="str">
        <f>IF('0) Signal List'!H125="","",'0) Signal List'!H125)</f>
        <v>ESBN</v>
      </c>
      <c r="I122" s="368" t="s">
        <v>451</v>
      </c>
      <c r="J122" s="594"/>
      <c r="K122" s="594"/>
      <c r="L122" s="595"/>
    </row>
    <row r="123" spans="1:12" ht="14.25" customHeight="1" x14ac:dyDescent="0.25">
      <c r="A123" s="56" t="str">
        <f>IF('0) Signal List'!A126="","",'0) Signal List'!A126)</f>
        <v>N13</v>
      </c>
      <c r="B123" s="51" t="str">
        <f>IF('0) Signal List'!B126="","",'0) Signal List'!B126)</f>
        <v>ESBN Alarm 13 (24V Battery charge Fault/ Alarm)</v>
      </c>
      <c r="C123" s="51" t="str">
        <f>IF('0) Signal List'!C126="","",'0) Signal List'!C126)</f>
        <v/>
      </c>
      <c r="D123" s="51" t="str">
        <f>IF('0) Signal List'!D126="","",'0) Signal List'!D126)</f>
        <v/>
      </c>
      <c r="E123" s="597" t="str">
        <f>IF('0) Signal List'!E126="","",'0) Signal List'!E126)</f>
        <v/>
      </c>
      <c r="F123" s="51" t="str">
        <f>IF('0) Signal List'!F126="","",'0) Signal List'!F126)</f>
        <v/>
      </c>
      <c r="G123" s="52" t="str">
        <f>IF('0) Signal List'!G126="","",'0) Signal List'!G126)</f>
        <v>ESBN</v>
      </c>
      <c r="H123" s="593" t="str">
        <f>IF('0) Signal List'!H126="","",'0) Signal List'!H126)</f>
        <v>ESBN</v>
      </c>
      <c r="I123" s="368" t="s">
        <v>451</v>
      </c>
      <c r="J123" s="594"/>
      <c r="K123" s="594"/>
      <c r="L123" s="595"/>
    </row>
    <row r="124" spans="1:12" ht="14.25" customHeight="1" x14ac:dyDescent="0.25">
      <c r="A124" s="56" t="str">
        <f>IF('0) Signal List'!A127="","",'0) Signal List'!A127)</f>
        <v>N14</v>
      </c>
      <c r="B124" s="51" t="str">
        <f>IF('0) Signal List'!B127="","",'0) Signal List'!B127)</f>
        <v>ESBN Alarm 14 (AC FAIL)</v>
      </c>
      <c r="C124" s="51" t="str">
        <f>IF('0) Signal List'!C127="","",'0) Signal List'!C127)</f>
        <v/>
      </c>
      <c r="D124" s="51" t="str">
        <f>IF('0) Signal List'!D127="","",'0) Signal List'!D127)</f>
        <v/>
      </c>
      <c r="E124" s="597" t="str">
        <f>IF('0) Signal List'!E127="","",'0) Signal List'!E127)</f>
        <v/>
      </c>
      <c r="F124" s="51" t="str">
        <f>IF('0) Signal List'!F127="","",'0) Signal List'!F127)</f>
        <v/>
      </c>
      <c r="G124" s="52" t="str">
        <f>IF('0) Signal List'!G127="","",'0) Signal List'!G127)</f>
        <v>WFPS</v>
      </c>
      <c r="H124" s="593" t="str">
        <f>IF('0) Signal List'!H127="","",'0) Signal List'!H127)</f>
        <v>ESBN</v>
      </c>
      <c r="I124" s="368" t="s">
        <v>451</v>
      </c>
      <c r="J124" s="594"/>
      <c r="K124" s="594"/>
      <c r="L124" s="595"/>
    </row>
    <row r="125" spans="1:12" ht="14.25" customHeight="1" x14ac:dyDescent="0.25">
      <c r="A125" s="56" t="str">
        <f>IF('0) Signal List'!A128="","",'0) Signal List'!A128)</f>
        <v>N15</v>
      </c>
      <c r="B125" s="51" t="str">
        <f>IF('0) Signal List'!B128="","",'0) Signal List'!B128)</f>
        <v>ESBN Alarm 15 (G10 protection trip)</v>
      </c>
      <c r="C125" s="51" t="str">
        <f>IF('0) Signal List'!C128="","",'0) Signal List'!C128)</f>
        <v/>
      </c>
      <c r="D125" s="51" t="str">
        <f>IF('0) Signal List'!D128="","",'0) Signal List'!D128)</f>
        <v/>
      </c>
      <c r="E125" s="597" t="str">
        <f>IF('0) Signal List'!E128="","",'0) Signal List'!E128)</f>
        <v/>
      </c>
      <c r="F125" s="51" t="str">
        <f>IF('0) Signal List'!F128="","",'0) Signal List'!F128)</f>
        <v/>
      </c>
      <c r="G125" s="52" t="str">
        <f>IF('0) Signal List'!G128="","",'0) Signal List'!G128)</f>
        <v>WFPS</v>
      </c>
      <c r="H125" s="593" t="str">
        <f>IF('0) Signal List'!H128="","",'0) Signal List'!H128)</f>
        <v>ESBN</v>
      </c>
      <c r="I125" s="368" t="s">
        <v>451</v>
      </c>
      <c r="J125" s="594"/>
      <c r="K125" s="594"/>
      <c r="L125" s="595"/>
    </row>
    <row r="126" spans="1:12" ht="14.25" customHeight="1" x14ac:dyDescent="0.25">
      <c r="A126" s="56" t="str">
        <f>IF('0) Signal List'!A129="","",'0) Signal List'!A129)</f>
        <v>N16</v>
      </c>
      <c r="B126" s="51" t="str">
        <f>IF('0) Signal List'!B129="","",'0) Signal List'!B129)</f>
        <v>ESBN Alarm 16 (Customer traffo protection trip)</v>
      </c>
      <c r="C126" s="51" t="str">
        <f>IF('0) Signal List'!C129="","",'0) Signal List'!C129)</f>
        <v/>
      </c>
      <c r="D126" s="51" t="str">
        <f>IF('0) Signal List'!D129="","",'0) Signal List'!D129)</f>
        <v/>
      </c>
      <c r="E126" s="597" t="str">
        <f>IF('0) Signal List'!E129="","",'0) Signal List'!E129)</f>
        <v/>
      </c>
      <c r="F126" s="51" t="str">
        <f>IF('0) Signal List'!F129="","",'0) Signal List'!F129)</f>
        <v/>
      </c>
      <c r="G126" s="52" t="str">
        <f>IF('0) Signal List'!G129="","",'0) Signal List'!G129)</f>
        <v>WFPS</v>
      </c>
      <c r="H126" s="593" t="str">
        <f>IF('0) Signal List'!H129="","",'0) Signal List'!H129)</f>
        <v>ESBN</v>
      </c>
      <c r="I126" s="368" t="s">
        <v>451</v>
      </c>
      <c r="J126" s="594"/>
      <c r="K126" s="594"/>
      <c r="L126" s="595"/>
    </row>
    <row r="127" spans="1:12" ht="14.25" customHeight="1" x14ac:dyDescent="0.25">
      <c r="A127" s="56" t="str">
        <f>IF('0) Signal List'!A130="","",'0) Signal List'!A130)</f>
        <v>N17</v>
      </c>
      <c r="B127" s="51" t="str">
        <f>IF('0) Signal List'!B130="","",'0) Signal List'!B130)</f>
        <v>ESBN Alarm 17 (Fire Alarm for ESB Room)</v>
      </c>
      <c r="C127" s="51" t="str">
        <f>IF('0) Signal List'!C130="","",'0) Signal List'!C130)</f>
        <v/>
      </c>
      <c r="D127" s="51" t="str">
        <f>IF('0) Signal List'!D130="","",'0) Signal List'!D130)</f>
        <v/>
      </c>
      <c r="E127" s="597" t="str">
        <f>IF('0) Signal List'!E130="","",'0) Signal List'!E130)</f>
        <v/>
      </c>
      <c r="F127" s="51" t="str">
        <f>IF('0) Signal List'!F130="","",'0) Signal List'!F130)</f>
        <v/>
      </c>
      <c r="G127" s="52" t="str">
        <f>IF('0) Signal List'!G130="","",'0) Signal List'!G130)</f>
        <v>WFPS</v>
      </c>
      <c r="H127" s="593" t="str">
        <f>IF('0) Signal List'!H130="","",'0) Signal List'!H130)</f>
        <v>ESBN</v>
      </c>
      <c r="I127" s="368" t="s">
        <v>451</v>
      </c>
      <c r="J127" s="594"/>
      <c r="K127" s="594"/>
      <c r="L127" s="595"/>
    </row>
    <row r="128" spans="1:12" ht="14.25" customHeight="1" x14ac:dyDescent="0.25">
      <c r="A128" s="56" t="str">
        <f>IF('0) Signal List'!A131="","",'0) Signal List'!A131)</f>
        <v>N18</v>
      </c>
      <c r="B128" s="51" t="str">
        <f>IF('0) Signal List'!B131="","",'0) Signal List'!B131)</f>
        <v>ESBN Alarm 18 (Intruder Alarm for ESB Room)</v>
      </c>
      <c r="C128" s="51" t="str">
        <f>IF('0) Signal List'!C131="","",'0) Signal List'!C131)</f>
        <v/>
      </c>
      <c r="D128" s="51" t="str">
        <f>IF('0) Signal List'!D131="","",'0) Signal List'!D131)</f>
        <v/>
      </c>
      <c r="E128" s="597" t="str">
        <f>IF('0) Signal List'!E131="","",'0) Signal List'!E131)</f>
        <v/>
      </c>
      <c r="F128" s="51" t="str">
        <f>IF('0) Signal List'!F131="","",'0) Signal List'!F131)</f>
        <v/>
      </c>
      <c r="G128" s="52" t="str">
        <f>IF('0) Signal List'!G131="","",'0) Signal List'!G131)</f>
        <v>WFPS</v>
      </c>
      <c r="H128" s="593" t="str">
        <f>IF('0) Signal List'!H131="","",'0) Signal List'!H131)</f>
        <v>ESBN</v>
      </c>
      <c r="I128" s="368" t="s">
        <v>451</v>
      </c>
      <c r="J128" s="594"/>
      <c r="K128" s="594"/>
      <c r="L128" s="595"/>
    </row>
    <row r="129" spans="1:12" ht="14.25" customHeight="1" x14ac:dyDescent="0.25">
      <c r="A129" s="56" t="str">
        <f>IF('0) Signal List'!A132="","",'0) Signal List'!A132)</f>
        <v/>
      </c>
      <c r="B129" s="51" t="str">
        <f>IF('0) Signal List'!B132="","",'0) Signal List'!B132)</f>
        <v/>
      </c>
      <c r="C129" s="51" t="str">
        <f>IF('0) Signal List'!C132="","",'0) Signal List'!C132)</f>
        <v/>
      </c>
      <c r="D129" s="51" t="str">
        <f>IF('0) Signal List'!D132="","",'0) Signal List'!D132)</f>
        <v/>
      </c>
      <c r="E129" s="597" t="str">
        <f>IF('0) Signal List'!E132="","",'0) Signal List'!E132)</f>
        <v/>
      </c>
      <c r="F129" s="51" t="str">
        <f>IF('0) Signal List'!F132="","",'0) Signal List'!F132)</f>
        <v/>
      </c>
      <c r="G129" s="52" t="str">
        <f>IF('0) Signal List'!G132="","",'0) Signal List'!G132)</f>
        <v/>
      </c>
      <c r="H129" s="593" t="str">
        <f>IF('0) Signal List'!H132="","",'0) Signal List'!H132)</f>
        <v/>
      </c>
      <c r="I129" s="499"/>
      <c r="J129" s="145"/>
      <c r="K129" s="145"/>
      <c r="L129" s="583"/>
    </row>
    <row r="130" spans="1:12" ht="14.25" customHeight="1" x14ac:dyDescent="0.25">
      <c r="A130" s="56" t="str">
        <f>IF('0) Signal List'!A133="","",'0) Signal List'!A133)</f>
        <v/>
      </c>
      <c r="B130" s="915" t="str">
        <f>IF('0) Signal List'!B133="","",'0) Signal List'!B133)</f>
        <v>Recommended cable 15-pair cable, 15 x 2 x 0.6sqmm, TP, stranded, external sheath</v>
      </c>
      <c r="C130" s="908"/>
      <c r="D130" s="908"/>
      <c r="E130" s="908"/>
      <c r="F130" s="776"/>
      <c r="G130" s="15" t="str">
        <f>IF('0) Signal List'!G133="","",'0) Signal List'!G133)</f>
        <v/>
      </c>
      <c r="H130" s="106" t="str">
        <f>IF('0) Signal List'!H133="","",'0) Signal List'!H133)</f>
        <v/>
      </c>
      <c r="I130" s="499"/>
      <c r="J130" s="145"/>
      <c r="K130" s="145"/>
      <c r="L130" s="583"/>
    </row>
    <row r="131" spans="1:12" ht="14.25" customHeight="1" x14ac:dyDescent="0.25">
      <c r="A131" s="56" t="str">
        <f>IF('0) Signal List'!A134="","",'0) Signal List'!A134)</f>
        <v/>
      </c>
      <c r="B131" s="51" t="str">
        <f>IF('0) Signal List'!B134="","",'0) Signal List'!B134)</f>
        <v/>
      </c>
      <c r="C131" s="51" t="str">
        <f>IF('0) Signal List'!C134="","",'0) Signal List'!C134)</f>
        <v/>
      </c>
      <c r="D131" s="51" t="str">
        <f>IF('0) Signal List'!D134="","",'0) Signal List'!D134)</f>
        <v/>
      </c>
      <c r="E131" s="53" t="str">
        <f>IF('0) Signal List'!E134="","",'0) Signal List'!E134)</f>
        <v/>
      </c>
      <c r="F131" s="51" t="str">
        <f>IF('0) Signal List'!F134="","",'0) Signal List'!F134)</f>
        <v/>
      </c>
      <c r="G131" s="15" t="str">
        <f>IF('0) Signal List'!G134="","",'0) Signal List'!G134)</f>
        <v/>
      </c>
      <c r="H131" s="106" t="str">
        <f>IF('0) Signal List'!H134="","",'0) Signal List'!H134)</f>
        <v/>
      </c>
      <c r="I131" s="499"/>
      <c r="J131" s="145"/>
      <c r="K131" s="145"/>
      <c r="L131" s="583"/>
    </row>
    <row r="132" spans="1:12" ht="13.8" thickBot="1" x14ac:dyDescent="0.3">
      <c r="A132" s="12" t="str">
        <f>IF('0) Signal List'!A135="","",'0) Signal List'!A135)</f>
        <v>ETIE Ref</v>
      </c>
      <c r="B132" s="13" t="str">
        <f>IF('0) Signal List'!B135="","",'0) Signal List'!B135)</f>
        <v>Analogue Output Signals (from EirGrid)</v>
      </c>
      <c r="C132" s="591" t="str">
        <f>IF('0) Signal List'!C135="","",'0) Signal List'!C135)</f>
        <v/>
      </c>
      <c r="D132" s="591" t="str">
        <f>IF('0) Signal List'!D135="","",'0) Signal List'!D135)</f>
        <v/>
      </c>
      <c r="E132" s="592" t="str">
        <f>IF('0) Signal List'!E135="","",'0) Signal List'!E135)</f>
        <v/>
      </c>
      <c r="F132" s="591" t="str">
        <f>IF('0) Signal List'!F135="","",'0) Signal List'!F135)</f>
        <v/>
      </c>
      <c r="G132" s="14" t="str">
        <f>IF('0) Signal List'!G135="","",'0) Signal List'!G135)</f>
        <v>Provided to</v>
      </c>
      <c r="H132" s="104" t="str">
        <f>IF('0) Signal List'!H135="","",'0) Signal List'!H135)</f>
        <v>TSO Pass-through to</v>
      </c>
      <c r="I132" s="267"/>
      <c r="J132" s="268"/>
      <c r="K132" s="268"/>
      <c r="L132" s="269"/>
    </row>
    <row r="133" spans="1:12" ht="14.25" customHeight="1" thickTop="1" x14ac:dyDescent="0.25">
      <c r="A133" s="606" t="str">
        <f>IF('0) Signal List'!A136="","",'0) Signal List'!A136)</f>
        <v/>
      </c>
      <c r="B133" s="51" t="str">
        <f>IF('0) Signal List'!B136="","",'0) Signal List'!B136)</f>
        <v/>
      </c>
      <c r="C133" s="51" t="str">
        <f>IF('0) Signal List'!C136="","",'0) Signal List'!C136)</f>
        <v/>
      </c>
      <c r="D133" s="51" t="str">
        <f>IF('0) Signal List'!D136="","",'0) Signal List'!D136)</f>
        <v/>
      </c>
      <c r="E133" s="53" t="str">
        <f>IF('0) Signal List'!E136="","",'0) Signal List'!E136)</f>
        <v/>
      </c>
      <c r="F133" s="51" t="str">
        <f>IF('0) Signal List'!F136="","",'0) Signal List'!F136)</f>
        <v/>
      </c>
      <c r="G133" s="28" t="str">
        <f>IF('0) Signal List'!G136="","",'0) Signal List'!G136)</f>
        <v/>
      </c>
      <c r="H133" s="105" t="str">
        <f>IF('0) Signal List'!H136="","",'0) Signal List'!H136)</f>
        <v/>
      </c>
      <c r="I133" s="499"/>
      <c r="J133" s="145"/>
      <c r="K133" s="145"/>
      <c r="L133" s="583"/>
    </row>
    <row r="134" spans="1:12" ht="14.25" customHeight="1" x14ac:dyDescent="0.25">
      <c r="A134" s="599" t="str">
        <f>IF('0) Signal List'!A137="","",'0) Signal List'!A137)</f>
        <v/>
      </c>
      <c r="B134" s="263" t="str">
        <f>IF('0) Signal List'!B137="","",'0) Signal List'!B137)</f>
        <v>Analogue Output Signals from EirGrid to WTG System</v>
      </c>
      <c r="C134" s="51" t="str">
        <f>IF('0) Signal List'!C137="","",'0) Signal List'!C137)</f>
        <v/>
      </c>
      <c r="D134" s="51" t="str">
        <f>IF('0) Signal List'!D137="","",'0) Signal List'!D137)</f>
        <v/>
      </c>
      <c r="E134" s="53" t="str">
        <f>IF('0) Signal List'!E137="","",'0) Signal List'!E137)</f>
        <v/>
      </c>
      <c r="F134" s="51" t="str">
        <f>IF('0) Signal List'!F137="","",'0) Signal List'!F137)</f>
        <v/>
      </c>
      <c r="G134" s="15" t="str">
        <f>IF('0) Signal List'!G137="","",'0) Signal List'!G137)</f>
        <v/>
      </c>
      <c r="H134" s="106" t="str">
        <f>IF('0) Signal List'!H137="","",'0) Signal List'!H137)</f>
        <v/>
      </c>
      <c r="I134" s="499"/>
      <c r="J134" s="145"/>
      <c r="K134" s="145"/>
      <c r="L134" s="583"/>
    </row>
    <row r="135" spans="1:12" ht="14.25" customHeight="1" x14ac:dyDescent="0.25">
      <c r="A135" s="56" t="str">
        <f>IF('0) Signal List'!A138="","",'0) Signal List'!A138)</f>
        <v>G1</v>
      </c>
      <c r="B135" s="22" t="str">
        <f>IF('0) Signal List'!B138="","",'0) Signal List'!B138)</f>
        <v>Analogue Output Active Power Control Setpoint</v>
      </c>
      <c r="C135" s="601" t="str">
        <f>IF('0) Signal List'!C138="","",'0) Signal List'!C138)</f>
        <v>4 - 20</v>
      </c>
      <c r="D135" s="51" t="str">
        <f>IF('0) Signal List'!D138="","",'0) Signal List'!D138)</f>
        <v>mA</v>
      </c>
      <c r="E135" s="53" t="e">
        <f>IF('0) Signal List'!E138="","",'0) Signal List'!E138)</f>
        <v>#VALUE!</v>
      </c>
      <c r="F135" s="51" t="str">
        <f>IF('0) Signal List'!F138="","",'0) Signal List'!F138)</f>
        <v>MW</v>
      </c>
      <c r="G135" s="52" t="str">
        <f>IF('0) Signal List'!G138="","",'0) Signal List'!G138)</f>
        <v>WFPS</v>
      </c>
      <c r="H135" s="593" t="str">
        <f>IF('0) Signal List'!H138="","",'0) Signal List'!H138)</f>
        <v xml:space="preserve">N/A </v>
      </c>
      <c r="I135" s="368" t="s">
        <v>181</v>
      </c>
      <c r="J135" s="594"/>
      <c r="K135" s="594"/>
      <c r="L135" s="595"/>
    </row>
    <row r="136" spans="1:12" ht="14.25" customHeight="1" x14ac:dyDescent="0.25">
      <c r="A136" s="56" t="str">
        <f>IF('0) Signal List'!A139="","",'0) Signal List'!A139)</f>
        <v>G2</v>
      </c>
      <c r="B136" s="22" t="str">
        <f>IF('0) Signal List'!B139="","",'0) Signal List'!B139)</f>
        <v>Frequency Droop Setting</v>
      </c>
      <c r="C136" s="601" t="str">
        <f>IF('0) Signal List'!C139="","",'0) Signal List'!C139)</f>
        <v>4 - 20</v>
      </c>
      <c r="D136" s="51" t="str">
        <f>IF('0) Signal List'!D139="","",'0) Signal List'!D139)</f>
        <v>mA</v>
      </c>
      <c r="E136" s="53" t="str">
        <f>IF('0) Signal List'!E139="","",'0) Signal List'!E139)</f>
        <v xml:space="preserve"> 0-14</v>
      </c>
      <c r="F136" s="51" t="str">
        <f>IF('0) Signal List'!F139="","",'0) Signal List'!F139)</f>
        <v>%</v>
      </c>
      <c r="G136" s="52" t="str">
        <f>IF('0) Signal List'!G139="","",'0) Signal List'!G139)</f>
        <v>WFPS</v>
      </c>
      <c r="H136" s="593" t="str">
        <f>IF('0) Signal List'!H139="","",'0) Signal List'!H139)</f>
        <v xml:space="preserve">N/A </v>
      </c>
      <c r="I136" s="368" t="s">
        <v>181</v>
      </c>
      <c r="J136" s="594"/>
      <c r="K136" s="594"/>
      <c r="L136" s="595"/>
    </row>
    <row r="137" spans="1:12" ht="14.25" customHeight="1" x14ac:dyDescent="0.25">
      <c r="A137" s="599" t="str">
        <f>IF('0) Signal List'!A141="","",'0) Signal List'!A141)</f>
        <v/>
      </c>
      <c r="B137" s="915" t="str">
        <f>IF('0) Signal List'!B141="","",'0) Signal List'!B141)</f>
        <v>Recommended cable 5-pair cable: 5 x 2 x 0.6sqmm TP, stranded, individually screened pairs. Screens to be terminated by WFPS.</v>
      </c>
      <c r="C137" s="908"/>
      <c r="D137" s="908"/>
      <c r="E137" s="908"/>
      <c r="F137" s="776"/>
      <c r="G137" s="15" t="str">
        <f>IF('0) Signal List'!G141="","",'0) Signal List'!G141)</f>
        <v/>
      </c>
      <c r="H137" s="106" t="str">
        <f>IF('0) Signal List'!H141="","",'0) Signal List'!H141)</f>
        <v/>
      </c>
      <c r="I137" s="499"/>
      <c r="J137" s="145"/>
      <c r="K137" s="145"/>
      <c r="L137" s="583"/>
    </row>
    <row r="138" spans="1:12" ht="13.8" thickBot="1" x14ac:dyDescent="0.3">
      <c r="A138" s="607" t="str">
        <f>IF('0) Signal List'!A142="","",'0) Signal List'!A142)</f>
        <v/>
      </c>
      <c r="B138" s="608" t="str">
        <f>IF('0) Signal List'!B142="","",'0) Signal List'!B142)</f>
        <v/>
      </c>
      <c r="C138" s="608" t="str">
        <f>IF('0) Signal List'!C142="","",'0) Signal List'!C142)</f>
        <v/>
      </c>
      <c r="D138" s="608" t="str">
        <f>IF('0) Signal List'!D142="","",'0) Signal List'!D142)</f>
        <v/>
      </c>
      <c r="E138" s="609" t="str">
        <f>IF('0) Signal List'!E142="","",'0) Signal List'!E142)</f>
        <v/>
      </c>
      <c r="F138" s="608" t="str">
        <f>IF('0) Signal List'!F142="","",'0) Signal List'!F142)</f>
        <v/>
      </c>
      <c r="G138" s="57" t="str">
        <f>IF('0) Signal List'!G142="","",'0) Signal List'!G142)</f>
        <v/>
      </c>
      <c r="H138" s="108" t="str">
        <f>IF('0) Signal List'!H142="","",'0) Signal List'!H142)</f>
        <v/>
      </c>
      <c r="I138" s="610"/>
      <c r="J138" s="199"/>
      <c r="K138" s="199"/>
      <c r="L138" s="611"/>
    </row>
    <row r="139" spans="1:12" ht="21.75" customHeight="1" thickBot="1" x14ac:dyDescent="0.3">
      <c r="A139" s="51"/>
      <c r="B139" s="51"/>
      <c r="C139" s="51"/>
      <c r="D139" s="51"/>
      <c r="E139" s="597"/>
      <c r="F139" s="51"/>
      <c r="I139" s="145"/>
      <c r="J139" s="145"/>
      <c r="K139" s="145"/>
      <c r="L139" s="145"/>
    </row>
    <row r="140" spans="1:12" ht="21.75" customHeight="1" x14ac:dyDescent="0.25">
      <c r="A140" s="51"/>
      <c r="B140" s="839" t="s">
        <v>787</v>
      </c>
      <c r="C140" s="918"/>
      <c r="D140" s="918"/>
      <c r="E140" s="840"/>
      <c r="F140" s="51"/>
      <c r="I140" s="145"/>
      <c r="J140" s="145"/>
      <c r="K140" s="145"/>
      <c r="L140" s="145"/>
    </row>
    <row r="141" spans="1:12" ht="21.75" customHeight="1" thickBot="1" x14ac:dyDescent="0.3">
      <c r="A141" s="22" t="str">
        <f>IF('0) Signal List'!A146="","",'0) Signal List'!A146)</f>
        <v/>
      </c>
      <c r="B141" s="843"/>
      <c r="C141" s="919"/>
      <c r="D141" s="919"/>
      <c r="E141" s="844"/>
      <c r="F141" s="568" t="str">
        <f>IF('0) Signal List'!F146="","",'0) Signal List'!F146)</f>
        <v/>
      </c>
      <c r="G141" s="913"/>
      <c r="H141" s="913"/>
    </row>
    <row r="142" spans="1:12" ht="21.75" customHeight="1" x14ac:dyDescent="0.4">
      <c r="A142" s="22" t="str">
        <f>IF('0) Signal List'!A147="","",'0) Signal List'!A147)</f>
        <v/>
      </c>
      <c r="B142" s="488" t="s">
        <v>613</v>
      </c>
      <c r="C142" s="612"/>
      <c r="D142" s="612"/>
      <c r="E142" s="613"/>
      <c r="F142" s="568" t="str">
        <f>IF('0) Signal List'!F147="","",'0) Signal List'!F147)</f>
        <v/>
      </c>
      <c r="G142" s="900" t="s">
        <v>586</v>
      </c>
      <c r="H142" s="901"/>
      <c r="I142" s="897">
        <f>'1a) Inst.Info &amp; Contact Details'!E24</f>
        <v>0</v>
      </c>
      <c r="J142" s="898"/>
      <c r="K142" s="898"/>
      <c r="L142" s="899"/>
    </row>
    <row r="143" spans="1:12" ht="21.75" customHeight="1" x14ac:dyDescent="0.4">
      <c r="A143" s="22" t="str">
        <f>IF('0) Signal List'!A148="","",'0) Signal List'!A148)</f>
        <v/>
      </c>
      <c r="B143" s="489" t="s">
        <v>614</v>
      </c>
      <c r="C143" s="614"/>
      <c r="D143" s="614"/>
      <c r="E143" s="615"/>
      <c r="F143" s="568" t="str">
        <f>IF('0) Signal List'!F148="","",'0) Signal List'!F148)</f>
        <v/>
      </c>
      <c r="G143" s="885" t="s">
        <v>583</v>
      </c>
      <c r="H143" s="886"/>
      <c r="I143" s="894"/>
      <c r="J143" s="895"/>
      <c r="K143" s="895"/>
      <c r="L143" s="896"/>
    </row>
    <row r="144" spans="1:12" ht="21.75" customHeight="1" x14ac:dyDescent="0.4">
      <c r="A144" s="22" t="str">
        <f>IF('0) Signal List'!A149="","",'0) Signal List'!A149)</f>
        <v/>
      </c>
      <c r="B144" s="489" t="s">
        <v>615</v>
      </c>
      <c r="C144" s="614"/>
      <c r="D144" s="614"/>
      <c r="E144" s="615"/>
      <c r="F144" s="568" t="str">
        <f>IF('0) Signal List'!F149="","",'0) Signal List'!F149)</f>
        <v/>
      </c>
      <c r="G144" s="900" t="s">
        <v>175</v>
      </c>
      <c r="H144" s="901"/>
      <c r="I144" s="897"/>
      <c r="J144" s="898"/>
      <c r="K144" s="898"/>
      <c r="L144" s="899"/>
    </row>
    <row r="145" spans="1:12" ht="21.75" customHeight="1" thickBot="1" x14ac:dyDescent="0.45">
      <c r="A145" s="22" t="str">
        <f>IF('0) Signal List'!A150="","",'0) Signal List'!A150)</f>
        <v/>
      </c>
      <c r="B145" s="490" t="s">
        <v>616</v>
      </c>
      <c r="C145" s="616"/>
      <c r="D145" s="616"/>
      <c r="E145" s="617"/>
      <c r="F145" s="568" t="str">
        <f>IF('0) Signal List'!F150="","",'0) Signal List'!F150)</f>
        <v/>
      </c>
      <c r="G145" s="885" t="s">
        <v>176</v>
      </c>
      <c r="H145" s="886"/>
      <c r="I145" s="894"/>
      <c r="J145" s="895"/>
      <c r="K145" s="895"/>
      <c r="L145" s="896"/>
    </row>
    <row r="146" spans="1:12" ht="43.5" customHeight="1" x14ac:dyDescent="0.4">
      <c r="A146" s="22" t="str">
        <f>IF('0) Signal List'!A151="","",'0) Signal List'!A151)</f>
        <v/>
      </c>
      <c r="B146" s="888" t="s">
        <v>584</v>
      </c>
      <c r="C146" s="888"/>
      <c r="D146" s="888"/>
      <c r="E146" s="888"/>
      <c r="F146" s="568" t="str">
        <f>IF('0) Signal List'!F151="","",'0) Signal List'!F151)</f>
        <v/>
      </c>
      <c r="G146" s="883" t="s">
        <v>302</v>
      </c>
      <c r="H146" s="884"/>
      <c r="I146" s="897" t="str">
        <f>'1a) Inst.Info &amp; Contact Details'!E14</f>
        <v>ESBTS Team</v>
      </c>
      <c r="J146" s="898"/>
      <c r="K146" s="898"/>
      <c r="L146" s="899"/>
    </row>
    <row r="147" spans="1:12" ht="43.5" customHeight="1" x14ac:dyDescent="0.4">
      <c r="A147" s="22"/>
      <c r="B147" s="912" t="s">
        <v>624</v>
      </c>
      <c r="C147" s="912"/>
      <c r="D147" s="912"/>
      <c r="E147" s="912"/>
      <c r="G147" s="557" t="s">
        <v>183</v>
      </c>
      <c r="H147" s="558"/>
      <c r="I147" s="554"/>
      <c r="J147" s="555"/>
      <c r="K147" s="555"/>
      <c r="L147" s="556"/>
    </row>
    <row r="148" spans="1:12" ht="21.75" customHeight="1" x14ac:dyDescent="0.4">
      <c r="A148" s="22" t="str">
        <f>IF('0) Signal List'!A152="","",'0) Signal List'!A152)</f>
        <v/>
      </c>
      <c r="B148" s="882" t="s">
        <v>400</v>
      </c>
      <c r="C148" s="882"/>
      <c r="D148" s="882"/>
      <c r="E148" s="882"/>
      <c r="F148" s="568" t="str">
        <f>IF('0) Signal List'!F152="","",'0) Signal List'!F152)</f>
        <v/>
      </c>
      <c r="G148" s="892" t="s">
        <v>174</v>
      </c>
      <c r="H148" s="893"/>
      <c r="I148" s="889"/>
      <c r="J148" s="890"/>
      <c r="K148" s="890"/>
      <c r="L148" s="891"/>
    </row>
    <row r="149" spans="1:12" ht="21.75" customHeight="1" x14ac:dyDescent="0.25">
      <c r="A149" s="22" t="str">
        <f>IF('0) Signal List'!A153="","",'0) Signal List'!A153)</f>
        <v/>
      </c>
      <c r="B149" s="882"/>
      <c r="C149" s="882"/>
      <c r="D149" s="882"/>
      <c r="E149" s="882"/>
      <c r="F149" s="568" t="str">
        <f>IF('0) Signal List'!F153="","",'0) Signal List'!F153)</f>
        <v/>
      </c>
      <c r="G149" s="51"/>
      <c r="H149" s="51"/>
    </row>
    <row r="150" spans="1:12" x14ac:dyDescent="0.25">
      <c r="A150" s="22" t="str">
        <f>IF('0) Signal List'!A154="","",'0) Signal List'!A154)</f>
        <v/>
      </c>
      <c r="B150" s="568" t="str">
        <f>IF('0) Signal List'!B154="","",'0) Signal List'!B154)</f>
        <v/>
      </c>
      <c r="C150" s="568" t="str">
        <f>IF('0) Signal List'!C154="","",'0) Signal List'!C154)</f>
        <v/>
      </c>
      <c r="D150" s="568" t="str">
        <f>IF('0) Signal List'!D154="","",'0) Signal List'!D154)</f>
        <v/>
      </c>
      <c r="E150" s="569" t="str">
        <f>IF('0) Signal List'!E154="","",'0) Signal List'!E154)</f>
        <v/>
      </c>
      <c r="F150" s="568" t="str">
        <f>IF('0) Signal List'!F154="","",'0) Signal List'!F154)</f>
        <v/>
      </c>
      <c r="G150" s="11" t="str">
        <f>IF('0) Signal List'!G154="","",'0) Signal List'!G154)</f>
        <v/>
      </c>
      <c r="H150" s="11" t="str">
        <f>IF('0) Signal List'!H154="","",'0) Signal List'!H154)</f>
        <v/>
      </c>
    </row>
    <row r="151" spans="1:12" x14ac:dyDescent="0.25">
      <c r="A151" s="22" t="str">
        <f>IF('0) Signal List'!A155="","",'0) Signal List'!A155)</f>
        <v/>
      </c>
      <c r="B151" s="568" t="str">
        <f>IF('0) Signal List'!B155="","",'0) Signal List'!B155)</f>
        <v/>
      </c>
      <c r="C151" s="568" t="str">
        <f>IF('0) Signal List'!C155="","",'0) Signal List'!C155)</f>
        <v/>
      </c>
      <c r="D151" s="568" t="str">
        <f>IF('0) Signal List'!D155="","",'0) Signal List'!D155)</f>
        <v/>
      </c>
      <c r="E151" s="569" t="str">
        <f>IF('0) Signal List'!E155="","",'0) Signal List'!E155)</f>
        <v/>
      </c>
      <c r="F151" s="568" t="str">
        <f>IF('0) Signal List'!F155="","",'0) Signal List'!F155)</f>
        <v/>
      </c>
      <c r="G151" s="11" t="str">
        <f>IF('0) Signal List'!G155="","",'0) Signal List'!G155)</f>
        <v/>
      </c>
      <c r="H151" s="11" t="str">
        <f>IF('0) Signal List'!H155="","",'0) Signal List'!H155)</f>
        <v/>
      </c>
    </row>
    <row r="152" spans="1:12" x14ac:dyDescent="0.25">
      <c r="A152" s="22" t="str">
        <f>IF('0) Signal List'!A156="","",'0) Signal List'!A156)</f>
        <v/>
      </c>
      <c r="B152" s="568" t="str">
        <f>IF('0) Signal List'!B156="","",'0) Signal List'!B156)</f>
        <v/>
      </c>
      <c r="C152" s="568" t="str">
        <f>IF('0) Signal List'!C156="","",'0) Signal List'!C156)</f>
        <v/>
      </c>
      <c r="D152" s="568" t="str">
        <f>IF('0) Signal List'!D156="","",'0) Signal List'!D156)</f>
        <v/>
      </c>
      <c r="E152" s="569" t="str">
        <f>IF('0) Signal List'!E156="","",'0) Signal List'!E156)</f>
        <v/>
      </c>
      <c r="F152" s="568" t="str">
        <f>IF('0) Signal List'!F156="","",'0) Signal List'!F156)</f>
        <v/>
      </c>
      <c r="G152" s="11" t="str">
        <f>IF('0) Signal List'!G156="","",'0) Signal List'!G156)</f>
        <v/>
      </c>
      <c r="H152" s="11" t="str">
        <f>IF('0) Signal List'!H156="","",'0) Signal List'!H156)</f>
        <v/>
      </c>
    </row>
    <row r="153" spans="1:12" ht="13.5" customHeight="1" x14ac:dyDescent="0.25">
      <c r="A153" s="22" t="str">
        <f>IF('0) Signal List'!A157="","",'0) Signal List'!A157)</f>
        <v/>
      </c>
      <c r="B153" s="568" t="str">
        <f>IF('0) Signal List'!B157="","",'0) Signal List'!B157)</f>
        <v/>
      </c>
      <c r="C153" s="568" t="str">
        <f>IF('0) Signal List'!C157="","",'0) Signal List'!C157)</f>
        <v/>
      </c>
      <c r="D153" s="568" t="str">
        <f>IF('0) Signal List'!D157="","",'0) Signal List'!D157)</f>
        <v/>
      </c>
      <c r="E153" s="569" t="str">
        <f>IF('0) Signal List'!E157="","",'0) Signal List'!E157)</f>
        <v/>
      </c>
      <c r="F153" s="568" t="str">
        <f>IF('0) Signal List'!F157="","",'0) Signal List'!F157)</f>
        <v/>
      </c>
      <c r="G153" s="11" t="str">
        <f>IF('0) Signal List'!G157="","",'0) Signal List'!G157)</f>
        <v/>
      </c>
      <c r="H153" s="11" t="str">
        <f>IF('0) Signal List'!H157="","",'0) Signal List'!H157)</f>
        <v/>
      </c>
    </row>
    <row r="154" spans="1:12" x14ac:dyDescent="0.25">
      <c r="A154" s="22" t="str">
        <f>IF('0) Signal List'!A158="","",'0) Signal List'!A158)</f>
        <v/>
      </c>
      <c r="B154" s="568" t="str">
        <f>IF('0) Signal List'!B158="","",'0) Signal List'!B158)</f>
        <v/>
      </c>
      <c r="C154" s="568" t="str">
        <f>IF('0) Signal List'!C158="","",'0) Signal List'!C158)</f>
        <v/>
      </c>
      <c r="D154" s="568" t="str">
        <f>IF('0) Signal List'!D158="","",'0) Signal List'!D158)</f>
        <v/>
      </c>
      <c r="E154" s="569" t="str">
        <f>IF('0) Signal List'!E158="","",'0) Signal List'!E158)</f>
        <v/>
      </c>
      <c r="F154" s="568" t="str">
        <f>IF('0) Signal List'!F158="","",'0) Signal List'!F158)</f>
        <v/>
      </c>
      <c r="G154" s="11" t="str">
        <f>IF('0) Signal List'!G158="","",'0) Signal List'!G158)</f>
        <v/>
      </c>
      <c r="H154" s="11" t="str">
        <f>IF('0) Signal List'!H158="","",'0) Signal List'!H158)</f>
        <v/>
      </c>
    </row>
    <row r="155" spans="1:12" x14ac:dyDescent="0.25">
      <c r="A155" s="22" t="str">
        <f>IF('0) Signal List'!A159="","",'0) Signal List'!A159)</f>
        <v/>
      </c>
      <c r="B155" s="568" t="str">
        <f>IF('0) Signal List'!B159="","",'0) Signal List'!B159)</f>
        <v/>
      </c>
      <c r="C155" s="568" t="str">
        <f>IF('0) Signal List'!C159="","",'0) Signal List'!C159)</f>
        <v/>
      </c>
      <c r="D155" s="568" t="str">
        <f>IF('0) Signal List'!D159="","",'0) Signal List'!D159)</f>
        <v/>
      </c>
      <c r="E155" s="569" t="str">
        <f>IF('0) Signal List'!E159="","",'0) Signal List'!E159)</f>
        <v/>
      </c>
      <c r="F155" s="568" t="str">
        <f>IF('0) Signal List'!F159="","",'0) Signal List'!F159)</f>
        <v/>
      </c>
      <c r="G155" s="11" t="str">
        <f>IF('0) Signal List'!G159="","",'0) Signal List'!G159)</f>
        <v/>
      </c>
      <c r="H155" s="11" t="str">
        <f>IF('0) Signal List'!H159="","",'0) Signal List'!H159)</f>
        <v/>
      </c>
    </row>
    <row r="156" spans="1:12" x14ac:dyDescent="0.25">
      <c r="A156" s="567" t="str">
        <f>IF('0) Signal List'!A160="","",'0) Signal List'!A160)</f>
        <v/>
      </c>
      <c r="B156" s="568" t="str">
        <f>IF('0) Signal List'!B160="","",'0) Signal List'!B160)</f>
        <v/>
      </c>
      <c r="C156" s="568" t="str">
        <f>IF('0) Signal List'!C160="","",'0) Signal List'!C160)</f>
        <v/>
      </c>
      <c r="D156" s="568" t="str">
        <f>IF('0) Signal List'!D160="","",'0) Signal List'!D160)</f>
        <v/>
      </c>
      <c r="E156" s="569" t="str">
        <f>IF('0) Signal List'!E160="","",'0) Signal List'!E160)</f>
        <v/>
      </c>
      <c r="F156" s="568" t="str">
        <f>IF('0) Signal List'!F160="","",'0) Signal List'!F160)</f>
        <v/>
      </c>
      <c r="G156" s="11" t="str">
        <f>IF('0) Signal List'!G160="","",'0) Signal List'!G160)</f>
        <v/>
      </c>
      <c r="H156" s="11" t="str">
        <f>IF('0) Signal List'!H160="","",'0) Signal List'!H160)</f>
        <v/>
      </c>
    </row>
    <row r="157" spans="1:12" x14ac:dyDescent="0.25">
      <c r="A157" s="567" t="str">
        <f>IF('0) Signal List'!A161="","",'0) Signal List'!A161)</f>
        <v/>
      </c>
      <c r="B157" s="568" t="str">
        <f>IF('0) Signal List'!B161="","",'0) Signal List'!B161)</f>
        <v/>
      </c>
      <c r="C157" s="568" t="str">
        <f>IF('0) Signal List'!C161="","",'0) Signal List'!C161)</f>
        <v/>
      </c>
      <c r="D157" s="568" t="str">
        <f>IF('0) Signal List'!D161="","",'0) Signal List'!D161)</f>
        <v/>
      </c>
      <c r="E157" s="569" t="str">
        <f>IF('0) Signal List'!E161="","",'0) Signal List'!E161)</f>
        <v/>
      </c>
      <c r="F157" s="568" t="str">
        <f>IF('0) Signal List'!F161="","",'0) Signal List'!F161)</f>
        <v/>
      </c>
      <c r="G157" s="11" t="str">
        <f>IF('0) Signal List'!G161="","",'0) Signal List'!G161)</f>
        <v/>
      </c>
      <c r="H157" s="11" t="str">
        <f>IF('0) Signal List'!H161="","",'0) Signal List'!H161)</f>
        <v/>
      </c>
    </row>
    <row r="158" spans="1:12" x14ac:dyDescent="0.25">
      <c r="A158" s="567" t="str">
        <f>IF('0) Signal List'!A162="","",'0) Signal List'!A162)</f>
        <v/>
      </c>
      <c r="B158" s="568" t="str">
        <f>IF('0) Signal List'!B162="","",'0) Signal List'!B162)</f>
        <v/>
      </c>
      <c r="C158" s="568" t="str">
        <f>IF('0) Signal List'!C162="","",'0) Signal List'!C162)</f>
        <v/>
      </c>
      <c r="D158" s="568" t="str">
        <f>IF('0) Signal List'!D162="","",'0) Signal List'!D162)</f>
        <v/>
      </c>
      <c r="E158" s="569" t="str">
        <f>IF('0) Signal List'!E162="","",'0) Signal List'!E162)</f>
        <v/>
      </c>
      <c r="F158" s="568" t="str">
        <f>IF('0) Signal List'!F162="","",'0) Signal List'!F162)</f>
        <v/>
      </c>
      <c r="G158" s="11" t="str">
        <f>IF('0) Signal List'!G162="","",'0) Signal List'!G162)</f>
        <v/>
      </c>
      <c r="H158" s="11" t="str">
        <f>IF('0) Signal List'!H162="","",'0) Signal List'!H162)</f>
        <v/>
      </c>
    </row>
    <row r="159" spans="1:12" x14ac:dyDescent="0.25">
      <c r="A159" s="567" t="str">
        <f>IF('0) Signal List'!A163="","",'0) Signal List'!A163)</f>
        <v/>
      </c>
      <c r="B159" s="568" t="str">
        <f>IF('0) Signal List'!B163="","",'0) Signal List'!B163)</f>
        <v/>
      </c>
      <c r="C159" s="568" t="str">
        <f>IF('0) Signal List'!C163="","",'0) Signal List'!C163)</f>
        <v/>
      </c>
      <c r="D159" s="568" t="str">
        <f>IF('0) Signal List'!D163="","",'0) Signal List'!D163)</f>
        <v/>
      </c>
      <c r="E159" s="569" t="str">
        <f>IF('0) Signal List'!E163="","",'0) Signal List'!E163)</f>
        <v/>
      </c>
      <c r="F159" s="568" t="str">
        <f>IF('0) Signal List'!F163="","",'0) Signal List'!F163)</f>
        <v/>
      </c>
      <c r="G159" s="11" t="str">
        <f>IF('0) Signal List'!G163="","",'0) Signal List'!G163)</f>
        <v/>
      </c>
      <c r="H159" s="11" t="str">
        <f>IF('0) Signal List'!H163="","",'0) Signal List'!H163)</f>
        <v/>
      </c>
    </row>
    <row r="160" spans="1:12" x14ac:dyDescent="0.25">
      <c r="A160" s="567" t="str">
        <f>IF('0) Signal List'!A164="","",'0) Signal List'!A164)</f>
        <v/>
      </c>
      <c r="B160" s="568" t="str">
        <f>IF('0) Signal List'!B164="","",'0) Signal List'!B164)</f>
        <v/>
      </c>
      <c r="C160" s="568" t="str">
        <f>IF('0) Signal List'!C164="","",'0) Signal List'!C164)</f>
        <v/>
      </c>
      <c r="D160" s="568" t="str">
        <f>IF('0) Signal List'!D164="","",'0) Signal List'!D164)</f>
        <v/>
      </c>
      <c r="E160" s="569" t="str">
        <f>IF('0) Signal List'!E164="","",'0) Signal List'!E164)</f>
        <v/>
      </c>
      <c r="F160" s="568" t="str">
        <f>IF('0) Signal List'!F164="","",'0) Signal List'!F164)</f>
        <v/>
      </c>
      <c r="G160" s="11" t="str">
        <f>IF('0) Signal List'!G164="","",'0) Signal List'!G164)</f>
        <v/>
      </c>
      <c r="H160" s="11" t="str">
        <f>IF('0) Signal List'!H164="","",'0) Signal List'!H164)</f>
        <v/>
      </c>
    </row>
    <row r="161" spans="1:8" x14ac:dyDescent="0.25">
      <c r="A161" s="567" t="str">
        <f>IF('0) Signal List'!A165="","",'0) Signal List'!A165)</f>
        <v/>
      </c>
      <c r="B161" s="568" t="str">
        <f>IF('0) Signal List'!B165="","",'0) Signal List'!B165)</f>
        <v/>
      </c>
      <c r="C161" s="568" t="str">
        <f>IF('0) Signal List'!C165="","",'0) Signal List'!C165)</f>
        <v/>
      </c>
      <c r="D161" s="568" t="str">
        <f>IF('0) Signal List'!D165="","",'0) Signal List'!D165)</f>
        <v/>
      </c>
      <c r="E161" s="569" t="str">
        <f>IF('0) Signal List'!E165="","",'0) Signal List'!E165)</f>
        <v/>
      </c>
      <c r="F161" s="568" t="str">
        <f>IF('0) Signal List'!F165="","",'0) Signal List'!F165)</f>
        <v/>
      </c>
      <c r="G161" s="11" t="str">
        <f>IF('0) Signal List'!G165="","",'0) Signal List'!G165)</f>
        <v/>
      </c>
      <c r="H161" s="11" t="str">
        <f>IF('0) Signal List'!H165="","",'0) Signal List'!H165)</f>
        <v/>
      </c>
    </row>
    <row r="162" spans="1:8" x14ac:dyDescent="0.25">
      <c r="A162" s="567" t="str">
        <f>IF('0) Signal List'!A166="","",'0) Signal List'!A166)</f>
        <v/>
      </c>
      <c r="B162" s="568" t="str">
        <f>IF('0) Signal List'!B166="","",'0) Signal List'!B166)</f>
        <v/>
      </c>
      <c r="C162" s="568" t="str">
        <f>IF('0) Signal List'!C166="","",'0) Signal List'!C166)</f>
        <v/>
      </c>
      <c r="D162" s="568" t="str">
        <f>IF('0) Signal List'!D166="","",'0) Signal List'!D166)</f>
        <v/>
      </c>
      <c r="E162" s="569" t="str">
        <f>IF('0) Signal List'!E166="","",'0) Signal List'!E166)</f>
        <v/>
      </c>
      <c r="F162" s="568" t="str">
        <f>IF('0) Signal List'!F166="","",'0) Signal List'!F166)</f>
        <v/>
      </c>
      <c r="G162" s="11" t="str">
        <f>IF('0) Signal List'!G166="","",'0) Signal List'!G166)</f>
        <v/>
      </c>
      <c r="H162" s="11" t="str">
        <f>IF('0) Signal List'!H166="","",'0) Signal List'!H166)</f>
        <v/>
      </c>
    </row>
    <row r="163" spans="1:8" x14ac:dyDescent="0.25">
      <c r="A163" s="567" t="str">
        <f>IF('0) Signal List'!A167="","",'0) Signal List'!A167)</f>
        <v/>
      </c>
      <c r="B163" s="568" t="str">
        <f>IF('0) Signal List'!B167="","",'0) Signal List'!B167)</f>
        <v/>
      </c>
      <c r="C163" s="568" t="str">
        <f>IF('0) Signal List'!C167="","",'0) Signal List'!C167)</f>
        <v/>
      </c>
      <c r="D163" s="568" t="str">
        <f>IF('0) Signal List'!D167="","",'0) Signal List'!D167)</f>
        <v/>
      </c>
      <c r="E163" s="569" t="str">
        <f>IF('0) Signal List'!E167="","",'0) Signal List'!E167)</f>
        <v/>
      </c>
      <c r="F163" s="568" t="str">
        <f>IF('0) Signal List'!F167="","",'0) Signal List'!F167)</f>
        <v/>
      </c>
      <c r="G163" s="11" t="str">
        <f>IF('0) Signal List'!G167="","",'0) Signal List'!G167)</f>
        <v/>
      </c>
      <c r="H163" s="11" t="str">
        <f>IF('0) Signal List'!H167="","",'0) Signal List'!H167)</f>
        <v/>
      </c>
    </row>
    <row r="164" spans="1:8" x14ac:dyDescent="0.25">
      <c r="A164" s="567" t="str">
        <f>IF('0) Signal List'!A168="","",'0) Signal List'!A168)</f>
        <v/>
      </c>
      <c r="B164" s="568" t="str">
        <f>IF('0) Signal List'!B168="","",'0) Signal List'!B168)</f>
        <v/>
      </c>
      <c r="C164" s="568" t="str">
        <f>IF('0) Signal List'!C168="","",'0) Signal List'!C168)</f>
        <v/>
      </c>
      <c r="D164" s="568" t="str">
        <f>IF('0) Signal List'!D168="","",'0) Signal List'!D168)</f>
        <v/>
      </c>
      <c r="E164" s="569" t="str">
        <f>IF('0) Signal List'!E168="","",'0) Signal List'!E168)</f>
        <v/>
      </c>
      <c r="F164" s="568" t="str">
        <f>IF('0) Signal List'!F168="","",'0) Signal List'!F168)</f>
        <v/>
      </c>
      <c r="G164" s="11" t="str">
        <f>IF('0) Signal List'!G168="","",'0) Signal List'!G168)</f>
        <v/>
      </c>
      <c r="H164" s="11" t="str">
        <f>IF('0) Signal List'!H168="","",'0) Signal List'!H168)</f>
        <v/>
      </c>
    </row>
    <row r="165" spans="1:8" x14ac:dyDescent="0.25">
      <c r="A165" s="567" t="str">
        <f>IF('0) Signal List'!A169="","",'0) Signal List'!A169)</f>
        <v/>
      </c>
      <c r="B165" s="568" t="str">
        <f>IF('0) Signal List'!B169="","",'0) Signal List'!B169)</f>
        <v/>
      </c>
      <c r="C165" s="568" t="str">
        <f>IF('0) Signal List'!C169="","",'0) Signal List'!C169)</f>
        <v/>
      </c>
      <c r="D165" s="568" t="str">
        <f>IF('0) Signal List'!D169="","",'0) Signal List'!D169)</f>
        <v/>
      </c>
      <c r="E165" s="569" t="str">
        <f>IF('0) Signal List'!E169="","",'0) Signal List'!E169)</f>
        <v/>
      </c>
      <c r="F165" s="568" t="str">
        <f>IF('0) Signal List'!F169="","",'0) Signal List'!F169)</f>
        <v/>
      </c>
      <c r="G165" s="11" t="str">
        <f>IF('0) Signal List'!G169="","",'0) Signal List'!G169)</f>
        <v/>
      </c>
      <c r="H165" s="11" t="str">
        <f>IF('0) Signal List'!H169="","",'0) Signal List'!H169)</f>
        <v/>
      </c>
    </row>
    <row r="166" spans="1:8" x14ac:dyDescent="0.25">
      <c r="A166" s="567" t="str">
        <f>IF('0) Signal List'!A170="","",'0) Signal List'!A170)</f>
        <v/>
      </c>
      <c r="B166" s="568" t="str">
        <f>IF('0) Signal List'!B170="","",'0) Signal List'!B170)</f>
        <v/>
      </c>
      <c r="C166" s="568" t="str">
        <f>IF('0) Signal List'!C170="","",'0) Signal List'!C170)</f>
        <v/>
      </c>
      <c r="D166" s="568" t="str">
        <f>IF('0) Signal List'!D170="","",'0) Signal List'!D170)</f>
        <v/>
      </c>
      <c r="E166" s="569" t="str">
        <f>IF('0) Signal List'!E170="","",'0) Signal List'!E170)</f>
        <v/>
      </c>
      <c r="F166" s="568" t="str">
        <f>IF('0) Signal List'!F170="","",'0) Signal List'!F170)</f>
        <v/>
      </c>
      <c r="G166" s="11" t="str">
        <f>IF('0) Signal List'!G170="","",'0) Signal List'!G170)</f>
        <v/>
      </c>
      <c r="H166" s="11" t="str">
        <f>IF('0) Signal List'!H170="","",'0) Signal List'!H170)</f>
        <v/>
      </c>
    </row>
    <row r="167" spans="1:8" x14ac:dyDescent="0.25">
      <c r="A167" s="567" t="str">
        <f>IF('0) Signal List'!A171="","",'0) Signal List'!A171)</f>
        <v/>
      </c>
      <c r="B167" s="568" t="str">
        <f>IF('0) Signal List'!B171="","",'0) Signal List'!B171)</f>
        <v/>
      </c>
      <c r="C167" s="568" t="str">
        <f>IF('0) Signal List'!C171="","",'0) Signal List'!C171)</f>
        <v/>
      </c>
      <c r="D167" s="568" t="str">
        <f>IF('0) Signal List'!D171="","",'0) Signal List'!D171)</f>
        <v/>
      </c>
      <c r="E167" s="569" t="str">
        <f>IF('0) Signal List'!E171="","",'0) Signal List'!E171)</f>
        <v/>
      </c>
      <c r="F167" s="568" t="str">
        <f>IF('0) Signal List'!F171="","",'0) Signal List'!F171)</f>
        <v/>
      </c>
      <c r="G167" s="11" t="str">
        <f>IF('0) Signal List'!G171="","",'0) Signal List'!G171)</f>
        <v/>
      </c>
      <c r="H167" s="11" t="str">
        <f>IF('0) Signal List'!H171="","",'0) Signal List'!H171)</f>
        <v/>
      </c>
    </row>
    <row r="168" spans="1:8" x14ac:dyDescent="0.25">
      <c r="A168" s="567" t="str">
        <f>IF('0) Signal List'!A172="","",'0) Signal List'!A172)</f>
        <v/>
      </c>
      <c r="B168" s="568" t="str">
        <f>IF('0) Signal List'!B172="","",'0) Signal List'!B172)</f>
        <v/>
      </c>
      <c r="C168" s="568" t="str">
        <f>IF('0) Signal List'!C172="","",'0) Signal List'!C172)</f>
        <v/>
      </c>
      <c r="D168" s="568" t="str">
        <f>IF('0) Signal List'!D172="","",'0) Signal List'!D172)</f>
        <v/>
      </c>
      <c r="E168" s="569" t="str">
        <f>IF('0) Signal List'!E172="","",'0) Signal List'!E172)</f>
        <v/>
      </c>
      <c r="F168" s="568" t="str">
        <f>IF('0) Signal List'!F172="","",'0) Signal List'!F172)</f>
        <v/>
      </c>
      <c r="G168" s="11" t="str">
        <f>IF('0) Signal List'!G172="","",'0) Signal List'!G172)</f>
        <v/>
      </c>
      <c r="H168" s="11" t="str">
        <f>IF('0) Signal List'!H172="","",'0) Signal List'!H172)</f>
        <v/>
      </c>
    </row>
    <row r="169" spans="1:8" x14ac:dyDescent="0.25">
      <c r="A169" s="567" t="str">
        <f>IF('0) Signal List'!A173="","",'0) Signal List'!A173)</f>
        <v/>
      </c>
      <c r="B169" s="568" t="str">
        <f>IF('0) Signal List'!B173="","",'0) Signal List'!B173)</f>
        <v/>
      </c>
      <c r="C169" s="568" t="str">
        <f>IF('0) Signal List'!C173="","",'0) Signal List'!C173)</f>
        <v/>
      </c>
      <c r="D169" s="568" t="str">
        <f>IF('0) Signal List'!D173="","",'0) Signal List'!D173)</f>
        <v/>
      </c>
      <c r="E169" s="569" t="str">
        <f>IF('0) Signal List'!E173="","",'0) Signal List'!E173)</f>
        <v/>
      </c>
      <c r="F169" s="568" t="str">
        <f>IF('0) Signal List'!F173="","",'0) Signal List'!F173)</f>
        <v/>
      </c>
      <c r="G169" s="11" t="str">
        <f>IF('0) Signal List'!G173="","",'0) Signal List'!G173)</f>
        <v/>
      </c>
      <c r="H169" s="11" t="str">
        <f>IF('0) Signal List'!H173="","",'0) Signal List'!H173)</f>
        <v/>
      </c>
    </row>
  </sheetData>
  <customSheetViews>
    <customSheetView guid="{87DE1C7C-F92F-4056-9C7F-506D880140E3}" scale="85" fitToPage="1" topLeftCell="A86">
      <selection activeCell="B125" sqref="B125"/>
      <pageMargins left="0.23622047244094491" right="0.23622047244094491" top="0.74803149606299213" bottom="0.74803149606299213" header="0.31496062992125984" footer="0.31496062992125984"/>
      <printOptions horizontalCentered="1" verticalCentered="1"/>
      <pageSetup paperSize="9" scale="43" orientation="portrait" r:id="rId1"/>
      <headerFooter alignWithMargins="0">
        <oddHeader>&amp;L&amp;G&amp;C&amp;24Joint (IPP/ESBTS/EMS) Pre Grid Code Check</oddHeader>
        <oddFooter>&amp;L&amp;14EirGrid Confidential - &amp;F&amp;R&amp;14Page &amp;P
&amp;D</oddFooter>
      </headerFooter>
    </customSheetView>
  </customSheetViews>
  <mergeCells count="27">
    <mergeCell ref="A1:B1"/>
    <mergeCell ref="I1:L1"/>
    <mergeCell ref="G141:H141"/>
    <mergeCell ref="G142:H142"/>
    <mergeCell ref="I142:L142"/>
    <mergeCell ref="C82:F82"/>
    <mergeCell ref="B130:F130"/>
    <mergeCell ref="B137:F137"/>
    <mergeCell ref="A3:H3"/>
    <mergeCell ref="C8:F8"/>
    <mergeCell ref="B78:F78"/>
    <mergeCell ref="B105:F105"/>
    <mergeCell ref="B45:F45"/>
    <mergeCell ref="B140:E141"/>
    <mergeCell ref="G144:H144"/>
    <mergeCell ref="I144:L144"/>
    <mergeCell ref="B146:E146"/>
    <mergeCell ref="B148:E149"/>
    <mergeCell ref="G143:H143"/>
    <mergeCell ref="I143:L143"/>
    <mergeCell ref="G148:H148"/>
    <mergeCell ref="I148:L148"/>
    <mergeCell ref="G145:H145"/>
    <mergeCell ref="I145:L145"/>
    <mergeCell ref="G146:H146"/>
    <mergeCell ref="I146:L146"/>
    <mergeCell ref="B147:E147"/>
  </mergeCells>
  <printOptions horizontalCentered="1" verticalCentered="1"/>
  <pageMargins left="0.23622047244094491" right="0.23622047244094491" top="0.74803149606299213" bottom="0.74803149606299213" header="0.31496062992125984" footer="0.31496062992125984"/>
  <pageSetup paperSize="8" scale="49" orientation="portrait" verticalDpi="599" r:id="rId2"/>
  <headerFooter alignWithMargins="0">
    <oddHeader>&amp;L&amp;G&amp;C&amp;24Post Energisation Signals and Controls Test Certificate (Pre Grid Code Check)</oddHeader>
    <oddFooter>&amp;L&amp;14EirGrid Confidential - &amp;F&amp;R&amp;14Page &amp;P
&amp;D</oddFooter>
  </headerFooter>
  <legacyDrawing r:id="rId3"/>
  <legacyDrawingHF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O53"/>
  <sheetViews>
    <sheetView view="pageBreakPreview" zoomScale="70" zoomScaleNormal="100" zoomScaleSheetLayoutView="70" workbookViewId="0">
      <selection activeCell="A48" sqref="A48"/>
    </sheetView>
  </sheetViews>
  <sheetFormatPr defaultRowHeight="13.2" x14ac:dyDescent="0.25"/>
  <cols>
    <col min="1" max="1" width="96.88671875" bestFit="1" customWidth="1"/>
  </cols>
  <sheetData>
    <row r="1" spans="1:15" ht="24.6" x14ac:dyDescent="0.4">
      <c r="A1" s="920" t="s">
        <v>277</v>
      </c>
      <c r="B1" s="921"/>
      <c r="C1" s="921"/>
      <c r="D1" s="921"/>
      <c r="E1" s="921"/>
      <c r="F1" s="921"/>
      <c r="G1" s="921"/>
      <c r="H1" s="921"/>
      <c r="I1" s="921"/>
      <c r="J1" s="921"/>
      <c r="K1" s="921"/>
      <c r="L1" s="921"/>
      <c r="M1" s="921"/>
      <c r="N1" s="921"/>
      <c r="O1" s="921"/>
    </row>
    <row r="30" spans="7:15" x14ac:dyDescent="0.25">
      <c r="G30" s="922" t="s">
        <v>288</v>
      </c>
      <c r="H30" s="923"/>
      <c r="I30" s="923"/>
      <c r="J30" s="923"/>
      <c r="K30" s="923"/>
      <c r="L30" s="923"/>
      <c r="M30" s="923"/>
      <c r="N30" s="923"/>
      <c r="O30" s="923"/>
    </row>
    <row r="31" spans="7:15" x14ac:dyDescent="0.25">
      <c r="G31" s="731"/>
      <c r="H31" s="731"/>
      <c r="I31" s="731"/>
      <c r="J31" s="731"/>
      <c r="K31" s="731"/>
      <c r="L31" s="731"/>
      <c r="M31" s="731"/>
      <c r="N31" s="731"/>
      <c r="O31" s="731"/>
    </row>
    <row r="33" spans="1:15" x14ac:dyDescent="0.25">
      <c r="G33" s="926" t="s">
        <v>294</v>
      </c>
      <c r="H33" s="927"/>
      <c r="I33" s="927"/>
      <c r="J33" s="927"/>
      <c r="K33" s="927"/>
      <c r="L33" s="927"/>
      <c r="M33" s="927"/>
      <c r="N33" s="927"/>
      <c r="O33" s="927"/>
    </row>
    <row r="34" spans="1:15" x14ac:dyDescent="0.25">
      <c r="G34" s="731"/>
      <c r="H34" s="731"/>
      <c r="I34" s="731"/>
      <c r="J34" s="731"/>
      <c r="K34" s="731"/>
      <c r="L34" s="731"/>
      <c r="M34" s="731"/>
      <c r="N34" s="731"/>
      <c r="O34" s="731"/>
    </row>
    <row r="36" spans="1:15" x14ac:dyDescent="0.25">
      <c r="B36" s="49"/>
      <c r="C36" s="49"/>
      <c r="D36" s="49"/>
      <c r="E36" s="49"/>
      <c r="F36" s="49"/>
      <c r="G36" s="49"/>
    </row>
    <row r="37" spans="1:15" ht="13.8" thickBot="1" x14ac:dyDescent="0.3"/>
    <row r="38" spans="1:15" ht="13.8" thickBot="1" x14ac:dyDescent="0.3">
      <c r="A38" s="170" t="s">
        <v>278</v>
      </c>
    </row>
    <row r="39" spans="1:15" x14ac:dyDescent="0.25">
      <c r="A39" s="168" t="s">
        <v>279</v>
      </c>
      <c r="D39" s="924"/>
    </row>
    <row r="40" spans="1:15" x14ac:dyDescent="0.25">
      <c r="A40" s="168" t="s">
        <v>587</v>
      </c>
      <c r="D40" s="925"/>
    </row>
    <row r="41" spans="1:15" x14ac:dyDescent="0.25">
      <c r="A41" s="168" t="s">
        <v>272</v>
      </c>
      <c r="D41" s="925"/>
    </row>
    <row r="42" spans="1:15" x14ac:dyDescent="0.25">
      <c r="A42" s="168" t="s">
        <v>588</v>
      </c>
    </row>
    <row r="43" spans="1:15" x14ac:dyDescent="0.25">
      <c r="A43" s="168" t="s">
        <v>273</v>
      </c>
    </row>
    <row r="44" spans="1:15" x14ac:dyDescent="0.25">
      <c r="A44" s="168" t="s">
        <v>274</v>
      </c>
    </row>
    <row r="45" spans="1:15" x14ac:dyDescent="0.25">
      <c r="A45" s="168" t="s">
        <v>589</v>
      </c>
    </row>
    <row r="46" spans="1:15" x14ac:dyDescent="0.25">
      <c r="A46" s="168" t="s">
        <v>590</v>
      </c>
      <c r="B46" s="49"/>
      <c r="C46" s="49"/>
      <c r="D46" s="49"/>
      <c r="E46" s="49"/>
      <c r="F46" s="49"/>
      <c r="G46" s="49"/>
    </row>
    <row r="47" spans="1:15" x14ac:dyDescent="0.25">
      <c r="A47" s="168" t="s">
        <v>275</v>
      </c>
    </row>
    <row r="48" spans="1:15" ht="13.8" thickBot="1" x14ac:dyDescent="0.3">
      <c r="A48" s="169" t="s">
        <v>276</v>
      </c>
    </row>
    <row r="52" spans="1:15" x14ac:dyDescent="0.25">
      <c r="A52" s="369" t="s">
        <v>452</v>
      </c>
      <c r="B52" s="370"/>
      <c r="C52" s="370"/>
      <c r="D52" s="370"/>
      <c r="E52" s="370"/>
      <c r="F52" s="370"/>
      <c r="G52" s="370"/>
      <c r="H52" s="370"/>
      <c r="I52" s="370"/>
      <c r="J52" s="370"/>
      <c r="K52" s="370"/>
      <c r="L52" s="370"/>
      <c r="M52" s="370"/>
      <c r="N52" s="370"/>
      <c r="O52" s="370"/>
    </row>
    <row r="53" spans="1:15" x14ac:dyDescent="0.25">
      <c r="A53" s="22" t="s">
        <v>591</v>
      </c>
    </row>
  </sheetData>
  <customSheetViews>
    <customSheetView guid="{87DE1C7C-F92F-4056-9C7F-506D880140E3}" fitToPage="1">
      <selection activeCell="H40" sqref="H40"/>
      <pageMargins left="0.23622047244094491" right="0.23622047244094491" top="0.74803149606299213" bottom="0.74803149606299213" header="0.31496062992125984" footer="0.31496062992125984"/>
      <pageSetup paperSize="9" scale="64" orientation="landscape" cellComments="atEnd" horizontalDpi="200" verticalDpi="200" r:id="rId1"/>
      <headerFooter>
        <oddHeader>&amp;L&amp;G&amp;C&amp;24EirGrid Telecoms Interface Enclosure (ETIE)</oddHeader>
        <oddFooter>&amp;L&amp;14EirGrid Confidential - &amp;F&amp;R&amp;14Page &amp;P
&amp;D</oddFooter>
      </headerFooter>
    </customSheetView>
  </customSheetViews>
  <mergeCells count="4">
    <mergeCell ref="A1:O1"/>
    <mergeCell ref="G30:O31"/>
    <mergeCell ref="D39:D41"/>
    <mergeCell ref="G33:O34"/>
  </mergeCells>
  <pageMargins left="0.23622047244094491" right="0.23622047244094491" top="0.74803149606299213" bottom="0.74803149606299213" header="0.31496062992125984" footer="0.31496062992125984"/>
  <pageSetup paperSize="9" scale="66" orientation="landscape" cellComments="atEnd" r:id="rId2"/>
  <headerFooter>
    <oddHeader>&amp;L&amp;G&amp;C&amp;24EirGrid Telecoms Interface Enclosure (ETIE)</oddHeader>
    <oddFooter>&amp;L&amp;14EirGrid Confidential - &amp;F&amp;R&amp;14Page &amp;P
&amp;D</oddFooter>
  </headerFooter>
  <drawing r:id="rId3"/>
  <legacyDrawingHF r:id="rId4"/>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OZ221"/>
  <sheetViews>
    <sheetView view="pageBreakPreview" zoomScaleNormal="100" zoomScaleSheetLayoutView="100" workbookViewId="0">
      <selection sqref="A1:XFD1048576"/>
    </sheetView>
  </sheetViews>
  <sheetFormatPr defaultRowHeight="13.2" x14ac:dyDescent="0.25"/>
  <cols>
    <col min="1" max="1" width="58.5546875" style="22" customWidth="1"/>
    <col min="2" max="2" width="8.5546875" style="22" bestFit="1" customWidth="1"/>
    <col min="3" max="3" width="10.109375" style="22" customWidth="1"/>
    <col min="4" max="4" width="11.6640625" style="667" bestFit="1" customWidth="1"/>
    <col min="5" max="16384" width="8.88671875" style="22"/>
  </cols>
  <sheetData>
    <row r="1" spans="1:4" ht="25.5" customHeight="1" thickBot="1" x14ac:dyDescent="0.3">
      <c r="A1" s="162" t="s">
        <v>156</v>
      </c>
      <c r="B1" s="163"/>
      <c r="C1" s="164" t="s">
        <v>85</v>
      </c>
      <c r="D1" s="165" t="s">
        <v>157</v>
      </c>
    </row>
    <row r="2" spans="1:4" ht="12.75" customHeight="1" thickBot="1" x14ac:dyDescent="0.3">
      <c r="A2" s="161" t="s">
        <v>270</v>
      </c>
      <c r="B2" s="618"/>
      <c r="C2" s="619"/>
      <c r="D2" s="166" t="s">
        <v>158</v>
      </c>
    </row>
    <row r="3" spans="1:4" x14ac:dyDescent="0.25">
      <c r="A3" s="620" t="str">
        <f>IF('0) Signal List'!B10="","",'0) Signal List'!B10)</f>
        <v>ESBN 20 kV interface switch (Nulec Recloser)</v>
      </c>
      <c r="B3" s="621" t="str">
        <f>'0) Signal List'!D10</f>
        <v>open</v>
      </c>
      <c r="C3" s="622" t="str">
        <f>'0) Signal List'!A10</f>
        <v>A1</v>
      </c>
      <c r="D3" s="623">
        <v>1</v>
      </c>
    </row>
    <row r="4" spans="1:4" x14ac:dyDescent="0.25">
      <c r="A4" s="624" t="str">
        <f>'0) Signal List'!B11</f>
        <v>ESBN 20 kV interface switch (Nulec Recloser)</v>
      </c>
      <c r="B4" s="625" t="str">
        <f>'0) Signal List'!D11</f>
        <v>closed</v>
      </c>
      <c r="C4" s="200" t="str">
        <f>'0) Signal List'!A11</f>
        <v>A2</v>
      </c>
      <c r="D4" s="623">
        <v>2</v>
      </c>
    </row>
    <row r="5" spans="1:4" x14ac:dyDescent="0.25">
      <c r="A5" s="624" t="str">
        <f>'0) Signal List'!B12</f>
        <v>WINDFARM NAME (TLC) T421 WFPS 20 kV CB</v>
      </c>
      <c r="B5" s="625" t="str">
        <f>'0) Signal List'!D12</f>
        <v>open</v>
      </c>
      <c r="C5" s="200" t="str">
        <f>'0) Signal List'!A12</f>
        <v>A3</v>
      </c>
      <c r="D5" s="623">
        <v>3</v>
      </c>
    </row>
    <row r="6" spans="1:4" x14ac:dyDescent="0.25">
      <c r="A6" s="624" t="str">
        <f>'0) Signal List'!B13</f>
        <v>WINDFARM NAME (TLC) T421 WFPS 20 kV CB</v>
      </c>
      <c r="B6" s="625" t="str">
        <f>'0) Signal List'!D13</f>
        <v>closed</v>
      </c>
      <c r="C6" s="200" t="str">
        <f>'0) Signal List'!A13</f>
        <v>A4</v>
      </c>
      <c r="D6" s="623">
        <v>4</v>
      </c>
    </row>
    <row r="7" spans="1:4" x14ac:dyDescent="0.25">
      <c r="A7" s="624" t="str">
        <f>'0) Signal List'!B14</f>
        <v>WINDFARM NAME (TLC) Feeder 1 20 kV CB</v>
      </c>
      <c r="B7" s="625" t="str">
        <f>'0) Signal List'!D14</f>
        <v>open</v>
      </c>
      <c r="C7" s="200" t="str">
        <f>'0) Signal List'!A14</f>
        <v>A5</v>
      </c>
      <c r="D7" s="623">
        <v>5</v>
      </c>
    </row>
    <row r="8" spans="1:4" x14ac:dyDescent="0.25">
      <c r="A8" s="624" t="str">
        <f>'0) Signal List'!B15</f>
        <v>WINDFARM NAME (TLC) Feeder 1 20 kV CB</v>
      </c>
      <c r="B8" s="625" t="str">
        <f>'0) Signal List'!D15</f>
        <v>closed</v>
      </c>
      <c r="C8" s="200" t="str">
        <f>'0) Signal List'!A15</f>
        <v>A6</v>
      </c>
      <c r="D8" s="623">
        <v>6</v>
      </c>
    </row>
    <row r="9" spans="1:4" x14ac:dyDescent="0.25">
      <c r="A9" s="624" t="str">
        <f>'0) Signal List'!B16</f>
        <v>WINDFARM NAME (TLC) Feeder 2 20 kV CB</v>
      </c>
      <c r="B9" s="625" t="str">
        <f>'0) Signal List'!D16</f>
        <v>open</v>
      </c>
      <c r="C9" s="200" t="str">
        <f>'0) Signal List'!A16</f>
        <v>A7</v>
      </c>
      <c r="D9" s="623">
        <v>7</v>
      </c>
    </row>
    <row r="10" spans="1:4" x14ac:dyDescent="0.25">
      <c r="A10" s="624" t="str">
        <f>'0) Signal List'!B17</f>
        <v>WINDFARM NAME (TLC) Feeder 2 20 kV CB</v>
      </c>
      <c r="B10" s="625" t="str">
        <f>'0) Signal List'!D17</f>
        <v>closed</v>
      </c>
      <c r="C10" s="200" t="str">
        <f>'0) Signal List'!A17</f>
        <v>A8</v>
      </c>
      <c r="D10" s="623">
        <v>8</v>
      </c>
    </row>
    <row r="11" spans="1:4" x14ac:dyDescent="0.25">
      <c r="A11" s="624" t="str">
        <f>'0) Signal List'!B18</f>
        <v>WINDFARM NAME (TLC) Feeder 3 20 kV CB</v>
      </c>
      <c r="B11" s="625" t="str">
        <f>'0) Signal List'!D18</f>
        <v>open</v>
      </c>
      <c r="C11" s="200" t="str">
        <f>'0) Signal List'!A18</f>
        <v>A9</v>
      </c>
      <c r="D11" s="623">
        <v>9</v>
      </c>
    </row>
    <row r="12" spans="1:4" x14ac:dyDescent="0.25">
      <c r="A12" s="624" t="str">
        <f>'0) Signal List'!B19</f>
        <v>WINDFARM NAME (TLC) Feeder 3 20 kV CB</v>
      </c>
      <c r="B12" s="625" t="str">
        <f>'0) Signal List'!D19</f>
        <v>closed</v>
      </c>
      <c r="C12" s="200" t="str">
        <f>'0) Signal List'!A19</f>
        <v>A10</v>
      </c>
      <c r="D12" s="623">
        <v>10</v>
      </c>
    </row>
    <row r="13" spans="1:4" x14ac:dyDescent="0.25">
      <c r="A13" s="624" t="str">
        <f>'0) Signal List'!B20</f>
        <v>WINDFARM NAME (TLC) Feeder 4 20 kV CB</v>
      </c>
      <c r="B13" s="625" t="str">
        <f>'0) Signal List'!D20</f>
        <v>open</v>
      </c>
      <c r="C13" s="200" t="str">
        <f>'0) Signal List'!A20</f>
        <v>A11</v>
      </c>
      <c r="D13" s="623">
        <v>11</v>
      </c>
    </row>
    <row r="14" spans="1:4" x14ac:dyDescent="0.25">
      <c r="A14" s="624" t="str">
        <f>'0) Signal List'!B21</f>
        <v>WINDFARM NAME (TLC) Feeder 4 20 kV CB</v>
      </c>
      <c r="B14" s="625" t="str">
        <f>'0) Signal List'!D21</f>
        <v>closed</v>
      </c>
      <c r="C14" s="200" t="str">
        <f>'0) Signal List'!A21</f>
        <v>A12</v>
      </c>
      <c r="D14" s="623">
        <v>12</v>
      </c>
    </row>
    <row r="15" spans="1:4" x14ac:dyDescent="0.25">
      <c r="A15" s="624" t="str">
        <f>'0) Signal List'!B22</f>
        <v>TSO Dispatch Control Enable Switch</v>
      </c>
      <c r="B15" s="625" t="str">
        <f>'0) Signal List'!D22</f>
        <v>off</v>
      </c>
      <c r="C15" s="200" t="str">
        <f>'0) Signal List'!A22</f>
        <v>A13</v>
      </c>
      <c r="D15" s="623">
        <v>13</v>
      </c>
    </row>
    <row r="16" spans="1:4" x14ac:dyDescent="0.25">
      <c r="A16" s="624" t="str">
        <f>'0) Signal List'!B23</f>
        <v>TSO Dispatch Control Enable Switch</v>
      </c>
      <c r="B16" s="625" t="str">
        <f>'0) Signal List'!D23</f>
        <v>on</v>
      </c>
      <c r="C16" s="200" t="str">
        <f>'0) Signal List'!A23</f>
        <v>A14</v>
      </c>
      <c r="D16" s="623">
        <v>14</v>
      </c>
    </row>
    <row r="17" spans="1:4" x14ac:dyDescent="0.25">
      <c r="A17" s="624" t="str">
        <f>'0) Signal List'!B24</f>
        <v>Dispatch Fail Market Command Lamp - WFPS Panel</v>
      </c>
      <c r="B17" s="625" t="str">
        <f>'0) Signal List'!D24</f>
        <v>off</v>
      </c>
      <c r="C17" s="200" t="str">
        <f>'0) Signal List'!A24</f>
        <v>A15</v>
      </c>
      <c r="D17" s="623">
        <v>15</v>
      </c>
    </row>
    <row r="18" spans="1:4" x14ac:dyDescent="0.25">
      <c r="A18" s="624" t="str">
        <f>'0) Signal List'!B25</f>
        <v>Dispatch Fail Market Command Lamp - WFPS Panel</v>
      </c>
      <c r="B18" s="625" t="str">
        <f>'0) Signal List'!D25</f>
        <v>on</v>
      </c>
      <c r="C18" s="200" t="str">
        <f>'0) Signal List'!A25</f>
        <v>A16</v>
      </c>
      <c r="D18" s="623">
        <v>16</v>
      </c>
    </row>
    <row r="19" spans="1:4" x14ac:dyDescent="0.25">
      <c r="A19" s="624" t="str">
        <f>'0) Signal List'!B26</f>
        <v>Blue Alert Lamp - WFPS Panel</v>
      </c>
      <c r="B19" s="625" t="str">
        <f>'0) Signal List'!D26</f>
        <v>off</v>
      </c>
      <c r="C19" s="200" t="str">
        <f>'0) Signal List'!A26</f>
        <v>A17</v>
      </c>
      <c r="D19" s="623">
        <v>17</v>
      </c>
    </row>
    <row r="20" spans="1:4" x14ac:dyDescent="0.25">
      <c r="A20" s="624" t="str">
        <f>'0) Signal List'!B27</f>
        <v>Blue Alert Lamp - WFPS Panel</v>
      </c>
      <c r="B20" s="625" t="str">
        <f>'0) Signal List'!D27</f>
        <v>on</v>
      </c>
      <c r="C20" s="200" t="str">
        <f>'0) Signal List'!A27</f>
        <v>A18</v>
      </c>
      <c r="D20" s="623">
        <v>18</v>
      </c>
    </row>
    <row r="21" spans="1:4" x14ac:dyDescent="0.25">
      <c r="A21" s="624" t="str">
        <f>'0) Signal List'!B28</f>
        <v>ESB SCADA Remote Control Switch</v>
      </c>
      <c r="B21" s="625" t="str">
        <f>'0) Signal List'!D28</f>
        <v>off</v>
      </c>
      <c r="C21" s="200" t="str">
        <f>'0) Signal List'!A28</f>
        <v>A19</v>
      </c>
      <c r="D21" s="623">
        <v>19</v>
      </c>
    </row>
    <row r="22" spans="1:4" x14ac:dyDescent="0.25">
      <c r="A22" s="624" t="str">
        <f>'0) Signal List'!B29</f>
        <v>ESB SCADA Remote Control Switch</v>
      </c>
      <c r="B22" s="625" t="str">
        <f>'0) Signal List'!D29</f>
        <v>on</v>
      </c>
      <c r="C22" s="200" t="str">
        <f>'0) Signal List'!A29</f>
        <v>A20</v>
      </c>
      <c r="D22" s="623">
        <v>20</v>
      </c>
    </row>
    <row r="23" spans="1:4" x14ac:dyDescent="0.25">
      <c r="A23" s="624" t="str">
        <f>'0) Signal List'!B30</f>
        <v>Reactive Device &gt;5 Mvar 1</v>
      </c>
      <c r="B23" s="625" t="str">
        <f>'0) Signal List'!D30</f>
        <v>off</v>
      </c>
      <c r="C23" s="200" t="str">
        <f>'0) Signal List'!A30</f>
        <v>A21</v>
      </c>
      <c r="D23" s="623">
        <v>21</v>
      </c>
    </row>
    <row r="24" spans="1:4" x14ac:dyDescent="0.25">
      <c r="A24" s="624" t="str">
        <f>'0) Signal List'!B31</f>
        <v>Reactive Device &gt;5 Mvar 1</v>
      </c>
      <c r="B24" s="625" t="str">
        <f>'0) Signal List'!D31</f>
        <v>on</v>
      </c>
      <c r="C24" s="200" t="str">
        <f>'0) Signal List'!A31</f>
        <v>A22</v>
      </c>
      <c r="D24" s="623">
        <v>22</v>
      </c>
    </row>
    <row r="25" spans="1:4" x14ac:dyDescent="0.25">
      <c r="A25" s="624" t="str">
        <f>'0) Signal List'!B32</f>
        <v>Reactive Device &gt;5 Mvar N</v>
      </c>
      <c r="B25" s="625" t="str">
        <f>'0) Signal List'!D32</f>
        <v>off</v>
      </c>
      <c r="C25" s="200" t="str">
        <f>'0) Signal List'!A32</f>
        <v>A23</v>
      </c>
      <c r="D25" s="623">
        <v>23</v>
      </c>
    </row>
    <row r="26" spans="1:4" x14ac:dyDescent="0.25">
      <c r="A26" s="624" t="str">
        <f>'0) Signal List'!B33</f>
        <v>Reactive Device &gt;5 Mvar N</v>
      </c>
      <c r="B26" s="625" t="str">
        <f>'0) Signal List'!D33</f>
        <v>on</v>
      </c>
      <c r="C26" s="200" t="str">
        <f>'0) Signal List'!A33</f>
        <v>A24</v>
      </c>
      <c r="D26" s="623">
        <v>24</v>
      </c>
    </row>
    <row r="27" spans="1:4" x14ac:dyDescent="0.25">
      <c r="A27" s="626" t="str">
        <f>'0) Signal List'!B36</f>
        <v>Active Power Control facility status (feedback)</v>
      </c>
      <c r="B27" s="469" t="str">
        <f>'0) Signal List'!D36</f>
        <v>off</v>
      </c>
      <c r="C27" s="627" t="str">
        <f>'0) Signal List'!A36</f>
        <v>B1</v>
      </c>
      <c r="D27" s="623">
        <v>25</v>
      </c>
    </row>
    <row r="28" spans="1:4" x14ac:dyDescent="0.25">
      <c r="A28" s="626" t="str">
        <f>'0) Signal List'!B37</f>
        <v>Active Power Control facility status (feedback)</v>
      </c>
      <c r="B28" s="469" t="str">
        <f>'0) Signal List'!D37</f>
        <v>on</v>
      </c>
      <c r="C28" s="627" t="str">
        <f>'0) Signal List'!A37</f>
        <v>B2</v>
      </c>
      <c r="D28" s="623">
        <v>26</v>
      </c>
    </row>
    <row r="29" spans="1:4" x14ac:dyDescent="0.25">
      <c r="A29" s="626" t="str">
        <f>'0) Signal List'!B38</f>
        <v>Frequency Response System Mode Status (feedback)</v>
      </c>
      <c r="B29" s="469" t="str">
        <f>'0) Signal List'!D38</f>
        <v>off</v>
      </c>
      <c r="C29" s="627" t="str">
        <f>'0) Signal List'!A38</f>
        <v>B3</v>
      </c>
      <c r="D29" s="623">
        <v>27</v>
      </c>
    </row>
    <row r="30" spans="1:4" x14ac:dyDescent="0.25">
      <c r="A30" s="626" t="str">
        <f>'0) Signal List'!B39</f>
        <v>Frequency Response System Mode Status (feedback)</v>
      </c>
      <c r="B30" s="469" t="str">
        <f>'0) Signal List'!D39</f>
        <v>on</v>
      </c>
      <c r="C30" s="627" t="str">
        <f>'0) Signal List'!A39</f>
        <v>B4</v>
      </c>
      <c r="D30" s="623">
        <v>28</v>
      </c>
    </row>
    <row r="31" spans="1:4" x14ac:dyDescent="0.25">
      <c r="A31" s="626" t="str">
        <f>'0) Signal List'!B40</f>
        <v>Frequency Response Curve (feedback)</v>
      </c>
      <c r="B31" s="469" t="str">
        <f>'0) Signal List'!D40</f>
        <v>Curve 1</v>
      </c>
      <c r="C31" s="627" t="str">
        <f>'0) Signal List'!A40</f>
        <v>B5</v>
      </c>
      <c r="D31" s="623">
        <v>29</v>
      </c>
    </row>
    <row r="32" spans="1:4" x14ac:dyDescent="0.25">
      <c r="A32" s="626" t="str">
        <f>'0) Signal List'!B41</f>
        <v>Frequency Response Curve (feedback)</v>
      </c>
      <c r="B32" s="469" t="str">
        <f>'0) Signal List'!D41</f>
        <v>Curve 2</v>
      </c>
      <c r="C32" s="627" t="str">
        <f>'0) Signal List'!A41</f>
        <v>B6</v>
      </c>
      <c r="D32" s="623">
        <v>30</v>
      </c>
    </row>
    <row r="33" spans="1:4" x14ac:dyDescent="0.25">
      <c r="A33" s="626" t="str">
        <f>'0) Signal List'!B42</f>
        <v>Emulated Inertia status (Feedback)</v>
      </c>
      <c r="B33" s="469" t="str">
        <f>'0) Signal List'!D42</f>
        <v>off</v>
      </c>
      <c r="C33" s="627" t="str">
        <f>'0) Signal List'!A42</f>
        <v>B7</v>
      </c>
      <c r="D33" s="623">
        <v>31</v>
      </c>
    </row>
    <row r="34" spans="1:4" x14ac:dyDescent="0.25">
      <c r="A34" s="626" t="str">
        <f>'0) Signal List'!B43</f>
        <v>Emulated Inertia status (Feedback)</v>
      </c>
      <c r="B34" s="469" t="str">
        <f>'0) Signal List'!D43</f>
        <v>on</v>
      </c>
      <c r="C34" s="627" t="str">
        <f>'0) Signal List'!A43</f>
        <v>B8</v>
      </c>
      <c r="D34" s="623">
        <v>32</v>
      </c>
    </row>
    <row r="35" spans="1:4" x14ac:dyDescent="0.25">
      <c r="A35" s="628"/>
      <c r="B35" s="497"/>
      <c r="C35" s="270"/>
      <c r="D35" s="629">
        <v>33</v>
      </c>
    </row>
    <row r="36" spans="1:4" x14ac:dyDescent="0.25">
      <c r="A36" s="630"/>
      <c r="B36" s="497"/>
      <c r="C36" s="270"/>
      <c r="D36" s="629">
        <v>34</v>
      </c>
    </row>
    <row r="37" spans="1:4" x14ac:dyDescent="0.25">
      <c r="A37" s="630"/>
      <c r="B37" s="497"/>
      <c r="C37" s="270"/>
      <c r="D37" s="629">
        <v>35</v>
      </c>
    </row>
    <row r="38" spans="1:4" x14ac:dyDescent="0.25">
      <c r="A38" s="630"/>
      <c r="B38" s="497"/>
      <c r="C38" s="270"/>
      <c r="D38" s="629">
        <v>36</v>
      </c>
    </row>
    <row r="39" spans="1:4" x14ac:dyDescent="0.25">
      <c r="A39" s="630"/>
      <c r="B39" s="497"/>
      <c r="C39" s="270"/>
      <c r="D39" s="629">
        <v>37</v>
      </c>
    </row>
    <row r="40" spans="1:4" ht="13.8" thickBot="1" x14ac:dyDescent="0.3">
      <c r="A40" s="631"/>
      <c r="B40" s="632"/>
      <c r="C40" s="633"/>
      <c r="D40" s="629">
        <v>38</v>
      </c>
    </row>
    <row r="41" spans="1:4" ht="12.75" customHeight="1" thickBot="1" x14ac:dyDescent="0.3">
      <c r="A41" s="167" t="s">
        <v>271</v>
      </c>
      <c r="B41" s="618"/>
      <c r="C41" s="619"/>
      <c r="D41" s="634" t="s">
        <v>158</v>
      </c>
    </row>
    <row r="42" spans="1:4" x14ac:dyDescent="0.25">
      <c r="A42" s="635" t="str">
        <f>'0) Signal List'!B114</f>
        <v>ESBN Alarm 1</v>
      </c>
      <c r="B42" s="468"/>
      <c r="C42" s="636" t="str">
        <f>'0) Signal List'!A114</f>
        <v>N1</v>
      </c>
      <c r="D42" s="637">
        <v>41</v>
      </c>
    </row>
    <row r="43" spans="1:4" x14ac:dyDescent="0.25">
      <c r="A43" s="635" t="str">
        <f>'0) Signal List'!B115</f>
        <v>ESBN Alarm 2</v>
      </c>
      <c r="B43" s="468"/>
      <c r="C43" s="636" t="str">
        <f>'0) Signal List'!A115</f>
        <v>N2</v>
      </c>
      <c r="D43" s="430">
        <v>42</v>
      </c>
    </row>
    <row r="44" spans="1:4" x14ac:dyDescent="0.25">
      <c r="A44" s="635" t="str">
        <f>'0) Signal List'!B116</f>
        <v>ESBN Alarm 3</v>
      </c>
      <c r="B44" s="468"/>
      <c r="C44" s="636" t="str">
        <f>'0) Signal List'!A116</f>
        <v>N3</v>
      </c>
      <c r="D44" s="430">
        <v>43</v>
      </c>
    </row>
    <row r="45" spans="1:4" x14ac:dyDescent="0.25">
      <c r="A45" s="635" t="str">
        <f>'0) Signal List'!B117</f>
        <v>ESBN Alarm 4</v>
      </c>
      <c r="B45" s="468"/>
      <c r="C45" s="636" t="str">
        <f>'0) Signal List'!A117</f>
        <v>N4</v>
      </c>
      <c r="D45" s="430">
        <v>44</v>
      </c>
    </row>
    <row r="46" spans="1:4" x14ac:dyDescent="0.25">
      <c r="A46" s="635" t="str">
        <f>'0) Signal List'!B118</f>
        <v>ESBN Alarm 5</v>
      </c>
      <c r="B46" s="468"/>
      <c r="C46" s="636" t="str">
        <f>'0) Signal List'!A118</f>
        <v>N5</v>
      </c>
      <c r="D46" s="430">
        <v>45</v>
      </c>
    </row>
    <row r="47" spans="1:4" x14ac:dyDescent="0.25">
      <c r="A47" s="635" t="str">
        <f>'0) Signal List'!B119</f>
        <v>ESBN Alarm 6</v>
      </c>
      <c r="B47" s="468"/>
      <c r="C47" s="636" t="str">
        <f>'0) Signal List'!A119</f>
        <v>N6</v>
      </c>
      <c r="D47" s="430">
        <v>46</v>
      </c>
    </row>
    <row r="48" spans="1:4" x14ac:dyDescent="0.25">
      <c r="A48" s="635" t="str">
        <f>'0) Signal List'!B120</f>
        <v>ESBN Alarm 7</v>
      </c>
      <c r="B48" s="468"/>
      <c r="C48" s="636" t="str">
        <f>'0) Signal List'!A120</f>
        <v>N7</v>
      </c>
      <c r="D48" s="430">
        <v>47</v>
      </c>
    </row>
    <row r="49" spans="1:4" x14ac:dyDescent="0.25">
      <c r="A49" s="635" t="str">
        <f>'0) Signal List'!B121</f>
        <v>ESBN Alarm 8</v>
      </c>
      <c r="B49" s="468"/>
      <c r="C49" s="636" t="str">
        <f>'0) Signal List'!A121</f>
        <v>N8</v>
      </c>
      <c r="D49" s="430">
        <v>48</v>
      </c>
    </row>
    <row r="50" spans="1:4" x14ac:dyDescent="0.25">
      <c r="A50" s="635" t="str">
        <f>'0) Signal List'!B122</f>
        <v>ESBN Alarm 9</v>
      </c>
      <c r="B50" s="468"/>
      <c r="C50" s="636" t="str">
        <f>'0) Signal List'!A122</f>
        <v>N9</v>
      </c>
      <c r="D50" s="430">
        <v>49</v>
      </c>
    </row>
    <row r="51" spans="1:4" x14ac:dyDescent="0.25">
      <c r="A51" s="635" t="str">
        <f>'0) Signal List'!B123</f>
        <v>ESBN Alarm 10</v>
      </c>
      <c r="B51" s="468"/>
      <c r="C51" s="636" t="str">
        <f>'0) Signal List'!A123</f>
        <v>N10</v>
      </c>
      <c r="D51" s="430">
        <v>50</v>
      </c>
    </row>
    <row r="52" spans="1:4" x14ac:dyDescent="0.25">
      <c r="A52" s="635" t="str">
        <f>'0) Signal List'!B124</f>
        <v>ESBN Alarm 11</v>
      </c>
      <c r="B52" s="468"/>
      <c r="C52" s="636" t="str">
        <f>'0) Signal List'!A124</f>
        <v>N11</v>
      </c>
      <c r="D52" s="430">
        <v>51</v>
      </c>
    </row>
    <row r="53" spans="1:4" x14ac:dyDescent="0.25">
      <c r="A53" s="635" t="str">
        <f>'0) Signal List'!B125</f>
        <v>ESBN Alarm 12</v>
      </c>
      <c r="B53" s="468"/>
      <c r="C53" s="636" t="str">
        <f>'0) Signal List'!A125</f>
        <v>N12</v>
      </c>
      <c r="D53" s="430">
        <v>52</v>
      </c>
    </row>
    <row r="54" spans="1:4" x14ac:dyDescent="0.25">
      <c r="A54" s="635" t="str">
        <f>'0) Signal List'!B126</f>
        <v>ESBN Alarm 13 (24V Battery charge Fault/ Alarm)</v>
      </c>
      <c r="B54" s="468"/>
      <c r="C54" s="636" t="str">
        <f>'0) Signal List'!A126</f>
        <v>N13</v>
      </c>
      <c r="D54" s="430">
        <v>53</v>
      </c>
    </row>
    <row r="55" spans="1:4" x14ac:dyDescent="0.25">
      <c r="A55" s="635" t="str">
        <f>'0) Signal List'!B127</f>
        <v>ESBN Alarm 14 (AC FAIL)</v>
      </c>
      <c r="B55" s="468"/>
      <c r="C55" s="636" t="str">
        <f>'0) Signal List'!A127</f>
        <v>N14</v>
      </c>
      <c r="D55" s="430">
        <v>54</v>
      </c>
    </row>
    <row r="56" spans="1:4" x14ac:dyDescent="0.25">
      <c r="A56" s="635" t="str">
        <f>'0) Signal List'!B128</f>
        <v>ESBN Alarm 15 (G10 protection trip)</v>
      </c>
      <c r="B56" s="468"/>
      <c r="C56" s="636" t="str">
        <f>'0) Signal List'!A128</f>
        <v>N15</v>
      </c>
      <c r="D56" s="430">
        <v>55</v>
      </c>
    </row>
    <row r="57" spans="1:4" x14ac:dyDescent="0.25">
      <c r="A57" s="635" t="str">
        <f>'0) Signal List'!B129</f>
        <v>ESBN Alarm 16 (Customer traffo protection trip)</v>
      </c>
      <c r="B57" s="468"/>
      <c r="C57" s="636" t="str">
        <f>'0) Signal List'!A129</f>
        <v>N16</v>
      </c>
      <c r="D57" s="430">
        <v>56</v>
      </c>
    </row>
    <row r="58" spans="1:4" x14ac:dyDescent="0.25">
      <c r="A58" s="635" t="str">
        <f>'0) Signal List'!B130</f>
        <v>ESBN Alarm 17 (Fire Alarm for ESB Room)</v>
      </c>
      <c r="B58" s="468"/>
      <c r="C58" s="636" t="str">
        <f>'0) Signal List'!A130</f>
        <v>N17</v>
      </c>
      <c r="D58" s="430">
        <v>57</v>
      </c>
    </row>
    <row r="59" spans="1:4" x14ac:dyDescent="0.25">
      <c r="A59" s="635" t="str">
        <f>'0) Signal List'!B131</f>
        <v>ESBN Alarm 18 (Intruder Alarm for ESB Room)</v>
      </c>
      <c r="B59" s="468"/>
      <c r="C59" s="636" t="str">
        <f>'0) Signal List'!A131</f>
        <v>N18</v>
      </c>
      <c r="D59" s="430">
        <v>58</v>
      </c>
    </row>
    <row r="60" spans="1:4" x14ac:dyDescent="0.25">
      <c r="A60" s="638"/>
      <c r="B60" s="497"/>
      <c r="C60" s="270"/>
      <c r="D60" s="629">
        <v>59</v>
      </c>
    </row>
    <row r="61" spans="1:4" x14ac:dyDescent="0.25">
      <c r="A61" s="638"/>
      <c r="B61" s="497"/>
      <c r="C61" s="270"/>
      <c r="D61" s="629">
        <v>60</v>
      </c>
    </row>
    <row r="62" spans="1:4" ht="12.75" customHeight="1" x14ac:dyDescent="0.25">
      <c r="A62" s="638"/>
      <c r="B62" s="497"/>
      <c r="C62" s="270"/>
      <c r="D62" s="629">
        <v>61</v>
      </c>
    </row>
    <row r="63" spans="1:4" ht="12.75" customHeight="1" x14ac:dyDescent="0.25">
      <c r="A63" s="638"/>
      <c r="B63" s="497"/>
      <c r="C63" s="270"/>
      <c r="D63" s="629">
        <v>62</v>
      </c>
    </row>
    <row r="64" spans="1:4" ht="12.75" customHeight="1" x14ac:dyDescent="0.25">
      <c r="A64" s="638"/>
      <c r="B64" s="48"/>
      <c r="C64" s="270"/>
      <c r="D64" s="629">
        <v>63</v>
      </c>
    </row>
    <row r="65" spans="1:4" ht="12.75" customHeight="1" x14ac:dyDescent="0.25">
      <c r="A65" s="638"/>
      <c r="B65" s="48"/>
      <c r="C65" s="270"/>
      <c r="D65" s="629">
        <v>64</v>
      </c>
    </row>
    <row r="66" spans="1:4" ht="12.75" customHeight="1" x14ac:dyDescent="0.25">
      <c r="A66" s="638"/>
      <c r="B66" s="48"/>
      <c r="C66" s="270"/>
      <c r="D66" s="629">
        <v>65</v>
      </c>
    </row>
    <row r="67" spans="1:4" ht="12.75" customHeight="1" x14ac:dyDescent="0.25">
      <c r="A67" s="638"/>
      <c r="B67" s="48"/>
      <c r="C67" s="270"/>
      <c r="D67" s="629">
        <v>66</v>
      </c>
    </row>
    <row r="68" spans="1:4" ht="12.75" customHeight="1" x14ac:dyDescent="0.25">
      <c r="A68" s="638"/>
      <c r="B68" s="48"/>
      <c r="C68" s="270"/>
      <c r="D68" s="629">
        <v>67</v>
      </c>
    </row>
    <row r="69" spans="1:4" ht="12.75" customHeight="1" x14ac:dyDescent="0.25">
      <c r="A69" s="638"/>
      <c r="B69" s="48"/>
      <c r="C69" s="270"/>
      <c r="D69" s="629">
        <v>68</v>
      </c>
    </row>
    <row r="70" spans="1:4" ht="12.75" customHeight="1" x14ac:dyDescent="0.25">
      <c r="A70" s="638"/>
      <c r="B70" s="48"/>
      <c r="C70" s="270"/>
      <c r="D70" s="629">
        <v>69</v>
      </c>
    </row>
    <row r="71" spans="1:4" ht="12.75" customHeight="1" x14ac:dyDescent="0.25">
      <c r="A71" s="638"/>
      <c r="B71" s="48"/>
      <c r="C71" s="270"/>
      <c r="D71" s="629">
        <v>70</v>
      </c>
    </row>
    <row r="72" spans="1:4" ht="12.75" customHeight="1" x14ac:dyDescent="0.25">
      <c r="A72" s="638"/>
      <c r="B72" s="48"/>
      <c r="C72" s="270"/>
      <c r="D72" s="629">
        <v>71</v>
      </c>
    </row>
    <row r="73" spans="1:4" ht="12.75" customHeight="1" thickBot="1" x14ac:dyDescent="0.3">
      <c r="A73" s="639"/>
      <c r="B73" s="160"/>
      <c r="C73" s="633"/>
      <c r="D73" s="640">
        <v>72</v>
      </c>
    </row>
    <row r="74" spans="1:4" ht="12.75" customHeight="1" thickBot="1" x14ac:dyDescent="0.3">
      <c r="A74" s="156" t="s">
        <v>159</v>
      </c>
      <c r="B74" s="157" t="s">
        <v>595</v>
      </c>
      <c r="C74" s="158" t="s">
        <v>85</v>
      </c>
      <c r="D74" s="159" t="s">
        <v>160</v>
      </c>
    </row>
    <row r="75" spans="1:4" ht="12.75" customHeight="1" x14ac:dyDescent="0.25">
      <c r="A75" s="641" t="str">
        <f>'0) Signal List'!B50</f>
        <v>Active Power Output at Connection Point</v>
      </c>
      <c r="B75" s="468" t="s">
        <v>158</v>
      </c>
      <c r="C75" s="468" t="str">
        <f>'0) Signal List'!A50</f>
        <v>C1</v>
      </c>
      <c r="D75" s="637">
        <v>1</v>
      </c>
    </row>
    <row r="76" spans="1:4" ht="12.75" customHeight="1" x14ac:dyDescent="0.25">
      <c r="A76" s="626" t="str">
        <f>'0) Signal List'!B50</f>
        <v>Active Power Output at Connection Point</v>
      </c>
      <c r="B76" s="469" t="s">
        <v>596</v>
      </c>
      <c r="C76" s="469" t="str">
        <f>'0) Signal List'!A50</f>
        <v>C1</v>
      </c>
      <c r="D76" s="430">
        <v>2</v>
      </c>
    </row>
    <row r="77" spans="1:4" ht="12.75" customHeight="1" x14ac:dyDescent="0.25">
      <c r="A77" s="626" t="str">
        <f>'0) Signal List'!B51</f>
        <v>Reactive Power at Connection Point</v>
      </c>
      <c r="B77" s="469" t="s">
        <v>158</v>
      </c>
      <c r="C77" s="469" t="str">
        <f>'0) Signal List'!A51</f>
        <v>C2</v>
      </c>
      <c r="D77" s="430">
        <v>3</v>
      </c>
    </row>
    <row r="78" spans="1:4" ht="12.75" customHeight="1" x14ac:dyDescent="0.25">
      <c r="A78" s="626" t="str">
        <f>'0) Signal List'!B51</f>
        <v>Reactive Power at Connection Point</v>
      </c>
      <c r="B78" s="469" t="s">
        <v>596</v>
      </c>
      <c r="C78" s="469" t="str">
        <f>'0) Signal List'!A51</f>
        <v>C2</v>
      </c>
      <c r="D78" s="430">
        <v>4</v>
      </c>
    </row>
    <row r="79" spans="1:4" ht="12.75" customHeight="1" x14ac:dyDescent="0.25">
      <c r="A79" s="626" t="str">
        <f>'0) Signal List'!B52</f>
        <v>Voltage at Connection Point</v>
      </c>
      <c r="B79" s="468" t="s">
        <v>158</v>
      </c>
      <c r="C79" s="469" t="str">
        <f>'0) Signal List'!A52</f>
        <v>C3</v>
      </c>
      <c r="D79" s="430">
        <v>5</v>
      </c>
    </row>
    <row r="80" spans="1:4" ht="12.75" customHeight="1" x14ac:dyDescent="0.25">
      <c r="A80" s="626" t="str">
        <f>'0) Signal List'!B52</f>
        <v>Voltage at Connection Point</v>
      </c>
      <c r="B80" s="469" t="s">
        <v>596</v>
      </c>
      <c r="C80" s="469" t="str">
        <f>'0) Signal List'!A52</f>
        <v>C3</v>
      </c>
      <c r="D80" s="430">
        <v>6</v>
      </c>
    </row>
    <row r="81" spans="1:4" ht="12.75" customHeight="1" x14ac:dyDescent="0.25">
      <c r="A81" s="626" t="str">
        <f>'0) Signal List'!B55</f>
        <v>Available Active Power</v>
      </c>
      <c r="B81" s="469" t="s">
        <v>158</v>
      </c>
      <c r="C81" s="627" t="str">
        <f>'0) Signal List'!A55</f>
        <v>D1</v>
      </c>
      <c r="D81" s="430">
        <v>7</v>
      </c>
    </row>
    <row r="82" spans="1:4" ht="12.75" customHeight="1" x14ac:dyDescent="0.25">
      <c r="A82" s="626" t="str">
        <f>'0) Signal List'!B55</f>
        <v>Available Active Power</v>
      </c>
      <c r="B82" s="469" t="s">
        <v>596</v>
      </c>
      <c r="C82" s="627" t="str">
        <f>'0) Signal List'!A55</f>
        <v>D1</v>
      </c>
      <c r="D82" s="430">
        <v>8</v>
      </c>
    </row>
    <row r="83" spans="1:4" ht="12.75" customHeight="1" x14ac:dyDescent="0.25">
      <c r="A83" s="626" t="str">
        <f>'0) Signal List'!B56</f>
        <v>Active Power Control Setpoint (feedback)</v>
      </c>
      <c r="B83" s="468" t="s">
        <v>158</v>
      </c>
      <c r="C83" s="627" t="str">
        <f>'0) Signal List'!A56</f>
        <v>D2</v>
      </c>
      <c r="D83" s="430">
        <v>9</v>
      </c>
    </row>
    <row r="84" spans="1:4" ht="12.75" customHeight="1" x14ac:dyDescent="0.25">
      <c r="A84" s="626" t="str">
        <f>'0) Signal List'!B56</f>
        <v>Active Power Control Setpoint (feedback)</v>
      </c>
      <c r="B84" s="469" t="s">
        <v>596</v>
      </c>
      <c r="C84" s="627" t="str">
        <f>'0) Signal List'!A56</f>
        <v>D2</v>
      </c>
      <c r="D84" s="430">
        <v>10</v>
      </c>
    </row>
    <row r="85" spans="1:4" ht="12.75" customHeight="1" x14ac:dyDescent="0.25">
      <c r="A85" s="626" t="str">
        <f>'0) Signal List'!B57</f>
        <v>Frequency Droop Setting (feedback)</v>
      </c>
      <c r="B85" s="469" t="s">
        <v>158</v>
      </c>
      <c r="C85" s="627" t="str">
        <f>'0) Signal List'!A57</f>
        <v>D3</v>
      </c>
      <c r="D85" s="430">
        <v>11</v>
      </c>
    </row>
    <row r="86" spans="1:4" ht="12.75" customHeight="1" x14ac:dyDescent="0.25">
      <c r="A86" s="626" t="str">
        <f>'0) Signal List'!B57</f>
        <v>Frequency Droop Setting (feedback)</v>
      </c>
      <c r="B86" s="469" t="s">
        <v>596</v>
      </c>
      <c r="C86" s="627" t="str">
        <f>'0) Signal List'!A57</f>
        <v>D3</v>
      </c>
      <c r="D86" s="430">
        <v>12</v>
      </c>
    </row>
    <row r="87" spans="1:4" ht="12.75" customHeight="1" x14ac:dyDescent="0.25">
      <c r="A87" s="626" t="str">
        <f>'0) Signal List'!B60</f>
        <v>%WTG not generating due to high wind</v>
      </c>
      <c r="B87" s="468" t="s">
        <v>158</v>
      </c>
      <c r="C87" s="627" t="str">
        <f>'0) Signal List'!A60</f>
        <v>D4</v>
      </c>
      <c r="D87" s="430">
        <v>13</v>
      </c>
    </row>
    <row r="88" spans="1:4" ht="12.75" customHeight="1" x14ac:dyDescent="0.25">
      <c r="A88" s="626" t="str">
        <f>'0) Signal List'!B60</f>
        <v>%WTG not generating due to high wind</v>
      </c>
      <c r="B88" s="469" t="s">
        <v>596</v>
      </c>
      <c r="C88" s="627" t="str">
        <f>'0) Signal List'!A60</f>
        <v>D4</v>
      </c>
      <c r="D88" s="430">
        <v>14</v>
      </c>
    </row>
    <row r="89" spans="1:4" ht="12.75" customHeight="1" x14ac:dyDescent="0.25">
      <c r="A89" s="626" t="str">
        <f>'0) Signal List'!B61</f>
        <v xml:space="preserve">%WTG not generating due to low wind </v>
      </c>
      <c r="B89" s="469" t="s">
        <v>158</v>
      </c>
      <c r="C89" s="627" t="str">
        <f>'0) Signal List'!A61</f>
        <v>D5</v>
      </c>
      <c r="D89" s="430">
        <v>15</v>
      </c>
    </row>
    <row r="90" spans="1:4" ht="12.75" customHeight="1" x14ac:dyDescent="0.25">
      <c r="A90" s="626" t="str">
        <f>'0) Signal List'!B61</f>
        <v xml:space="preserve">%WTG not generating due to low wind </v>
      </c>
      <c r="B90" s="469" t="s">
        <v>596</v>
      </c>
      <c r="C90" s="627" t="str">
        <f>'0) Signal List'!A61</f>
        <v>D5</v>
      </c>
      <c r="D90" s="430">
        <v>16</v>
      </c>
    </row>
    <row r="91" spans="1:4" ht="12.75" customHeight="1" x14ac:dyDescent="0.25">
      <c r="A91" s="626" t="str">
        <f>'0) Signal List'!B62</f>
        <v>Wind Farm Availability</v>
      </c>
      <c r="B91" s="468" t="s">
        <v>158</v>
      </c>
      <c r="C91" s="627" t="str">
        <f>'0) Signal List'!A62</f>
        <v>D6</v>
      </c>
      <c r="D91" s="430">
        <v>17</v>
      </c>
    </row>
    <row r="92" spans="1:4" ht="12.75" customHeight="1" x14ac:dyDescent="0.25">
      <c r="A92" s="626" t="str">
        <f>'0) Signal List'!B62</f>
        <v>Wind Farm Availability</v>
      </c>
      <c r="B92" s="469" t="s">
        <v>596</v>
      </c>
      <c r="C92" s="627" t="str">
        <f>'0) Signal List'!A62</f>
        <v>D6</v>
      </c>
      <c r="D92" s="430">
        <v>18</v>
      </c>
    </row>
    <row r="93" spans="1:4" ht="12.75" customHeight="1" x14ac:dyDescent="0.25">
      <c r="A93" s="626" t="str">
        <f>'0) Signal List'!B65</f>
        <v>Emulated Inertia FFR availability</v>
      </c>
      <c r="B93" s="469" t="s">
        <v>158</v>
      </c>
      <c r="C93" s="627" t="str">
        <f>'0) Signal List'!A65</f>
        <v>D7</v>
      </c>
      <c r="D93" s="430">
        <v>19</v>
      </c>
    </row>
    <row r="94" spans="1:4" ht="12.75" customHeight="1" x14ac:dyDescent="0.25">
      <c r="A94" s="626" t="str">
        <f>'0) Signal List'!B65</f>
        <v>Emulated Inertia FFR availability</v>
      </c>
      <c r="B94" s="469" t="s">
        <v>596</v>
      </c>
      <c r="C94" s="627" t="str">
        <f>'0) Signal List'!A65</f>
        <v>D7</v>
      </c>
      <c r="D94" s="430">
        <v>20</v>
      </c>
    </row>
    <row r="95" spans="1:4" ht="12.75" customHeight="1" x14ac:dyDescent="0.25">
      <c r="A95" s="626" t="str">
        <f>'0) Signal List'!B66</f>
        <v>Emulated Inertia POR availability</v>
      </c>
      <c r="B95" s="469" t="s">
        <v>158</v>
      </c>
      <c r="C95" s="627" t="str">
        <f>'0) Signal List'!A66</f>
        <v>D8</v>
      </c>
      <c r="D95" s="430">
        <v>21</v>
      </c>
    </row>
    <row r="96" spans="1:4" ht="12.75" customHeight="1" x14ac:dyDescent="0.25">
      <c r="A96" s="626" t="str">
        <f>'0) Signal List'!B66</f>
        <v>Emulated Inertia POR availability</v>
      </c>
      <c r="B96" s="469" t="s">
        <v>596</v>
      </c>
      <c r="C96" s="627" t="str">
        <f>'0) Signal List'!A66</f>
        <v>D8</v>
      </c>
      <c r="D96" s="430">
        <v>22</v>
      </c>
    </row>
    <row r="97" spans="1:4" ht="12.75" customHeight="1" x14ac:dyDescent="0.25">
      <c r="A97" s="626" t="str">
        <f>'0) Signal List'!B69</f>
        <v>Wind Speed 1</v>
      </c>
      <c r="B97" s="469" t="s">
        <v>158</v>
      </c>
      <c r="C97" s="627" t="str">
        <f>'0) Signal List'!A69</f>
        <v>D9</v>
      </c>
      <c r="D97" s="430">
        <v>23</v>
      </c>
    </row>
    <row r="98" spans="1:4" ht="12.75" customHeight="1" x14ac:dyDescent="0.25">
      <c r="A98" s="642" t="str">
        <f>'0) Signal List'!B69</f>
        <v>Wind Speed 1</v>
      </c>
      <c r="B98" s="469" t="s">
        <v>596</v>
      </c>
      <c r="C98" s="627" t="str">
        <f>'0) Signal List'!A69</f>
        <v>D9</v>
      </c>
      <c r="D98" s="430">
        <v>24</v>
      </c>
    </row>
    <row r="99" spans="1:4" ht="12.75" customHeight="1" x14ac:dyDescent="0.25">
      <c r="A99" s="642" t="str">
        <f>'0) Signal List'!B70</f>
        <v>Wind Direction 1</v>
      </c>
      <c r="B99" s="468" t="s">
        <v>158</v>
      </c>
      <c r="C99" s="627" t="str">
        <f>'0) Signal List'!A70</f>
        <v>D10</v>
      </c>
      <c r="D99" s="430">
        <v>25</v>
      </c>
    </row>
    <row r="100" spans="1:4" ht="12.75" customHeight="1" x14ac:dyDescent="0.25">
      <c r="A100" s="642" t="str">
        <f>'0) Signal List'!B70</f>
        <v>Wind Direction 1</v>
      </c>
      <c r="B100" s="469" t="s">
        <v>596</v>
      </c>
      <c r="C100" s="627" t="str">
        <f>'0) Signal List'!A70</f>
        <v>D10</v>
      </c>
      <c r="D100" s="430">
        <v>26</v>
      </c>
    </row>
    <row r="101" spans="1:4" ht="12.75" customHeight="1" x14ac:dyDescent="0.25">
      <c r="A101" s="642" t="str">
        <f>'0) Signal List'!B71</f>
        <v>Air Temperature 1</v>
      </c>
      <c r="B101" s="469" t="s">
        <v>158</v>
      </c>
      <c r="C101" s="627" t="str">
        <f>'0) Signal List'!A71</f>
        <v>D11</v>
      </c>
      <c r="D101" s="430">
        <v>27</v>
      </c>
    </row>
    <row r="102" spans="1:4" ht="12.75" customHeight="1" x14ac:dyDescent="0.25">
      <c r="A102" s="642" t="str">
        <f>'0) Signal List'!B71</f>
        <v>Air Temperature 1</v>
      </c>
      <c r="B102" s="469" t="s">
        <v>596</v>
      </c>
      <c r="C102" s="627" t="str">
        <f>'0) Signal List'!A71</f>
        <v>D11</v>
      </c>
      <c r="D102" s="430">
        <v>28</v>
      </c>
    </row>
    <row r="103" spans="1:4" ht="12.75" customHeight="1" x14ac:dyDescent="0.25">
      <c r="A103" s="642" t="str">
        <f>'0) Signal List'!B72</f>
        <v>Air Pressure 1</v>
      </c>
      <c r="B103" s="468" t="s">
        <v>158</v>
      </c>
      <c r="C103" s="627" t="str">
        <f>'0) Signal List'!A72</f>
        <v>D12</v>
      </c>
      <c r="D103" s="430">
        <v>29</v>
      </c>
    </row>
    <row r="104" spans="1:4" ht="12.75" customHeight="1" x14ac:dyDescent="0.25">
      <c r="A104" s="642" t="str">
        <f>'0) Signal List'!B72</f>
        <v>Air Pressure 1</v>
      </c>
      <c r="B104" s="469" t="s">
        <v>596</v>
      </c>
      <c r="C104" s="627" t="str">
        <f>'0) Signal List'!A72</f>
        <v>D12</v>
      </c>
      <c r="D104" s="430">
        <v>30</v>
      </c>
    </row>
    <row r="105" spans="1:4" ht="12.75" customHeight="1" x14ac:dyDescent="0.25">
      <c r="A105" s="642" t="str">
        <f>'0) Signal List'!B75</f>
        <v>Wind Speed N</v>
      </c>
      <c r="B105" s="469" t="s">
        <v>158</v>
      </c>
      <c r="C105" s="627" t="str">
        <f>'0) Signal List'!A75</f>
        <v>D13</v>
      </c>
      <c r="D105" s="430">
        <v>31</v>
      </c>
    </row>
    <row r="106" spans="1:4" ht="12.75" customHeight="1" x14ac:dyDescent="0.25">
      <c r="A106" s="642" t="str">
        <f>'0) Signal List'!B75</f>
        <v>Wind Speed N</v>
      </c>
      <c r="B106" s="469" t="s">
        <v>596</v>
      </c>
      <c r="C106" s="627" t="str">
        <f>'0) Signal List'!A75</f>
        <v>D13</v>
      </c>
      <c r="D106" s="430">
        <v>32</v>
      </c>
    </row>
    <row r="107" spans="1:4" ht="12.75" customHeight="1" x14ac:dyDescent="0.25">
      <c r="A107" s="642" t="str">
        <f>'0) Signal List'!B76</f>
        <v>Wind Direction  N</v>
      </c>
      <c r="B107" s="468" t="s">
        <v>158</v>
      </c>
      <c r="C107" s="627" t="str">
        <f>'0) Signal List'!A76</f>
        <v>D14</v>
      </c>
      <c r="D107" s="430">
        <v>33</v>
      </c>
    </row>
    <row r="108" spans="1:4" ht="12.75" customHeight="1" x14ac:dyDescent="0.25">
      <c r="A108" s="642" t="str">
        <f>'0) Signal List'!B76</f>
        <v>Wind Direction  N</v>
      </c>
      <c r="B108" s="469" t="s">
        <v>596</v>
      </c>
      <c r="C108" s="627" t="str">
        <f>'0) Signal List'!A76</f>
        <v>D14</v>
      </c>
      <c r="D108" s="430">
        <v>34</v>
      </c>
    </row>
    <row r="109" spans="1:4" ht="12.75" customHeight="1" x14ac:dyDescent="0.25">
      <c r="A109" s="642" t="str">
        <f>'0) Signal List'!B77</f>
        <v>Air Temperature N</v>
      </c>
      <c r="B109" s="469" t="s">
        <v>158</v>
      </c>
      <c r="C109" s="627" t="str">
        <f>'0) Signal List'!A77</f>
        <v>D15</v>
      </c>
      <c r="D109" s="430">
        <v>35</v>
      </c>
    </row>
    <row r="110" spans="1:4" ht="12.75" customHeight="1" x14ac:dyDescent="0.25">
      <c r="A110" s="642" t="str">
        <f>'0) Signal List'!B77</f>
        <v>Air Temperature N</v>
      </c>
      <c r="B110" s="469" t="s">
        <v>596</v>
      </c>
      <c r="C110" s="627" t="str">
        <f>'0) Signal List'!A77</f>
        <v>D15</v>
      </c>
      <c r="D110" s="430">
        <v>36</v>
      </c>
    </row>
    <row r="111" spans="1:4" ht="12.75" customHeight="1" x14ac:dyDescent="0.25">
      <c r="A111" s="642" t="str">
        <f>'0) Signal List'!B78</f>
        <v>Air Pressure N</v>
      </c>
      <c r="B111" s="468" t="s">
        <v>158</v>
      </c>
      <c r="C111" s="627" t="str">
        <f>'0) Signal List'!A78</f>
        <v>D16</v>
      </c>
      <c r="D111" s="430" t="s">
        <v>535</v>
      </c>
    </row>
    <row r="112" spans="1:4" ht="12.75" customHeight="1" thickBot="1" x14ac:dyDescent="0.3">
      <c r="A112" s="642" t="str">
        <f>'0) Signal List'!B78</f>
        <v>Air Pressure N</v>
      </c>
      <c r="B112" s="469" t="s">
        <v>596</v>
      </c>
      <c r="C112" s="627" t="str">
        <f>'0) Signal List'!A78</f>
        <v>D16</v>
      </c>
      <c r="D112" s="431" t="s">
        <v>535</v>
      </c>
    </row>
    <row r="113" spans="1:416" ht="12.75" customHeight="1" thickBot="1" x14ac:dyDescent="0.3">
      <c r="A113" s="643" t="s">
        <v>184</v>
      </c>
      <c r="B113" s="157" t="s">
        <v>595</v>
      </c>
      <c r="C113" s="158" t="s">
        <v>85</v>
      </c>
      <c r="D113" s="231" t="s">
        <v>158</v>
      </c>
    </row>
    <row r="114" spans="1:416" s="645" customFormat="1" ht="12.75" customHeight="1" x14ac:dyDescent="0.25">
      <c r="A114" s="644" t="str">
        <f>'0) Signal List'!B138</f>
        <v>Analogue Output Active Power Control Setpoint</v>
      </c>
      <c r="B114" s="468" t="s">
        <v>158</v>
      </c>
      <c r="C114" s="200" t="str">
        <f>'0) Signal List'!A138</f>
        <v>G1</v>
      </c>
      <c r="D114" s="271">
        <v>33</v>
      </c>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2"/>
      <c r="AH114" s="22"/>
      <c r="AI114" s="22"/>
      <c r="AJ114" s="22"/>
      <c r="AK114" s="22"/>
      <c r="AL114" s="22"/>
      <c r="AM114" s="22"/>
      <c r="AN114" s="22"/>
      <c r="AO114" s="22"/>
      <c r="AP114" s="22"/>
      <c r="AQ114" s="22"/>
      <c r="AR114" s="22"/>
      <c r="AS114" s="22"/>
      <c r="AT114" s="22"/>
      <c r="AU114" s="22"/>
      <c r="AV114" s="22"/>
      <c r="AW114" s="22"/>
      <c r="AX114" s="22"/>
      <c r="AY114" s="22"/>
      <c r="AZ114" s="22"/>
      <c r="BA114" s="22"/>
      <c r="BB114" s="22"/>
      <c r="BC114" s="22"/>
      <c r="BD114" s="22"/>
      <c r="BE114" s="22"/>
      <c r="BF114" s="22"/>
      <c r="BG114" s="22"/>
      <c r="BH114" s="22"/>
      <c r="BI114" s="22"/>
      <c r="BJ114" s="22"/>
      <c r="BK114" s="22"/>
      <c r="BL114" s="22"/>
      <c r="BM114" s="22"/>
      <c r="BN114" s="22"/>
      <c r="BO114" s="22"/>
      <c r="BP114" s="22"/>
      <c r="BQ114" s="22"/>
      <c r="BR114" s="22"/>
      <c r="BS114" s="22"/>
      <c r="BT114" s="22"/>
      <c r="BU114" s="22"/>
      <c r="BV114" s="22"/>
      <c r="BW114" s="22"/>
      <c r="BX114" s="22"/>
      <c r="BY114" s="22"/>
      <c r="BZ114" s="22"/>
      <c r="CA114" s="22"/>
      <c r="CB114" s="22"/>
      <c r="CC114" s="22"/>
      <c r="CD114" s="22"/>
      <c r="CE114" s="22"/>
      <c r="CF114" s="22"/>
      <c r="CG114" s="22"/>
      <c r="CH114" s="22"/>
      <c r="CI114" s="22"/>
      <c r="CJ114" s="22"/>
      <c r="CK114" s="22"/>
      <c r="CL114" s="22"/>
      <c r="CM114" s="22"/>
      <c r="CN114" s="22"/>
      <c r="CO114" s="22"/>
      <c r="CP114" s="22"/>
      <c r="CQ114" s="22"/>
      <c r="CR114" s="22"/>
      <c r="CS114" s="22"/>
      <c r="CT114" s="22"/>
      <c r="CU114" s="22"/>
      <c r="CV114" s="22"/>
      <c r="CW114" s="22"/>
      <c r="CX114" s="22"/>
      <c r="CY114" s="22"/>
      <c r="CZ114" s="22"/>
      <c r="DA114" s="22"/>
      <c r="DB114" s="22"/>
      <c r="DC114" s="22"/>
      <c r="DD114" s="22"/>
      <c r="DE114" s="22"/>
      <c r="DF114" s="22"/>
      <c r="DG114" s="22"/>
      <c r="DH114" s="22"/>
      <c r="DI114" s="22"/>
      <c r="DJ114" s="22"/>
      <c r="DK114" s="22"/>
      <c r="DL114" s="22"/>
      <c r="DM114" s="22"/>
      <c r="DN114" s="22"/>
      <c r="DO114" s="22"/>
      <c r="DP114" s="22"/>
      <c r="DQ114" s="22"/>
      <c r="DR114" s="22"/>
      <c r="DS114" s="22"/>
      <c r="DT114" s="22"/>
      <c r="DU114" s="22"/>
      <c r="DV114" s="22"/>
      <c r="DW114" s="22"/>
      <c r="DX114" s="22"/>
      <c r="DY114" s="22"/>
      <c r="DZ114" s="22"/>
      <c r="EA114" s="22"/>
      <c r="EB114" s="22"/>
      <c r="EC114" s="22"/>
      <c r="ED114" s="22"/>
      <c r="EE114" s="22"/>
      <c r="EF114" s="22"/>
      <c r="EG114" s="22"/>
      <c r="EH114" s="22"/>
      <c r="EI114" s="22"/>
      <c r="EJ114" s="22"/>
      <c r="EK114" s="22"/>
      <c r="EL114" s="22"/>
      <c r="EM114" s="22"/>
      <c r="EN114" s="22"/>
      <c r="EO114" s="22"/>
      <c r="EP114" s="22"/>
      <c r="EQ114" s="22"/>
      <c r="ER114" s="22"/>
      <c r="ES114" s="22"/>
      <c r="ET114" s="22"/>
      <c r="EU114" s="22"/>
      <c r="EV114" s="22"/>
      <c r="EW114" s="22"/>
      <c r="EX114" s="22"/>
      <c r="EY114" s="22"/>
      <c r="EZ114" s="22"/>
      <c r="FA114" s="22"/>
      <c r="FB114" s="22"/>
      <c r="FC114" s="22"/>
      <c r="FD114" s="22"/>
      <c r="FE114" s="22"/>
      <c r="FF114" s="22"/>
      <c r="FG114" s="22"/>
      <c r="FH114" s="22"/>
      <c r="FI114" s="22"/>
      <c r="FJ114" s="22"/>
      <c r="FK114" s="22"/>
      <c r="FL114" s="22"/>
      <c r="FM114" s="22"/>
      <c r="FN114" s="22"/>
      <c r="FO114" s="22"/>
      <c r="FP114" s="22"/>
      <c r="FQ114" s="22"/>
      <c r="FR114" s="22"/>
      <c r="FS114" s="22"/>
      <c r="FT114" s="22"/>
      <c r="FU114" s="22"/>
      <c r="FV114" s="22"/>
      <c r="FW114" s="22"/>
      <c r="FX114" s="22"/>
      <c r="FY114" s="22"/>
      <c r="FZ114" s="22"/>
      <c r="GA114" s="22"/>
      <c r="GB114" s="22"/>
      <c r="GC114" s="22"/>
      <c r="GD114" s="22"/>
      <c r="GE114" s="22"/>
      <c r="GF114" s="22"/>
      <c r="GG114" s="22"/>
      <c r="GH114" s="22"/>
      <c r="GI114" s="22"/>
      <c r="GJ114" s="22"/>
      <c r="GK114" s="22"/>
      <c r="GL114" s="22"/>
      <c r="GM114" s="22"/>
      <c r="GN114" s="22"/>
      <c r="GO114" s="22"/>
      <c r="GP114" s="22"/>
      <c r="GQ114" s="22"/>
      <c r="GR114" s="22"/>
      <c r="GS114" s="22"/>
      <c r="GT114" s="22"/>
      <c r="GU114" s="22"/>
      <c r="GV114" s="22"/>
      <c r="GW114" s="22"/>
      <c r="GX114" s="22"/>
      <c r="GY114" s="22"/>
      <c r="GZ114" s="22"/>
      <c r="HA114" s="22"/>
      <c r="HB114" s="22"/>
      <c r="HC114" s="22"/>
      <c r="HD114" s="22"/>
      <c r="HE114" s="22"/>
      <c r="HF114" s="22"/>
      <c r="HG114" s="22"/>
      <c r="HH114" s="22"/>
      <c r="HI114" s="22"/>
      <c r="HJ114" s="22"/>
      <c r="HK114" s="22"/>
      <c r="HL114" s="22"/>
      <c r="HM114" s="22"/>
      <c r="HN114" s="22"/>
      <c r="HO114" s="22"/>
      <c r="HP114" s="22"/>
      <c r="HQ114" s="22"/>
      <c r="HR114" s="22"/>
      <c r="HS114" s="22"/>
      <c r="HT114" s="22"/>
      <c r="HU114" s="22"/>
      <c r="HV114" s="22"/>
      <c r="HW114" s="22"/>
      <c r="HX114" s="22"/>
      <c r="HY114" s="22"/>
      <c r="HZ114" s="22"/>
      <c r="IA114" s="22"/>
      <c r="IB114" s="22"/>
      <c r="IC114" s="22"/>
      <c r="ID114" s="22"/>
      <c r="IE114" s="22"/>
      <c r="IF114" s="22"/>
      <c r="IG114" s="22"/>
      <c r="IH114" s="22"/>
      <c r="II114" s="22"/>
      <c r="IJ114" s="22"/>
      <c r="IK114" s="22"/>
      <c r="IL114" s="22"/>
      <c r="IM114" s="22"/>
      <c r="IN114" s="22"/>
      <c r="IO114" s="22"/>
      <c r="IP114" s="22"/>
      <c r="IQ114" s="22"/>
      <c r="IR114" s="22"/>
      <c r="IS114" s="22"/>
      <c r="IT114" s="22"/>
      <c r="IU114" s="22"/>
      <c r="IV114" s="22"/>
      <c r="IW114" s="22"/>
      <c r="IX114" s="22"/>
      <c r="IY114" s="22"/>
      <c r="IZ114" s="22"/>
      <c r="JA114" s="22"/>
      <c r="JB114" s="22"/>
      <c r="JC114" s="22"/>
      <c r="JD114" s="22"/>
      <c r="JE114" s="22"/>
      <c r="JF114" s="22"/>
      <c r="JG114" s="22"/>
      <c r="JH114" s="22"/>
      <c r="JI114" s="22"/>
      <c r="JJ114" s="22"/>
      <c r="JK114" s="22"/>
      <c r="JL114" s="22"/>
      <c r="JM114" s="22"/>
      <c r="JN114" s="22"/>
      <c r="JO114" s="22"/>
      <c r="JP114" s="22"/>
      <c r="JQ114" s="22"/>
      <c r="JR114" s="22"/>
      <c r="JS114" s="22"/>
      <c r="JT114" s="22"/>
      <c r="JU114" s="22"/>
      <c r="JV114" s="22"/>
      <c r="JW114" s="22"/>
      <c r="JX114" s="22"/>
      <c r="JY114" s="22"/>
      <c r="JZ114" s="22"/>
      <c r="KA114" s="22"/>
      <c r="KB114" s="22"/>
      <c r="KC114" s="22"/>
      <c r="KD114" s="22"/>
      <c r="KE114" s="22"/>
      <c r="KF114" s="22"/>
      <c r="KG114" s="22"/>
      <c r="KH114" s="22"/>
      <c r="KI114" s="22"/>
      <c r="KJ114" s="22"/>
      <c r="KK114" s="22"/>
      <c r="KL114" s="22"/>
      <c r="KM114" s="22"/>
      <c r="KN114" s="22"/>
      <c r="KO114" s="22"/>
      <c r="KP114" s="22"/>
      <c r="KQ114" s="22"/>
      <c r="KR114" s="22"/>
      <c r="KS114" s="22"/>
      <c r="KT114" s="22"/>
      <c r="KU114" s="22"/>
      <c r="KV114" s="22"/>
      <c r="KW114" s="22"/>
      <c r="KX114" s="22"/>
      <c r="KY114" s="22"/>
      <c r="KZ114" s="22"/>
      <c r="LA114" s="22"/>
      <c r="LB114" s="22"/>
      <c r="LC114" s="22"/>
      <c r="LD114" s="22"/>
      <c r="LE114" s="22"/>
      <c r="LF114" s="22"/>
      <c r="LG114" s="22"/>
      <c r="LH114" s="22"/>
      <c r="LI114" s="22"/>
      <c r="LJ114" s="22"/>
      <c r="LK114" s="22"/>
      <c r="LL114" s="22"/>
      <c r="LM114" s="22"/>
      <c r="LN114" s="22"/>
      <c r="LO114" s="22"/>
      <c r="LP114" s="22"/>
      <c r="LQ114" s="22"/>
      <c r="LR114" s="22"/>
      <c r="LS114" s="22"/>
      <c r="LT114" s="22"/>
      <c r="LU114" s="22"/>
      <c r="LV114" s="22"/>
      <c r="LW114" s="22"/>
      <c r="LX114" s="22"/>
      <c r="LY114" s="22"/>
      <c r="LZ114" s="22"/>
      <c r="MA114" s="22"/>
      <c r="MB114" s="22"/>
      <c r="MC114" s="22"/>
      <c r="MD114" s="22"/>
      <c r="ME114" s="22"/>
      <c r="MF114" s="22"/>
      <c r="MG114" s="22"/>
      <c r="MH114" s="22"/>
      <c r="MI114" s="22"/>
      <c r="MJ114" s="22"/>
      <c r="MK114" s="22"/>
      <c r="ML114" s="22"/>
      <c r="MM114" s="22"/>
      <c r="MN114" s="22"/>
      <c r="MO114" s="22"/>
      <c r="MP114" s="22"/>
      <c r="MQ114" s="22"/>
      <c r="MR114" s="22"/>
      <c r="MS114" s="22"/>
      <c r="MT114" s="22"/>
      <c r="MU114" s="22"/>
      <c r="MV114" s="22"/>
      <c r="MW114" s="22"/>
      <c r="MX114" s="22"/>
      <c r="MY114" s="22"/>
      <c r="MZ114" s="22"/>
      <c r="NA114" s="22"/>
      <c r="NB114" s="22"/>
      <c r="NC114" s="22"/>
      <c r="ND114" s="22"/>
      <c r="NE114" s="22"/>
      <c r="NF114" s="22"/>
      <c r="NG114" s="22"/>
      <c r="NH114" s="22"/>
      <c r="NI114" s="22"/>
      <c r="NJ114" s="22"/>
      <c r="NK114" s="22"/>
      <c r="NL114" s="22"/>
      <c r="NM114" s="22"/>
      <c r="NN114" s="22"/>
      <c r="NO114" s="22"/>
      <c r="NP114" s="22"/>
      <c r="NQ114" s="22"/>
      <c r="NR114" s="22"/>
      <c r="NS114" s="22"/>
      <c r="NT114" s="22"/>
      <c r="NU114" s="22"/>
      <c r="NV114" s="22"/>
      <c r="NW114" s="22"/>
      <c r="NX114" s="22"/>
      <c r="NY114" s="22"/>
      <c r="NZ114" s="22"/>
      <c r="OA114" s="22"/>
      <c r="OB114" s="22"/>
      <c r="OC114" s="22"/>
      <c r="OD114" s="22"/>
      <c r="OE114" s="22"/>
      <c r="OF114" s="22"/>
      <c r="OG114" s="22"/>
      <c r="OH114" s="22"/>
      <c r="OI114" s="22"/>
      <c r="OJ114" s="22"/>
      <c r="OK114" s="22"/>
      <c r="OL114" s="22"/>
      <c r="OM114" s="22"/>
      <c r="ON114" s="22"/>
      <c r="OO114" s="22"/>
      <c r="OP114" s="22"/>
      <c r="OQ114" s="22"/>
      <c r="OR114" s="22"/>
      <c r="OS114" s="22"/>
      <c r="OT114" s="22"/>
      <c r="OU114" s="22"/>
      <c r="OV114" s="22"/>
      <c r="OW114" s="22"/>
      <c r="OX114" s="22"/>
      <c r="OY114" s="22"/>
      <c r="OZ114" s="22"/>
    </row>
    <row r="115" spans="1:416" s="645" customFormat="1" ht="12.75" customHeight="1" x14ac:dyDescent="0.25">
      <c r="A115" s="644" t="str">
        <f>'0) Signal List'!B138</f>
        <v>Analogue Output Active Power Control Setpoint</v>
      </c>
      <c r="B115" s="469" t="s">
        <v>596</v>
      </c>
      <c r="C115" s="200" t="str">
        <f>'0) Signal List'!A138</f>
        <v>G1</v>
      </c>
      <c r="D115" s="271">
        <v>34</v>
      </c>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2"/>
      <c r="AR115" s="22"/>
      <c r="AS115" s="22"/>
      <c r="AT115" s="22"/>
      <c r="AU115" s="22"/>
      <c r="AV115" s="22"/>
      <c r="AW115" s="22"/>
      <c r="AX115" s="22"/>
      <c r="AY115" s="22"/>
      <c r="AZ115" s="22"/>
      <c r="BA115" s="22"/>
      <c r="BB115" s="22"/>
      <c r="BC115" s="22"/>
      <c r="BD115" s="22"/>
      <c r="BE115" s="22"/>
      <c r="BF115" s="22"/>
      <c r="BG115" s="22"/>
      <c r="BH115" s="22"/>
      <c r="BI115" s="22"/>
      <c r="BJ115" s="22"/>
      <c r="BK115" s="22"/>
      <c r="BL115" s="22"/>
      <c r="BM115" s="22"/>
      <c r="BN115" s="22"/>
      <c r="BO115" s="22"/>
      <c r="BP115" s="22"/>
      <c r="BQ115" s="22"/>
      <c r="BR115" s="22"/>
      <c r="BS115" s="22"/>
      <c r="BT115" s="22"/>
      <c r="BU115" s="22"/>
      <c r="BV115" s="22"/>
      <c r="BW115" s="22"/>
      <c r="BX115" s="22"/>
      <c r="BY115" s="22"/>
      <c r="BZ115" s="22"/>
      <c r="CA115" s="22"/>
      <c r="CB115" s="22"/>
      <c r="CC115" s="22"/>
      <c r="CD115" s="22"/>
      <c r="CE115" s="22"/>
      <c r="CF115" s="22"/>
      <c r="CG115" s="22"/>
      <c r="CH115" s="22"/>
      <c r="CI115" s="22"/>
      <c r="CJ115" s="22"/>
      <c r="CK115" s="22"/>
      <c r="CL115" s="22"/>
      <c r="CM115" s="22"/>
      <c r="CN115" s="22"/>
      <c r="CO115" s="22"/>
      <c r="CP115" s="22"/>
      <c r="CQ115" s="22"/>
      <c r="CR115" s="22"/>
      <c r="CS115" s="22"/>
      <c r="CT115" s="22"/>
      <c r="CU115" s="22"/>
      <c r="CV115" s="22"/>
      <c r="CW115" s="22"/>
      <c r="CX115" s="22"/>
      <c r="CY115" s="22"/>
      <c r="CZ115" s="22"/>
      <c r="DA115" s="22"/>
      <c r="DB115" s="22"/>
      <c r="DC115" s="22"/>
      <c r="DD115" s="22"/>
      <c r="DE115" s="22"/>
      <c r="DF115" s="22"/>
      <c r="DG115" s="22"/>
      <c r="DH115" s="22"/>
      <c r="DI115" s="22"/>
      <c r="DJ115" s="22"/>
      <c r="DK115" s="22"/>
      <c r="DL115" s="22"/>
      <c r="DM115" s="22"/>
      <c r="DN115" s="22"/>
      <c r="DO115" s="22"/>
      <c r="DP115" s="22"/>
      <c r="DQ115" s="22"/>
      <c r="DR115" s="22"/>
      <c r="DS115" s="22"/>
      <c r="DT115" s="22"/>
      <c r="DU115" s="22"/>
      <c r="DV115" s="22"/>
      <c r="DW115" s="22"/>
      <c r="DX115" s="22"/>
      <c r="DY115" s="22"/>
      <c r="DZ115" s="22"/>
      <c r="EA115" s="22"/>
      <c r="EB115" s="22"/>
      <c r="EC115" s="22"/>
      <c r="ED115" s="22"/>
      <c r="EE115" s="22"/>
      <c r="EF115" s="22"/>
      <c r="EG115" s="22"/>
      <c r="EH115" s="22"/>
      <c r="EI115" s="22"/>
      <c r="EJ115" s="22"/>
      <c r="EK115" s="22"/>
      <c r="EL115" s="22"/>
      <c r="EM115" s="22"/>
      <c r="EN115" s="22"/>
      <c r="EO115" s="22"/>
      <c r="EP115" s="22"/>
      <c r="EQ115" s="22"/>
      <c r="ER115" s="22"/>
      <c r="ES115" s="22"/>
      <c r="ET115" s="22"/>
      <c r="EU115" s="22"/>
      <c r="EV115" s="22"/>
      <c r="EW115" s="22"/>
      <c r="EX115" s="22"/>
      <c r="EY115" s="22"/>
      <c r="EZ115" s="22"/>
      <c r="FA115" s="22"/>
      <c r="FB115" s="22"/>
      <c r="FC115" s="22"/>
      <c r="FD115" s="22"/>
      <c r="FE115" s="22"/>
      <c r="FF115" s="22"/>
      <c r="FG115" s="22"/>
      <c r="FH115" s="22"/>
      <c r="FI115" s="22"/>
      <c r="FJ115" s="22"/>
      <c r="FK115" s="22"/>
      <c r="FL115" s="22"/>
      <c r="FM115" s="22"/>
      <c r="FN115" s="22"/>
      <c r="FO115" s="22"/>
      <c r="FP115" s="22"/>
      <c r="FQ115" s="22"/>
      <c r="FR115" s="22"/>
      <c r="FS115" s="22"/>
      <c r="FT115" s="22"/>
      <c r="FU115" s="22"/>
      <c r="FV115" s="22"/>
      <c r="FW115" s="22"/>
      <c r="FX115" s="22"/>
      <c r="FY115" s="22"/>
      <c r="FZ115" s="22"/>
      <c r="GA115" s="22"/>
      <c r="GB115" s="22"/>
      <c r="GC115" s="22"/>
      <c r="GD115" s="22"/>
      <c r="GE115" s="22"/>
      <c r="GF115" s="22"/>
      <c r="GG115" s="22"/>
      <c r="GH115" s="22"/>
      <c r="GI115" s="22"/>
      <c r="GJ115" s="22"/>
      <c r="GK115" s="22"/>
      <c r="GL115" s="22"/>
      <c r="GM115" s="22"/>
      <c r="GN115" s="22"/>
      <c r="GO115" s="22"/>
      <c r="GP115" s="22"/>
      <c r="GQ115" s="22"/>
      <c r="GR115" s="22"/>
      <c r="GS115" s="22"/>
      <c r="GT115" s="22"/>
      <c r="GU115" s="22"/>
      <c r="GV115" s="22"/>
      <c r="GW115" s="22"/>
      <c r="GX115" s="22"/>
      <c r="GY115" s="22"/>
      <c r="GZ115" s="22"/>
      <c r="HA115" s="22"/>
      <c r="HB115" s="22"/>
      <c r="HC115" s="22"/>
      <c r="HD115" s="22"/>
      <c r="HE115" s="22"/>
      <c r="HF115" s="22"/>
      <c r="HG115" s="22"/>
      <c r="HH115" s="22"/>
      <c r="HI115" s="22"/>
      <c r="HJ115" s="22"/>
      <c r="HK115" s="22"/>
      <c r="HL115" s="22"/>
      <c r="HM115" s="22"/>
      <c r="HN115" s="22"/>
      <c r="HO115" s="22"/>
      <c r="HP115" s="22"/>
      <c r="HQ115" s="22"/>
      <c r="HR115" s="22"/>
      <c r="HS115" s="22"/>
      <c r="HT115" s="22"/>
      <c r="HU115" s="22"/>
      <c r="HV115" s="22"/>
      <c r="HW115" s="22"/>
      <c r="HX115" s="22"/>
      <c r="HY115" s="22"/>
      <c r="HZ115" s="22"/>
      <c r="IA115" s="22"/>
      <c r="IB115" s="22"/>
      <c r="IC115" s="22"/>
      <c r="ID115" s="22"/>
      <c r="IE115" s="22"/>
      <c r="IF115" s="22"/>
      <c r="IG115" s="22"/>
      <c r="IH115" s="22"/>
      <c r="II115" s="22"/>
      <c r="IJ115" s="22"/>
      <c r="IK115" s="22"/>
      <c r="IL115" s="22"/>
      <c r="IM115" s="22"/>
      <c r="IN115" s="22"/>
      <c r="IO115" s="22"/>
      <c r="IP115" s="22"/>
      <c r="IQ115" s="22"/>
      <c r="IR115" s="22"/>
      <c r="IS115" s="22"/>
      <c r="IT115" s="22"/>
      <c r="IU115" s="22"/>
      <c r="IV115" s="22"/>
      <c r="IW115" s="22"/>
      <c r="IX115" s="22"/>
      <c r="IY115" s="22"/>
      <c r="IZ115" s="22"/>
      <c r="JA115" s="22"/>
      <c r="JB115" s="22"/>
      <c r="JC115" s="22"/>
      <c r="JD115" s="22"/>
      <c r="JE115" s="22"/>
      <c r="JF115" s="22"/>
      <c r="JG115" s="22"/>
      <c r="JH115" s="22"/>
      <c r="JI115" s="22"/>
      <c r="JJ115" s="22"/>
      <c r="JK115" s="22"/>
      <c r="JL115" s="22"/>
      <c r="JM115" s="22"/>
      <c r="JN115" s="22"/>
      <c r="JO115" s="22"/>
      <c r="JP115" s="22"/>
      <c r="JQ115" s="22"/>
      <c r="JR115" s="22"/>
      <c r="JS115" s="22"/>
      <c r="JT115" s="22"/>
      <c r="JU115" s="22"/>
      <c r="JV115" s="22"/>
      <c r="JW115" s="22"/>
      <c r="JX115" s="22"/>
      <c r="JY115" s="22"/>
      <c r="JZ115" s="22"/>
      <c r="KA115" s="22"/>
      <c r="KB115" s="22"/>
      <c r="KC115" s="22"/>
      <c r="KD115" s="22"/>
      <c r="KE115" s="22"/>
      <c r="KF115" s="22"/>
      <c r="KG115" s="22"/>
      <c r="KH115" s="22"/>
      <c r="KI115" s="22"/>
      <c r="KJ115" s="22"/>
      <c r="KK115" s="22"/>
      <c r="KL115" s="22"/>
      <c r="KM115" s="22"/>
      <c r="KN115" s="22"/>
      <c r="KO115" s="22"/>
      <c r="KP115" s="22"/>
      <c r="KQ115" s="22"/>
      <c r="KR115" s="22"/>
      <c r="KS115" s="22"/>
      <c r="KT115" s="22"/>
      <c r="KU115" s="22"/>
      <c r="KV115" s="22"/>
      <c r="KW115" s="22"/>
      <c r="KX115" s="22"/>
      <c r="KY115" s="22"/>
      <c r="KZ115" s="22"/>
      <c r="LA115" s="22"/>
      <c r="LB115" s="22"/>
      <c r="LC115" s="22"/>
      <c r="LD115" s="22"/>
      <c r="LE115" s="22"/>
      <c r="LF115" s="22"/>
      <c r="LG115" s="22"/>
      <c r="LH115" s="22"/>
      <c r="LI115" s="22"/>
      <c r="LJ115" s="22"/>
      <c r="LK115" s="22"/>
      <c r="LL115" s="22"/>
      <c r="LM115" s="22"/>
      <c r="LN115" s="22"/>
      <c r="LO115" s="22"/>
      <c r="LP115" s="22"/>
      <c r="LQ115" s="22"/>
      <c r="LR115" s="22"/>
      <c r="LS115" s="22"/>
      <c r="LT115" s="22"/>
      <c r="LU115" s="22"/>
      <c r="LV115" s="22"/>
      <c r="LW115" s="22"/>
      <c r="LX115" s="22"/>
      <c r="LY115" s="22"/>
      <c r="LZ115" s="22"/>
      <c r="MA115" s="22"/>
      <c r="MB115" s="22"/>
      <c r="MC115" s="22"/>
      <c r="MD115" s="22"/>
      <c r="ME115" s="22"/>
      <c r="MF115" s="22"/>
      <c r="MG115" s="22"/>
      <c r="MH115" s="22"/>
      <c r="MI115" s="22"/>
      <c r="MJ115" s="22"/>
      <c r="MK115" s="22"/>
      <c r="ML115" s="22"/>
      <c r="MM115" s="22"/>
      <c r="MN115" s="22"/>
      <c r="MO115" s="22"/>
      <c r="MP115" s="22"/>
      <c r="MQ115" s="22"/>
      <c r="MR115" s="22"/>
      <c r="MS115" s="22"/>
      <c r="MT115" s="22"/>
      <c r="MU115" s="22"/>
      <c r="MV115" s="22"/>
      <c r="MW115" s="22"/>
      <c r="MX115" s="22"/>
      <c r="MY115" s="22"/>
      <c r="MZ115" s="22"/>
      <c r="NA115" s="22"/>
      <c r="NB115" s="22"/>
      <c r="NC115" s="22"/>
      <c r="ND115" s="22"/>
      <c r="NE115" s="22"/>
      <c r="NF115" s="22"/>
      <c r="NG115" s="22"/>
      <c r="NH115" s="22"/>
      <c r="NI115" s="22"/>
      <c r="NJ115" s="22"/>
      <c r="NK115" s="22"/>
      <c r="NL115" s="22"/>
      <c r="NM115" s="22"/>
      <c r="NN115" s="22"/>
      <c r="NO115" s="22"/>
      <c r="NP115" s="22"/>
      <c r="NQ115" s="22"/>
      <c r="NR115" s="22"/>
      <c r="NS115" s="22"/>
      <c r="NT115" s="22"/>
      <c r="NU115" s="22"/>
      <c r="NV115" s="22"/>
      <c r="NW115" s="22"/>
      <c r="NX115" s="22"/>
      <c r="NY115" s="22"/>
      <c r="NZ115" s="22"/>
      <c r="OA115" s="22"/>
      <c r="OB115" s="22"/>
      <c r="OC115" s="22"/>
      <c r="OD115" s="22"/>
      <c r="OE115" s="22"/>
      <c r="OF115" s="22"/>
      <c r="OG115" s="22"/>
      <c r="OH115" s="22"/>
      <c r="OI115" s="22"/>
      <c r="OJ115" s="22"/>
      <c r="OK115" s="22"/>
      <c r="OL115" s="22"/>
      <c r="OM115" s="22"/>
      <c r="ON115" s="22"/>
      <c r="OO115" s="22"/>
      <c r="OP115" s="22"/>
      <c r="OQ115" s="22"/>
      <c r="OR115" s="22"/>
      <c r="OS115" s="22"/>
      <c r="OT115" s="22"/>
      <c r="OU115" s="22"/>
      <c r="OV115" s="22"/>
      <c r="OW115" s="22"/>
      <c r="OX115" s="22"/>
      <c r="OY115" s="22"/>
      <c r="OZ115" s="22"/>
    </row>
    <row r="116" spans="1:416" s="645" customFormat="1" ht="12.75" customHeight="1" x14ac:dyDescent="0.25">
      <c r="A116" s="644" t="str">
        <f>'0) Signal List'!B139</f>
        <v>Frequency Droop Setting</v>
      </c>
      <c r="B116" s="468" t="s">
        <v>158</v>
      </c>
      <c r="C116" s="200" t="str">
        <f>'0) Signal List'!A139</f>
        <v>G2</v>
      </c>
      <c r="D116" s="271">
        <v>35</v>
      </c>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c r="AG116" s="22"/>
      <c r="AH116" s="22"/>
      <c r="AI116" s="22"/>
      <c r="AJ116" s="22"/>
      <c r="AK116" s="22"/>
      <c r="AL116" s="22"/>
      <c r="AM116" s="22"/>
      <c r="AN116" s="22"/>
      <c r="AO116" s="22"/>
      <c r="AP116" s="22"/>
      <c r="AQ116" s="22"/>
      <c r="AR116" s="22"/>
      <c r="AS116" s="22"/>
      <c r="AT116" s="22"/>
      <c r="AU116" s="22"/>
      <c r="AV116" s="22"/>
      <c r="AW116" s="22"/>
      <c r="AX116" s="22"/>
      <c r="AY116" s="22"/>
      <c r="AZ116" s="22"/>
      <c r="BA116" s="22"/>
      <c r="BB116" s="22"/>
      <c r="BC116" s="22"/>
      <c r="BD116" s="22"/>
      <c r="BE116" s="22"/>
      <c r="BF116" s="22"/>
      <c r="BG116" s="22"/>
      <c r="BH116" s="22"/>
      <c r="BI116" s="22"/>
      <c r="BJ116" s="22"/>
      <c r="BK116" s="22"/>
      <c r="BL116" s="22"/>
      <c r="BM116" s="22"/>
      <c r="BN116" s="22"/>
      <c r="BO116" s="22"/>
      <c r="BP116" s="22"/>
      <c r="BQ116" s="22"/>
      <c r="BR116" s="22"/>
      <c r="BS116" s="22"/>
      <c r="BT116" s="22"/>
      <c r="BU116" s="22"/>
      <c r="BV116" s="22"/>
      <c r="BW116" s="22"/>
      <c r="BX116" s="22"/>
      <c r="BY116" s="22"/>
      <c r="BZ116" s="22"/>
      <c r="CA116" s="22"/>
      <c r="CB116" s="22"/>
      <c r="CC116" s="22"/>
      <c r="CD116" s="22"/>
      <c r="CE116" s="22"/>
      <c r="CF116" s="22"/>
      <c r="CG116" s="22"/>
      <c r="CH116" s="22"/>
      <c r="CI116" s="22"/>
      <c r="CJ116" s="22"/>
      <c r="CK116" s="22"/>
      <c r="CL116" s="22"/>
      <c r="CM116" s="22"/>
      <c r="CN116" s="22"/>
      <c r="CO116" s="22"/>
      <c r="CP116" s="22"/>
      <c r="CQ116" s="22"/>
      <c r="CR116" s="22"/>
      <c r="CS116" s="22"/>
      <c r="CT116" s="22"/>
      <c r="CU116" s="22"/>
      <c r="CV116" s="22"/>
      <c r="CW116" s="22"/>
      <c r="CX116" s="22"/>
      <c r="CY116" s="22"/>
      <c r="CZ116" s="22"/>
      <c r="DA116" s="22"/>
      <c r="DB116" s="22"/>
      <c r="DC116" s="22"/>
      <c r="DD116" s="22"/>
      <c r="DE116" s="22"/>
      <c r="DF116" s="22"/>
      <c r="DG116" s="22"/>
      <c r="DH116" s="22"/>
      <c r="DI116" s="22"/>
      <c r="DJ116" s="22"/>
      <c r="DK116" s="22"/>
      <c r="DL116" s="22"/>
      <c r="DM116" s="22"/>
      <c r="DN116" s="22"/>
      <c r="DO116" s="22"/>
      <c r="DP116" s="22"/>
      <c r="DQ116" s="22"/>
      <c r="DR116" s="22"/>
      <c r="DS116" s="22"/>
      <c r="DT116" s="22"/>
      <c r="DU116" s="22"/>
      <c r="DV116" s="22"/>
      <c r="DW116" s="22"/>
      <c r="DX116" s="22"/>
      <c r="DY116" s="22"/>
      <c r="DZ116" s="22"/>
      <c r="EA116" s="22"/>
      <c r="EB116" s="22"/>
      <c r="EC116" s="22"/>
      <c r="ED116" s="22"/>
      <c r="EE116" s="22"/>
      <c r="EF116" s="22"/>
      <c r="EG116" s="22"/>
      <c r="EH116" s="22"/>
      <c r="EI116" s="22"/>
      <c r="EJ116" s="22"/>
      <c r="EK116" s="22"/>
      <c r="EL116" s="22"/>
      <c r="EM116" s="22"/>
      <c r="EN116" s="22"/>
      <c r="EO116" s="22"/>
      <c r="EP116" s="22"/>
      <c r="EQ116" s="22"/>
      <c r="ER116" s="22"/>
      <c r="ES116" s="22"/>
      <c r="ET116" s="22"/>
      <c r="EU116" s="22"/>
      <c r="EV116" s="22"/>
      <c r="EW116" s="22"/>
      <c r="EX116" s="22"/>
      <c r="EY116" s="22"/>
      <c r="EZ116" s="22"/>
      <c r="FA116" s="22"/>
      <c r="FB116" s="22"/>
      <c r="FC116" s="22"/>
      <c r="FD116" s="22"/>
      <c r="FE116" s="22"/>
      <c r="FF116" s="22"/>
      <c r="FG116" s="22"/>
      <c r="FH116" s="22"/>
      <c r="FI116" s="22"/>
      <c r="FJ116" s="22"/>
      <c r="FK116" s="22"/>
      <c r="FL116" s="22"/>
      <c r="FM116" s="22"/>
      <c r="FN116" s="22"/>
      <c r="FO116" s="22"/>
      <c r="FP116" s="22"/>
      <c r="FQ116" s="22"/>
      <c r="FR116" s="22"/>
      <c r="FS116" s="22"/>
      <c r="FT116" s="22"/>
      <c r="FU116" s="22"/>
      <c r="FV116" s="22"/>
      <c r="FW116" s="22"/>
      <c r="FX116" s="22"/>
      <c r="FY116" s="22"/>
      <c r="FZ116" s="22"/>
      <c r="GA116" s="22"/>
      <c r="GB116" s="22"/>
      <c r="GC116" s="22"/>
      <c r="GD116" s="22"/>
      <c r="GE116" s="22"/>
      <c r="GF116" s="22"/>
      <c r="GG116" s="22"/>
      <c r="GH116" s="22"/>
      <c r="GI116" s="22"/>
      <c r="GJ116" s="22"/>
      <c r="GK116" s="22"/>
      <c r="GL116" s="22"/>
      <c r="GM116" s="22"/>
      <c r="GN116" s="22"/>
      <c r="GO116" s="22"/>
      <c r="GP116" s="22"/>
      <c r="GQ116" s="22"/>
      <c r="GR116" s="22"/>
      <c r="GS116" s="22"/>
      <c r="GT116" s="22"/>
      <c r="GU116" s="22"/>
      <c r="GV116" s="22"/>
      <c r="GW116" s="22"/>
      <c r="GX116" s="22"/>
      <c r="GY116" s="22"/>
      <c r="GZ116" s="22"/>
      <c r="HA116" s="22"/>
      <c r="HB116" s="22"/>
      <c r="HC116" s="22"/>
      <c r="HD116" s="22"/>
      <c r="HE116" s="22"/>
      <c r="HF116" s="22"/>
      <c r="HG116" s="22"/>
      <c r="HH116" s="22"/>
      <c r="HI116" s="22"/>
      <c r="HJ116" s="22"/>
      <c r="HK116" s="22"/>
      <c r="HL116" s="22"/>
      <c r="HM116" s="22"/>
      <c r="HN116" s="22"/>
      <c r="HO116" s="22"/>
      <c r="HP116" s="22"/>
      <c r="HQ116" s="22"/>
      <c r="HR116" s="22"/>
      <c r="HS116" s="22"/>
      <c r="HT116" s="22"/>
      <c r="HU116" s="22"/>
      <c r="HV116" s="22"/>
      <c r="HW116" s="22"/>
      <c r="HX116" s="22"/>
      <c r="HY116" s="22"/>
      <c r="HZ116" s="22"/>
      <c r="IA116" s="22"/>
      <c r="IB116" s="22"/>
      <c r="IC116" s="22"/>
      <c r="ID116" s="22"/>
      <c r="IE116" s="22"/>
      <c r="IF116" s="22"/>
      <c r="IG116" s="22"/>
      <c r="IH116" s="22"/>
      <c r="II116" s="22"/>
      <c r="IJ116" s="22"/>
      <c r="IK116" s="22"/>
      <c r="IL116" s="22"/>
      <c r="IM116" s="22"/>
      <c r="IN116" s="22"/>
      <c r="IO116" s="22"/>
      <c r="IP116" s="22"/>
      <c r="IQ116" s="22"/>
      <c r="IR116" s="22"/>
      <c r="IS116" s="22"/>
      <c r="IT116" s="22"/>
      <c r="IU116" s="22"/>
      <c r="IV116" s="22"/>
      <c r="IW116" s="22"/>
      <c r="IX116" s="22"/>
      <c r="IY116" s="22"/>
      <c r="IZ116" s="22"/>
      <c r="JA116" s="22"/>
      <c r="JB116" s="22"/>
      <c r="JC116" s="22"/>
      <c r="JD116" s="22"/>
      <c r="JE116" s="22"/>
      <c r="JF116" s="22"/>
      <c r="JG116" s="22"/>
      <c r="JH116" s="22"/>
      <c r="JI116" s="22"/>
      <c r="JJ116" s="22"/>
      <c r="JK116" s="22"/>
      <c r="JL116" s="22"/>
      <c r="JM116" s="22"/>
      <c r="JN116" s="22"/>
      <c r="JO116" s="22"/>
      <c r="JP116" s="22"/>
      <c r="JQ116" s="22"/>
      <c r="JR116" s="22"/>
      <c r="JS116" s="22"/>
      <c r="JT116" s="22"/>
      <c r="JU116" s="22"/>
      <c r="JV116" s="22"/>
      <c r="JW116" s="22"/>
      <c r="JX116" s="22"/>
      <c r="JY116" s="22"/>
      <c r="JZ116" s="22"/>
      <c r="KA116" s="22"/>
      <c r="KB116" s="22"/>
      <c r="KC116" s="22"/>
      <c r="KD116" s="22"/>
      <c r="KE116" s="22"/>
      <c r="KF116" s="22"/>
      <c r="KG116" s="22"/>
      <c r="KH116" s="22"/>
      <c r="KI116" s="22"/>
      <c r="KJ116" s="22"/>
      <c r="KK116" s="22"/>
      <c r="KL116" s="22"/>
      <c r="KM116" s="22"/>
      <c r="KN116" s="22"/>
      <c r="KO116" s="22"/>
      <c r="KP116" s="22"/>
      <c r="KQ116" s="22"/>
      <c r="KR116" s="22"/>
      <c r="KS116" s="22"/>
      <c r="KT116" s="22"/>
      <c r="KU116" s="22"/>
      <c r="KV116" s="22"/>
      <c r="KW116" s="22"/>
      <c r="KX116" s="22"/>
      <c r="KY116" s="22"/>
      <c r="KZ116" s="22"/>
      <c r="LA116" s="22"/>
      <c r="LB116" s="22"/>
      <c r="LC116" s="22"/>
      <c r="LD116" s="22"/>
      <c r="LE116" s="22"/>
      <c r="LF116" s="22"/>
      <c r="LG116" s="22"/>
      <c r="LH116" s="22"/>
      <c r="LI116" s="22"/>
      <c r="LJ116" s="22"/>
      <c r="LK116" s="22"/>
      <c r="LL116" s="22"/>
      <c r="LM116" s="22"/>
      <c r="LN116" s="22"/>
      <c r="LO116" s="22"/>
      <c r="LP116" s="22"/>
      <c r="LQ116" s="22"/>
      <c r="LR116" s="22"/>
      <c r="LS116" s="22"/>
      <c r="LT116" s="22"/>
      <c r="LU116" s="22"/>
      <c r="LV116" s="22"/>
      <c r="LW116" s="22"/>
      <c r="LX116" s="22"/>
      <c r="LY116" s="22"/>
      <c r="LZ116" s="22"/>
      <c r="MA116" s="22"/>
      <c r="MB116" s="22"/>
      <c r="MC116" s="22"/>
      <c r="MD116" s="22"/>
      <c r="ME116" s="22"/>
      <c r="MF116" s="22"/>
      <c r="MG116" s="22"/>
      <c r="MH116" s="22"/>
      <c r="MI116" s="22"/>
      <c r="MJ116" s="22"/>
      <c r="MK116" s="22"/>
      <c r="ML116" s="22"/>
      <c r="MM116" s="22"/>
      <c r="MN116" s="22"/>
      <c r="MO116" s="22"/>
      <c r="MP116" s="22"/>
      <c r="MQ116" s="22"/>
      <c r="MR116" s="22"/>
      <c r="MS116" s="22"/>
      <c r="MT116" s="22"/>
      <c r="MU116" s="22"/>
      <c r="MV116" s="22"/>
      <c r="MW116" s="22"/>
      <c r="MX116" s="22"/>
      <c r="MY116" s="22"/>
      <c r="MZ116" s="22"/>
      <c r="NA116" s="22"/>
      <c r="NB116" s="22"/>
      <c r="NC116" s="22"/>
      <c r="ND116" s="22"/>
      <c r="NE116" s="22"/>
      <c r="NF116" s="22"/>
      <c r="NG116" s="22"/>
      <c r="NH116" s="22"/>
      <c r="NI116" s="22"/>
      <c r="NJ116" s="22"/>
      <c r="NK116" s="22"/>
      <c r="NL116" s="22"/>
      <c r="NM116" s="22"/>
      <c r="NN116" s="22"/>
      <c r="NO116" s="22"/>
      <c r="NP116" s="22"/>
      <c r="NQ116" s="22"/>
      <c r="NR116" s="22"/>
      <c r="NS116" s="22"/>
      <c r="NT116" s="22"/>
      <c r="NU116" s="22"/>
      <c r="NV116" s="22"/>
      <c r="NW116" s="22"/>
      <c r="NX116" s="22"/>
      <c r="NY116" s="22"/>
      <c r="NZ116" s="22"/>
      <c r="OA116" s="22"/>
      <c r="OB116" s="22"/>
      <c r="OC116" s="22"/>
      <c r="OD116" s="22"/>
      <c r="OE116" s="22"/>
      <c r="OF116" s="22"/>
      <c r="OG116" s="22"/>
      <c r="OH116" s="22"/>
      <c r="OI116" s="22"/>
      <c r="OJ116" s="22"/>
      <c r="OK116" s="22"/>
      <c r="OL116" s="22"/>
      <c r="OM116" s="22"/>
      <c r="ON116" s="22"/>
      <c r="OO116" s="22"/>
      <c r="OP116" s="22"/>
      <c r="OQ116" s="22"/>
      <c r="OR116" s="22"/>
      <c r="OS116" s="22"/>
      <c r="OT116" s="22"/>
      <c r="OU116" s="22"/>
      <c r="OV116" s="22"/>
      <c r="OW116" s="22"/>
      <c r="OX116" s="22"/>
      <c r="OY116" s="22"/>
      <c r="OZ116" s="22"/>
    </row>
    <row r="117" spans="1:416" s="645" customFormat="1" ht="12.75" customHeight="1" thickBot="1" x14ac:dyDescent="0.3">
      <c r="A117" s="644" t="str">
        <f>'0) Signal List'!B139</f>
        <v>Frequency Droop Setting</v>
      </c>
      <c r="B117" s="469" t="s">
        <v>596</v>
      </c>
      <c r="C117" s="200" t="str">
        <f>'0) Signal List'!A139</f>
        <v>G2</v>
      </c>
      <c r="D117" s="271">
        <v>36</v>
      </c>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c r="AG117" s="22"/>
      <c r="AH117" s="22"/>
      <c r="AI117" s="22"/>
      <c r="AJ117" s="22"/>
      <c r="AK117" s="22"/>
      <c r="AL117" s="22"/>
      <c r="AM117" s="22"/>
      <c r="AN117" s="22"/>
      <c r="AO117" s="22"/>
      <c r="AP117" s="22"/>
      <c r="AQ117" s="22"/>
      <c r="AR117" s="22"/>
      <c r="AS117" s="22"/>
      <c r="AT117" s="22"/>
      <c r="AU117" s="22"/>
      <c r="AV117" s="22"/>
      <c r="AW117" s="22"/>
      <c r="AX117" s="22"/>
      <c r="AY117" s="22"/>
      <c r="AZ117" s="22"/>
      <c r="BA117" s="22"/>
      <c r="BB117" s="22"/>
      <c r="BC117" s="22"/>
      <c r="BD117" s="22"/>
      <c r="BE117" s="22"/>
      <c r="BF117" s="22"/>
      <c r="BG117" s="22"/>
      <c r="BH117" s="22"/>
      <c r="BI117" s="22"/>
      <c r="BJ117" s="22"/>
      <c r="BK117" s="22"/>
      <c r="BL117" s="22"/>
      <c r="BM117" s="22"/>
      <c r="BN117" s="22"/>
      <c r="BO117" s="22"/>
      <c r="BP117" s="22"/>
      <c r="BQ117" s="22"/>
      <c r="BR117" s="22"/>
      <c r="BS117" s="22"/>
      <c r="BT117" s="22"/>
      <c r="BU117" s="22"/>
      <c r="BV117" s="22"/>
      <c r="BW117" s="22"/>
      <c r="BX117" s="22"/>
      <c r="BY117" s="22"/>
      <c r="BZ117" s="22"/>
      <c r="CA117" s="22"/>
      <c r="CB117" s="22"/>
      <c r="CC117" s="22"/>
      <c r="CD117" s="22"/>
      <c r="CE117" s="22"/>
      <c r="CF117" s="22"/>
      <c r="CG117" s="22"/>
      <c r="CH117" s="22"/>
      <c r="CI117" s="22"/>
      <c r="CJ117" s="22"/>
      <c r="CK117" s="22"/>
      <c r="CL117" s="22"/>
      <c r="CM117" s="22"/>
      <c r="CN117" s="22"/>
      <c r="CO117" s="22"/>
      <c r="CP117" s="22"/>
      <c r="CQ117" s="22"/>
      <c r="CR117" s="22"/>
      <c r="CS117" s="22"/>
      <c r="CT117" s="22"/>
      <c r="CU117" s="22"/>
      <c r="CV117" s="22"/>
      <c r="CW117" s="22"/>
      <c r="CX117" s="22"/>
      <c r="CY117" s="22"/>
      <c r="CZ117" s="22"/>
      <c r="DA117" s="22"/>
      <c r="DB117" s="22"/>
      <c r="DC117" s="22"/>
      <c r="DD117" s="22"/>
      <c r="DE117" s="22"/>
      <c r="DF117" s="22"/>
      <c r="DG117" s="22"/>
      <c r="DH117" s="22"/>
      <c r="DI117" s="22"/>
      <c r="DJ117" s="22"/>
      <c r="DK117" s="22"/>
      <c r="DL117" s="22"/>
      <c r="DM117" s="22"/>
      <c r="DN117" s="22"/>
      <c r="DO117" s="22"/>
      <c r="DP117" s="22"/>
      <c r="DQ117" s="22"/>
      <c r="DR117" s="22"/>
      <c r="DS117" s="22"/>
      <c r="DT117" s="22"/>
      <c r="DU117" s="22"/>
      <c r="DV117" s="22"/>
      <c r="DW117" s="22"/>
      <c r="DX117" s="22"/>
      <c r="DY117" s="22"/>
      <c r="DZ117" s="22"/>
      <c r="EA117" s="22"/>
      <c r="EB117" s="22"/>
      <c r="EC117" s="22"/>
      <c r="ED117" s="22"/>
      <c r="EE117" s="22"/>
      <c r="EF117" s="22"/>
      <c r="EG117" s="22"/>
      <c r="EH117" s="22"/>
      <c r="EI117" s="22"/>
      <c r="EJ117" s="22"/>
      <c r="EK117" s="22"/>
      <c r="EL117" s="22"/>
      <c r="EM117" s="22"/>
      <c r="EN117" s="22"/>
      <c r="EO117" s="22"/>
      <c r="EP117" s="22"/>
      <c r="EQ117" s="22"/>
      <c r="ER117" s="22"/>
      <c r="ES117" s="22"/>
      <c r="ET117" s="22"/>
      <c r="EU117" s="22"/>
      <c r="EV117" s="22"/>
      <c r="EW117" s="22"/>
      <c r="EX117" s="22"/>
      <c r="EY117" s="22"/>
      <c r="EZ117" s="22"/>
      <c r="FA117" s="22"/>
      <c r="FB117" s="22"/>
      <c r="FC117" s="22"/>
      <c r="FD117" s="22"/>
      <c r="FE117" s="22"/>
      <c r="FF117" s="22"/>
      <c r="FG117" s="22"/>
      <c r="FH117" s="22"/>
      <c r="FI117" s="22"/>
      <c r="FJ117" s="22"/>
      <c r="FK117" s="22"/>
      <c r="FL117" s="22"/>
      <c r="FM117" s="22"/>
      <c r="FN117" s="22"/>
      <c r="FO117" s="22"/>
      <c r="FP117" s="22"/>
      <c r="FQ117" s="22"/>
      <c r="FR117" s="22"/>
      <c r="FS117" s="22"/>
      <c r="FT117" s="22"/>
      <c r="FU117" s="22"/>
      <c r="FV117" s="22"/>
      <c r="FW117" s="22"/>
      <c r="FX117" s="22"/>
      <c r="FY117" s="22"/>
      <c r="FZ117" s="22"/>
      <c r="GA117" s="22"/>
      <c r="GB117" s="22"/>
      <c r="GC117" s="22"/>
      <c r="GD117" s="22"/>
      <c r="GE117" s="22"/>
      <c r="GF117" s="22"/>
      <c r="GG117" s="22"/>
      <c r="GH117" s="22"/>
      <c r="GI117" s="22"/>
      <c r="GJ117" s="22"/>
      <c r="GK117" s="22"/>
      <c r="GL117" s="22"/>
      <c r="GM117" s="22"/>
      <c r="GN117" s="22"/>
      <c r="GO117" s="22"/>
      <c r="GP117" s="22"/>
      <c r="GQ117" s="22"/>
      <c r="GR117" s="22"/>
      <c r="GS117" s="22"/>
      <c r="GT117" s="22"/>
      <c r="GU117" s="22"/>
      <c r="GV117" s="22"/>
      <c r="GW117" s="22"/>
      <c r="GX117" s="22"/>
      <c r="GY117" s="22"/>
      <c r="GZ117" s="22"/>
      <c r="HA117" s="22"/>
      <c r="HB117" s="22"/>
      <c r="HC117" s="22"/>
      <c r="HD117" s="22"/>
      <c r="HE117" s="22"/>
      <c r="HF117" s="22"/>
      <c r="HG117" s="22"/>
      <c r="HH117" s="22"/>
      <c r="HI117" s="22"/>
      <c r="HJ117" s="22"/>
      <c r="HK117" s="22"/>
      <c r="HL117" s="22"/>
      <c r="HM117" s="22"/>
      <c r="HN117" s="22"/>
      <c r="HO117" s="22"/>
      <c r="HP117" s="22"/>
      <c r="HQ117" s="22"/>
      <c r="HR117" s="22"/>
      <c r="HS117" s="22"/>
      <c r="HT117" s="22"/>
      <c r="HU117" s="22"/>
      <c r="HV117" s="22"/>
      <c r="HW117" s="22"/>
      <c r="HX117" s="22"/>
      <c r="HY117" s="22"/>
      <c r="HZ117" s="22"/>
      <c r="IA117" s="22"/>
      <c r="IB117" s="22"/>
      <c r="IC117" s="22"/>
      <c r="ID117" s="22"/>
      <c r="IE117" s="22"/>
      <c r="IF117" s="22"/>
      <c r="IG117" s="22"/>
      <c r="IH117" s="22"/>
      <c r="II117" s="22"/>
      <c r="IJ117" s="22"/>
      <c r="IK117" s="22"/>
      <c r="IL117" s="22"/>
      <c r="IM117" s="22"/>
      <c r="IN117" s="22"/>
      <c r="IO117" s="22"/>
      <c r="IP117" s="22"/>
      <c r="IQ117" s="22"/>
      <c r="IR117" s="22"/>
      <c r="IS117" s="22"/>
      <c r="IT117" s="22"/>
      <c r="IU117" s="22"/>
      <c r="IV117" s="22"/>
      <c r="IW117" s="22"/>
      <c r="IX117" s="22"/>
      <c r="IY117" s="22"/>
      <c r="IZ117" s="22"/>
      <c r="JA117" s="22"/>
      <c r="JB117" s="22"/>
      <c r="JC117" s="22"/>
      <c r="JD117" s="22"/>
      <c r="JE117" s="22"/>
      <c r="JF117" s="22"/>
      <c r="JG117" s="22"/>
      <c r="JH117" s="22"/>
      <c r="JI117" s="22"/>
      <c r="JJ117" s="22"/>
      <c r="JK117" s="22"/>
      <c r="JL117" s="22"/>
      <c r="JM117" s="22"/>
      <c r="JN117" s="22"/>
      <c r="JO117" s="22"/>
      <c r="JP117" s="22"/>
      <c r="JQ117" s="22"/>
      <c r="JR117" s="22"/>
      <c r="JS117" s="22"/>
      <c r="JT117" s="22"/>
      <c r="JU117" s="22"/>
      <c r="JV117" s="22"/>
      <c r="JW117" s="22"/>
      <c r="JX117" s="22"/>
      <c r="JY117" s="22"/>
      <c r="JZ117" s="22"/>
      <c r="KA117" s="22"/>
      <c r="KB117" s="22"/>
      <c r="KC117" s="22"/>
      <c r="KD117" s="22"/>
      <c r="KE117" s="22"/>
      <c r="KF117" s="22"/>
      <c r="KG117" s="22"/>
      <c r="KH117" s="22"/>
      <c r="KI117" s="22"/>
      <c r="KJ117" s="22"/>
      <c r="KK117" s="22"/>
      <c r="KL117" s="22"/>
      <c r="KM117" s="22"/>
      <c r="KN117" s="22"/>
      <c r="KO117" s="22"/>
      <c r="KP117" s="22"/>
      <c r="KQ117" s="22"/>
      <c r="KR117" s="22"/>
      <c r="KS117" s="22"/>
      <c r="KT117" s="22"/>
      <c r="KU117" s="22"/>
      <c r="KV117" s="22"/>
      <c r="KW117" s="22"/>
      <c r="KX117" s="22"/>
      <c r="KY117" s="22"/>
      <c r="KZ117" s="22"/>
      <c r="LA117" s="22"/>
      <c r="LB117" s="22"/>
      <c r="LC117" s="22"/>
      <c r="LD117" s="22"/>
      <c r="LE117" s="22"/>
      <c r="LF117" s="22"/>
      <c r="LG117" s="22"/>
      <c r="LH117" s="22"/>
      <c r="LI117" s="22"/>
      <c r="LJ117" s="22"/>
      <c r="LK117" s="22"/>
      <c r="LL117" s="22"/>
      <c r="LM117" s="22"/>
      <c r="LN117" s="22"/>
      <c r="LO117" s="22"/>
      <c r="LP117" s="22"/>
      <c r="LQ117" s="22"/>
      <c r="LR117" s="22"/>
      <c r="LS117" s="22"/>
      <c r="LT117" s="22"/>
      <c r="LU117" s="22"/>
      <c r="LV117" s="22"/>
      <c r="LW117" s="22"/>
      <c r="LX117" s="22"/>
      <c r="LY117" s="22"/>
      <c r="LZ117" s="22"/>
      <c r="MA117" s="22"/>
      <c r="MB117" s="22"/>
      <c r="MC117" s="22"/>
      <c r="MD117" s="22"/>
      <c r="ME117" s="22"/>
      <c r="MF117" s="22"/>
      <c r="MG117" s="22"/>
      <c r="MH117" s="22"/>
      <c r="MI117" s="22"/>
      <c r="MJ117" s="22"/>
      <c r="MK117" s="22"/>
      <c r="ML117" s="22"/>
      <c r="MM117" s="22"/>
      <c r="MN117" s="22"/>
      <c r="MO117" s="22"/>
      <c r="MP117" s="22"/>
      <c r="MQ117" s="22"/>
      <c r="MR117" s="22"/>
      <c r="MS117" s="22"/>
      <c r="MT117" s="22"/>
      <c r="MU117" s="22"/>
      <c r="MV117" s="22"/>
      <c r="MW117" s="22"/>
      <c r="MX117" s="22"/>
      <c r="MY117" s="22"/>
      <c r="MZ117" s="22"/>
      <c r="NA117" s="22"/>
      <c r="NB117" s="22"/>
      <c r="NC117" s="22"/>
      <c r="ND117" s="22"/>
      <c r="NE117" s="22"/>
      <c r="NF117" s="22"/>
      <c r="NG117" s="22"/>
      <c r="NH117" s="22"/>
      <c r="NI117" s="22"/>
      <c r="NJ117" s="22"/>
      <c r="NK117" s="22"/>
      <c r="NL117" s="22"/>
      <c r="NM117" s="22"/>
      <c r="NN117" s="22"/>
      <c r="NO117" s="22"/>
      <c r="NP117" s="22"/>
      <c r="NQ117" s="22"/>
      <c r="NR117" s="22"/>
      <c r="NS117" s="22"/>
      <c r="NT117" s="22"/>
      <c r="NU117" s="22"/>
      <c r="NV117" s="22"/>
      <c r="NW117" s="22"/>
      <c r="NX117" s="22"/>
      <c r="NY117" s="22"/>
      <c r="NZ117" s="22"/>
      <c r="OA117" s="22"/>
      <c r="OB117" s="22"/>
      <c r="OC117" s="22"/>
      <c r="OD117" s="22"/>
      <c r="OE117" s="22"/>
      <c r="OF117" s="22"/>
      <c r="OG117" s="22"/>
      <c r="OH117" s="22"/>
      <c r="OI117" s="22"/>
      <c r="OJ117" s="22"/>
      <c r="OK117" s="22"/>
      <c r="OL117" s="22"/>
      <c r="OM117" s="22"/>
      <c r="ON117" s="22"/>
      <c r="OO117" s="22"/>
      <c r="OP117" s="22"/>
      <c r="OQ117" s="22"/>
      <c r="OR117" s="22"/>
      <c r="OS117" s="22"/>
      <c r="OT117" s="22"/>
      <c r="OU117" s="22"/>
      <c r="OV117" s="22"/>
      <c r="OW117" s="22"/>
      <c r="OX117" s="22"/>
      <c r="OY117" s="22"/>
      <c r="OZ117" s="22"/>
    </row>
    <row r="118" spans="1:416" s="645" customFormat="1" ht="12.75" customHeight="1" thickBot="1" x14ac:dyDescent="0.3">
      <c r="A118" s="643" t="s">
        <v>185</v>
      </c>
      <c r="B118" s="646"/>
      <c r="C118" s="647"/>
      <c r="D118" s="231" t="s">
        <v>158</v>
      </c>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22"/>
      <c r="AH118" s="22"/>
      <c r="AI118" s="22"/>
      <c r="AJ118" s="22"/>
      <c r="AK118" s="22"/>
      <c r="AL118" s="22"/>
      <c r="AM118" s="22"/>
      <c r="AN118" s="22"/>
      <c r="AO118" s="22"/>
      <c r="AP118" s="22"/>
      <c r="AQ118" s="22"/>
      <c r="AR118" s="22"/>
      <c r="AS118" s="22"/>
      <c r="AT118" s="22"/>
      <c r="AU118" s="22"/>
      <c r="AV118" s="22"/>
      <c r="AW118" s="22"/>
      <c r="AX118" s="22"/>
      <c r="AY118" s="22"/>
      <c r="AZ118" s="22"/>
      <c r="BA118" s="22"/>
      <c r="BB118" s="22"/>
      <c r="BC118" s="22"/>
      <c r="BD118" s="22"/>
      <c r="BE118" s="22"/>
      <c r="BF118" s="22"/>
      <c r="BG118" s="22"/>
      <c r="BH118" s="22"/>
      <c r="BI118" s="22"/>
      <c r="BJ118" s="22"/>
      <c r="BK118" s="22"/>
      <c r="BL118" s="22"/>
      <c r="BM118" s="22"/>
      <c r="BN118" s="22"/>
      <c r="BO118" s="22"/>
      <c r="BP118" s="22"/>
      <c r="BQ118" s="22"/>
      <c r="BR118" s="22"/>
      <c r="BS118" s="22"/>
      <c r="BT118" s="22"/>
      <c r="BU118" s="22"/>
      <c r="BV118" s="22"/>
      <c r="BW118" s="22"/>
      <c r="BX118" s="22"/>
      <c r="BY118" s="22"/>
      <c r="BZ118" s="22"/>
      <c r="CA118" s="22"/>
      <c r="CB118" s="22"/>
      <c r="CC118" s="22"/>
      <c r="CD118" s="22"/>
      <c r="CE118" s="22"/>
      <c r="CF118" s="22"/>
      <c r="CG118" s="22"/>
      <c r="CH118" s="22"/>
      <c r="CI118" s="22"/>
      <c r="CJ118" s="22"/>
      <c r="CK118" s="22"/>
      <c r="CL118" s="22"/>
      <c r="CM118" s="22"/>
      <c r="CN118" s="22"/>
      <c r="CO118" s="22"/>
      <c r="CP118" s="22"/>
      <c r="CQ118" s="22"/>
      <c r="CR118" s="22"/>
      <c r="CS118" s="22"/>
      <c r="CT118" s="22"/>
      <c r="CU118" s="22"/>
      <c r="CV118" s="22"/>
      <c r="CW118" s="22"/>
      <c r="CX118" s="22"/>
      <c r="CY118" s="22"/>
      <c r="CZ118" s="22"/>
      <c r="DA118" s="22"/>
      <c r="DB118" s="22"/>
      <c r="DC118" s="22"/>
      <c r="DD118" s="22"/>
      <c r="DE118" s="22"/>
      <c r="DF118" s="22"/>
      <c r="DG118" s="22"/>
      <c r="DH118" s="22"/>
      <c r="DI118" s="22"/>
      <c r="DJ118" s="22"/>
      <c r="DK118" s="22"/>
      <c r="DL118" s="22"/>
      <c r="DM118" s="22"/>
      <c r="DN118" s="22"/>
      <c r="DO118" s="22"/>
      <c r="DP118" s="22"/>
      <c r="DQ118" s="22"/>
      <c r="DR118" s="22"/>
      <c r="DS118" s="22"/>
      <c r="DT118" s="22"/>
      <c r="DU118" s="22"/>
      <c r="DV118" s="22"/>
      <c r="DW118" s="22"/>
      <c r="DX118" s="22"/>
      <c r="DY118" s="22"/>
      <c r="DZ118" s="22"/>
      <c r="EA118" s="22"/>
      <c r="EB118" s="22"/>
      <c r="EC118" s="22"/>
      <c r="ED118" s="22"/>
      <c r="EE118" s="22"/>
      <c r="EF118" s="22"/>
      <c r="EG118" s="22"/>
      <c r="EH118" s="22"/>
      <c r="EI118" s="22"/>
      <c r="EJ118" s="22"/>
      <c r="EK118" s="22"/>
      <c r="EL118" s="22"/>
      <c r="EM118" s="22"/>
      <c r="EN118" s="22"/>
      <c r="EO118" s="22"/>
      <c r="EP118" s="22"/>
      <c r="EQ118" s="22"/>
      <c r="ER118" s="22"/>
      <c r="ES118" s="22"/>
      <c r="ET118" s="22"/>
      <c r="EU118" s="22"/>
      <c r="EV118" s="22"/>
      <c r="EW118" s="22"/>
      <c r="EX118" s="22"/>
      <c r="EY118" s="22"/>
      <c r="EZ118" s="22"/>
      <c r="FA118" s="22"/>
      <c r="FB118" s="22"/>
      <c r="FC118" s="22"/>
      <c r="FD118" s="22"/>
      <c r="FE118" s="22"/>
      <c r="FF118" s="22"/>
      <c r="FG118" s="22"/>
      <c r="FH118" s="22"/>
      <c r="FI118" s="22"/>
      <c r="FJ118" s="22"/>
      <c r="FK118" s="22"/>
      <c r="FL118" s="22"/>
      <c r="FM118" s="22"/>
      <c r="FN118" s="22"/>
      <c r="FO118" s="22"/>
      <c r="FP118" s="22"/>
      <c r="FQ118" s="22"/>
      <c r="FR118" s="22"/>
      <c r="FS118" s="22"/>
      <c r="FT118" s="22"/>
      <c r="FU118" s="22"/>
      <c r="FV118" s="22"/>
      <c r="FW118" s="22"/>
      <c r="FX118" s="22"/>
      <c r="FY118" s="22"/>
      <c r="FZ118" s="22"/>
      <c r="GA118" s="22"/>
      <c r="GB118" s="22"/>
      <c r="GC118" s="22"/>
      <c r="GD118" s="22"/>
      <c r="GE118" s="22"/>
      <c r="GF118" s="22"/>
      <c r="GG118" s="22"/>
      <c r="GH118" s="22"/>
      <c r="GI118" s="22"/>
      <c r="GJ118" s="22"/>
      <c r="GK118" s="22"/>
      <c r="GL118" s="22"/>
      <c r="GM118" s="22"/>
      <c r="GN118" s="22"/>
      <c r="GO118" s="22"/>
      <c r="GP118" s="22"/>
      <c r="GQ118" s="22"/>
      <c r="GR118" s="22"/>
      <c r="GS118" s="22"/>
      <c r="GT118" s="22"/>
      <c r="GU118" s="22"/>
      <c r="GV118" s="22"/>
      <c r="GW118" s="22"/>
      <c r="GX118" s="22"/>
      <c r="GY118" s="22"/>
      <c r="GZ118" s="22"/>
      <c r="HA118" s="22"/>
      <c r="HB118" s="22"/>
      <c r="HC118" s="22"/>
      <c r="HD118" s="22"/>
      <c r="HE118" s="22"/>
      <c r="HF118" s="22"/>
      <c r="HG118" s="22"/>
      <c r="HH118" s="22"/>
      <c r="HI118" s="22"/>
      <c r="HJ118" s="22"/>
      <c r="HK118" s="22"/>
      <c r="HL118" s="22"/>
      <c r="HM118" s="22"/>
      <c r="HN118" s="22"/>
      <c r="HO118" s="22"/>
      <c r="HP118" s="22"/>
      <c r="HQ118" s="22"/>
      <c r="HR118" s="22"/>
      <c r="HS118" s="22"/>
      <c r="HT118" s="22"/>
      <c r="HU118" s="22"/>
      <c r="HV118" s="22"/>
      <c r="HW118" s="22"/>
      <c r="HX118" s="22"/>
      <c r="HY118" s="22"/>
      <c r="HZ118" s="22"/>
      <c r="IA118" s="22"/>
      <c r="IB118" s="22"/>
      <c r="IC118" s="22"/>
      <c r="ID118" s="22"/>
      <c r="IE118" s="22"/>
      <c r="IF118" s="22"/>
      <c r="IG118" s="22"/>
      <c r="IH118" s="22"/>
      <c r="II118" s="22"/>
      <c r="IJ118" s="22"/>
      <c r="IK118" s="22"/>
      <c r="IL118" s="22"/>
      <c r="IM118" s="22"/>
      <c r="IN118" s="22"/>
      <c r="IO118" s="22"/>
      <c r="IP118" s="22"/>
      <c r="IQ118" s="22"/>
      <c r="IR118" s="22"/>
      <c r="IS118" s="22"/>
      <c r="IT118" s="22"/>
      <c r="IU118" s="22"/>
      <c r="IV118" s="22"/>
      <c r="IW118" s="22"/>
      <c r="IX118" s="22"/>
      <c r="IY118" s="22"/>
      <c r="IZ118" s="22"/>
      <c r="JA118" s="22"/>
      <c r="JB118" s="22"/>
      <c r="JC118" s="22"/>
      <c r="JD118" s="22"/>
      <c r="JE118" s="22"/>
      <c r="JF118" s="22"/>
      <c r="JG118" s="22"/>
      <c r="JH118" s="22"/>
      <c r="JI118" s="22"/>
      <c r="JJ118" s="22"/>
      <c r="JK118" s="22"/>
      <c r="JL118" s="22"/>
      <c r="JM118" s="22"/>
      <c r="JN118" s="22"/>
      <c r="JO118" s="22"/>
      <c r="JP118" s="22"/>
      <c r="JQ118" s="22"/>
      <c r="JR118" s="22"/>
      <c r="JS118" s="22"/>
      <c r="JT118" s="22"/>
      <c r="JU118" s="22"/>
      <c r="JV118" s="22"/>
      <c r="JW118" s="22"/>
      <c r="JX118" s="22"/>
      <c r="JY118" s="22"/>
      <c r="JZ118" s="22"/>
      <c r="KA118" s="22"/>
      <c r="KB118" s="22"/>
      <c r="KC118" s="22"/>
      <c r="KD118" s="22"/>
      <c r="KE118" s="22"/>
      <c r="KF118" s="22"/>
      <c r="KG118" s="22"/>
      <c r="KH118" s="22"/>
      <c r="KI118" s="22"/>
      <c r="KJ118" s="22"/>
      <c r="KK118" s="22"/>
      <c r="KL118" s="22"/>
      <c r="KM118" s="22"/>
      <c r="KN118" s="22"/>
      <c r="KO118" s="22"/>
      <c r="KP118" s="22"/>
      <c r="KQ118" s="22"/>
      <c r="KR118" s="22"/>
      <c r="KS118" s="22"/>
      <c r="KT118" s="22"/>
      <c r="KU118" s="22"/>
      <c r="KV118" s="22"/>
      <c r="KW118" s="22"/>
      <c r="KX118" s="22"/>
      <c r="KY118" s="22"/>
      <c r="KZ118" s="22"/>
      <c r="LA118" s="22"/>
      <c r="LB118" s="22"/>
      <c r="LC118" s="22"/>
      <c r="LD118" s="22"/>
      <c r="LE118" s="22"/>
      <c r="LF118" s="22"/>
      <c r="LG118" s="22"/>
      <c r="LH118" s="22"/>
      <c r="LI118" s="22"/>
      <c r="LJ118" s="22"/>
      <c r="LK118" s="22"/>
      <c r="LL118" s="22"/>
      <c r="LM118" s="22"/>
      <c r="LN118" s="22"/>
      <c r="LO118" s="22"/>
      <c r="LP118" s="22"/>
      <c r="LQ118" s="22"/>
      <c r="LR118" s="22"/>
      <c r="LS118" s="22"/>
      <c r="LT118" s="22"/>
      <c r="LU118" s="22"/>
      <c r="LV118" s="22"/>
      <c r="LW118" s="22"/>
      <c r="LX118" s="22"/>
      <c r="LY118" s="22"/>
      <c r="LZ118" s="22"/>
      <c r="MA118" s="22"/>
      <c r="MB118" s="22"/>
      <c r="MC118" s="22"/>
      <c r="MD118" s="22"/>
      <c r="ME118" s="22"/>
      <c r="MF118" s="22"/>
      <c r="MG118" s="22"/>
      <c r="MH118" s="22"/>
      <c r="MI118" s="22"/>
      <c r="MJ118" s="22"/>
      <c r="MK118" s="22"/>
      <c r="ML118" s="22"/>
      <c r="MM118" s="22"/>
      <c r="MN118" s="22"/>
      <c r="MO118" s="22"/>
      <c r="MP118" s="22"/>
      <c r="MQ118" s="22"/>
      <c r="MR118" s="22"/>
      <c r="MS118" s="22"/>
      <c r="MT118" s="22"/>
      <c r="MU118" s="22"/>
      <c r="MV118" s="22"/>
      <c r="MW118" s="22"/>
      <c r="MX118" s="22"/>
      <c r="MY118" s="22"/>
      <c r="MZ118" s="22"/>
      <c r="NA118" s="22"/>
      <c r="NB118" s="22"/>
      <c r="NC118" s="22"/>
      <c r="ND118" s="22"/>
      <c r="NE118" s="22"/>
      <c r="NF118" s="22"/>
      <c r="NG118" s="22"/>
      <c r="NH118" s="22"/>
      <c r="NI118" s="22"/>
      <c r="NJ118" s="22"/>
      <c r="NK118" s="22"/>
      <c r="NL118" s="22"/>
      <c r="NM118" s="22"/>
      <c r="NN118" s="22"/>
      <c r="NO118" s="22"/>
      <c r="NP118" s="22"/>
      <c r="NQ118" s="22"/>
      <c r="NR118" s="22"/>
      <c r="NS118" s="22"/>
      <c r="NT118" s="22"/>
      <c r="NU118" s="22"/>
      <c r="NV118" s="22"/>
      <c r="NW118" s="22"/>
      <c r="NX118" s="22"/>
      <c r="NY118" s="22"/>
      <c r="NZ118" s="22"/>
      <c r="OA118" s="22"/>
      <c r="OB118" s="22"/>
      <c r="OC118" s="22"/>
      <c r="OD118" s="22"/>
      <c r="OE118" s="22"/>
      <c r="OF118" s="22"/>
      <c r="OG118" s="22"/>
      <c r="OH118" s="22"/>
      <c r="OI118" s="22"/>
      <c r="OJ118" s="22"/>
      <c r="OK118" s="22"/>
      <c r="OL118" s="22"/>
      <c r="OM118" s="22"/>
      <c r="ON118" s="22"/>
      <c r="OO118" s="22"/>
      <c r="OP118" s="22"/>
      <c r="OQ118" s="22"/>
      <c r="OR118" s="22"/>
      <c r="OS118" s="22"/>
      <c r="OT118" s="22"/>
      <c r="OU118" s="22"/>
      <c r="OV118" s="22"/>
      <c r="OW118" s="22"/>
      <c r="OX118" s="22"/>
      <c r="OY118" s="22"/>
      <c r="OZ118" s="22"/>
    </row>
    <row r="119" spans="1:416" s="645" customFormat="1" ht="12.75" customHeight="1" x14ac:dyDescent="0.25">
      <c r="A119" s="630"/>
      <c r="B119" s="497"/>
      <c r="C119" s="270"/>
      <c r="D119" s="272">
        <v>37</v>
      </c>
      <c r="E119" s="568"/>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c r="BW119" s="22"/>
      <c r="BX119" s="22"/>
      <c r="BY119" s="22"/>
      <c r="BZ119" s="22"/>
      <c r="CA119" s="22"/>
      <c r="CB119" s="22"/>
      <c r="CC119" s="22"/>
      <c r="CD119" s="22"/>
      <c r="CE119" s="22"/>
      <c r="CF119" s="22"/>
      <c r="CG119" s="22"/>
      <c r="CH119" s="22"/>
      <c r="CI119" s="22"/>
      <c r="CJ119" s="22"/>
      <c r="CK119" s="22"/>
      <c r="CL119" s="22"/>
      <c r="CM119" s="22"/>
      <c r="CN119" s="22"/>
      <c r="CO119" s="22"/>
      <c r="CP119" s="22"/>
      <c r="CQ119" s="22"/>
      <c r="CR119" s="22"/>
      <c r="CS119" s="22"/>
      <c r="CT119" s="22"/>
      <c r="CU119" s="22"/>
      <c r="CV119" s="22"/>
      <c r="CW119" s="22"/>
      <c r="CX119" s="22"/>
      <c r="CY119" s="22"/>
      <c r="CZ119" s="22"/>
      <c r="DA119" s="22"/>
      <c r="DB119" s="22"/>
      <c r="DC119" s="22"/>
      <c r="DD119" s="22"/>
      <c r="DE119" s="22"/>
      <c r="DF119" s="22"/>
      <c r="DG119" s="22"/>
      <c r="DH119" s="22"/>
      <c r="DI119" s="22"/>
      <c r="DJ119" s="22"/>
      <c r="DK119" s="22"/>
      <c r="DL119" s="22"/>
      <c r="DM119" s="22"/>
      <c r="DN119" s="22"/>
      <c r="DO119" s="22"/>
      <c r="DP119" s="22"/>
      <c r="DQ119" s="22"/>
      <c r="DR119" s="22"/>
      <c r="DS119" s="22"/>
      <c r="DT119" s="22"/>
      <c r="DU119" s="22"/>
      <c r="DV119" s="22"/>
      <c r="DW119" s="22"/>
      <c r="DX119" s="22"/>
      <c r="DY119" s="22"/>
      <c r="DZ119" s="22"/>
      <c r="EA119" s="22"/>
      <c r="EB119" s="22"/>
      <c r="EC119" s="22"/>
      <c r="ED119" s="22"/>
      <c r="EE119" s="22"/>
      <c r="EF119" s="22"/>
      <c r="EG119" s="22"/>
      <c r="EH119" s="22"/>
      <c r="EI119" s="22"/>
      <c r="EJ119" s="22"/>
      <c r="EK119" s="22"/>
      <c r="EL119" s="22"/>
      <c r="EM119" s="22"/>
      <c r="EN119" s="22"/>
      <c r="EO119" s="22"/>
      <c r="EP119" s="22"/>
      <c r="EQ119" s="22"/>
      <c r="ER119" s="22"/>
      <c r="ES119" s="22"/>
      <c r="ET119" s="22"/>
      <c r="EU119" s="22"/>
      <c r="EV119" s="22"/>
      <c r="EW119" s="22"/>
      <c r="EX119" s="22"/>
      <c r="EY119" s="22"/>
      <c r="EZ119" s="22"/>
      <c r="FA119" s="22"/>
      <c r="FB119" s="22"/>
      <c r="FC119" s="22"/>
      <c r="FD119" s="22"/>
      <c r="FE119" s="22"/>
      <c r="FF119" s="22"/>
      <c r="FG119" s="22"/>
      <c r="FH119" s="22"/>
      <c r="FI119" s="22"/>
      <c r="FJ119" s="22"/>
      <c r="FK119" s="22"/>
      <c r="FL119" s="22"/>
      <c r="FM119" s="22"/>
      <c r="FN119" s="22"/>
      <c r="FO119" s="22"/>
      <c r="FP119" s="22"/>
      <c r="FQ119" s="22"/>
      <c r="FR119" s="22"/>
      <c r="FS119" s="22"/>
      <c r="FT119" s="22"/>
      <c r="FU119" s="22"/>
      <c r="FV119" s="22"/>
      <c r="FW119" s="22"/>
      <c r="FX119" s="22"/>
      <c r="FY119" s="22"/>
      <c r="FZ119" s="22"/>
      <c r="GA119" s="22"/>
      <c r="GB119" s="22"/>
      <c r="GC119" s="22"/>
      <c r="GD119" s="22"/>
      <c r="GE119" s="22"/>
      <c r="GF119" s="22"/>
      <c r="GG119" s="22"/>
      <c r="GH119" s="22"/>
      <c r="GI119" s="22"/>
      <c r="GJ119" s="22"/>
      <c r="GK119" s="22"/>
      <c r="GL119" s="22"/>
      <c r="GM119" s="22"/>
      <c r="GN119" s="22"/>
      <c r="GO119" s="22"/>
      <c r="GP119" s="22"/>
      <c r="GQ119" s="22"/>
      <c r="GR119" s="22"/>
      <c r="GS119" s="22"/>
      <c r="GT119" s="22"/>
      <c r="GU119" s="22"/>
      <c r="GV119" s="22"/>
      <c r="GW119" s="22"/>
      <c r="GX119" s="22"/>
      <c r="GY119" s="22"/>
      <c r="GZ119" s="22"/>
      <c r="HA119" s="22"/>
      <c r="HB119" s="22"/>
      <c r="HC119" s="22"/>
      <c r="HD119" s="22"/>
      <c r="HE119" s="22"/>
      <c r="HF119" s="22"/>
      <c r="HG119" s="22"/>
      <c r="HH119" s="22"/>
      <c r="HI119" s="22"/>
      <c r="HJ119" s="22"/>
      <c r="HK119" s="22"/>
      <c r="HL119" s="22"/>
      <c r="HM119" s="22"/>
      <c r="HN119" s="22"/>
      <c r="HO119" s="22"/>
      <c r="HP119" s="22"/>
      <c r="HQ119" s="22"/>
      <c r="HR119" s="22"/>
      <c r="HS119" s="22"/>
      <c r="HT119" s="22"/>
      <c r="HU119" s="22"/>
      <c r="HV119" s="22"/>
      <c r="HW119" s="22"/>
      <c r="HX119" s="22"/>
      <c r="HY119" s="22"/>
      <c r="HZ119" s="22"/>
      <c r="IA119" s="22"/>
      <c r="IB119" s="22"/>
      <c r="IC119" s="22"/>
      <c r="ID119" s="22"/>
      <c r="IE119" s="22"/>
      <c r="IF119" s="22"/>
      <c r="IG119" s="22"/>
      <c r="IH119" s="22"/>
      <c r="II119" s="22"/>
      <c r="IJ119" s="22"/>
      <c r="IK119" s="22"/>
      <c r="IL119" s="22"/>
      <c r="IM119" s="22"/>
      <c r="IN119" s="22"/>
      <c r="IO119" s="22"/>
      <c r="IP119" s="22"/>
      <c r="IQ119" s="22"/>
      <c r="IR119" s="22"/>
      <c r="IS119" s="22"/>
      <c r="IT119" s="22"/>
      <c r="IU119" s="22"/>
      <c r="IV119" s="22"/>
      <c r="IW119" s="22"/>
      <c r="IX119" s="22"/>
      <c r="IY119" s="22"/>
      <c r="IZ119" s="22"/>
      <c r="JA119" s="22"/>
      <c r="JB119" s="22"/>
      <c r="JC119" s="22"/>
      <c r="JD119" s="22"/>
      <c r="JE119" s="22"/>
      <c r="JF119" s="22"/>
      <c r="JG119" s="22"/>
      <c r="JH119" s="22"/>
      <c r="JI119" s="22"/>
      <c r="JJ119" s="22"/>
      <c r="JK119" s="22"/>
      <c r="JL119" s="22"/>
      <c r="JM119" s="22"/>
      <c r="JN119" s="22"/>
      <c r="JO119" s="22"/>
      <c r="JP119" s="22"/>
      <c r="JQ119" s="22"/>
      <c r="JR119" s="22"/>
      <c r="JS119" s="22"/>
      <c r="JT119" s="22"/>
      <c r="JU119" s="22"/>
      <c r="JV119" s="22"/>
      <c r="JW119" s="22"/>
      <c r="JX119" s="22"/>
      <c r="JY119" s="22"/>
      <c r="JZ119" s="22"/>
      <c r="KA119" s="22"/>
      <c r="KB119" s="22"/>
      <c r="KC119" s="22"/>
      <c r="KD119" s="22"/>
      <c r="KE119" s="22"/>
      <c r="KF119" s="22"/>
      <c r="KG119" s="22"/>
      <c r="KH119" s="22"/>
      <c r="KI119" s="22"/>
      <c r="KJ119" s="22"/>
      <c r="KK119" s="22"/>
      <c r="KL119" s="22"/>
      <c r="KM119" s="22"/>
      <c r="KN119" s="22"/>
      <c r="KO119" s="22"/>
      <c r="KP119" s="22"/>
      <c r="KQ119" s="22"/>
      <c r="KR119" s="22"/>
      <c r="KS119" s="22"/>
      <c r="KT119" s="22"/>
      <c r="KU119" s="22"/>
      <c r="KV119" s="22"/>
      <c r="KW119" s="22"/>
      <c r="KX119" s="22"/>
      <c r="KY119" s="22"/>
      <c r="KZ119" s="22"/>
      <c r="LA119" s="22"/>
      <c r="LB119" s="22"/>
      <c r="LC119" s="22"/>
      <c r="LD119" s="22"/>
      <c r="LE119" s="22"/>
      <c r="LF119" s="22"/>
      <c r="LG119" s="22"/>
      <c r="LH119" s="22"/>
      <c r="LI119" s="22"/>
      <c r="LJ119" s="22"/>
      <c r="LK119" s="22"/>
      <c r="LL119" s="22"/>
      <c r="LM119" s="22"/>
      <c r="LN119" s="22"/>
      <c r="LO119" s="22"/>
      <c r="LP119" s="22"/>
      <c r="LQ119" s="22"/>
      <c r="LR119" s="22"/>
      <c r="LS119" s="22"/>
      <c r="LT119" s="22"/>
      <c r="LU119" s="22"/>
      <c r="LV119" s="22"/>
      <c r="LW119" s="22"/>
      <c r="LX119" s="22"/>
      <c r="LY119" s="22"/>
      <c r="LZ119" s="22"/>
      <c r="MA119" s="22"/>
      <c r="MB119" s="22"/>
      <c r="MC119" s="22"/>
      <c r="MD119" s="22"/>
      <c r="ME119" s="22"/>
      <c r="MF119" s="22"/>
      <c r="MG119" s="22"/>
      <c r="MH119" s="22"/>
      <c r="MI119" s="22"/>
      <c r="MJ119" s="22"/>
      <c r="MK119" s="22"/>
      <c r="ML119" s="22"/>
      <c r="MM119" s="22"/>
      <c r="MN119" s="22"/>
      <c r="MO119" s="22"/>
      <c r="MP119" s="22"/>
      <c r="MQ119" s="22"/>
      <c r="MR119" s="22"/>
      <c r="MS119" s="22"/>
      <c r="MT119" s="22"/>
      <c r="MU119" s="22"/>
      <c r="MV119" s="22"/>
      <c r="MW119" s="22"/>
      <c r="MX119" s="22"/>
      <c r="MY119" s="22"/>
      <c r="MZ119" s="22"/>
      <c r="NA119" s="22"/>
      <c r="NB119" s="22"/>
      <c r="NC119" s="22"/>
      <c r="ND119" s="22"/>
      <c r="NE119" s="22"/>
      <c r="NF119" s="22"/>
      <c r="NG119" s="22"/>
      <c r="NH119" s="22"/>
      <c r="NI119" s="22"/>
      <c r="NJ119" s="22"/>
      <c r="NK119" s="22"/>
      <c r="NL119" s="22"/>
      <c r="NM119" s="22"/>
      <c r="NN119" s="22"/>
      <c r="NO119" s="22"/>
      <c r="NP119" s="22"/>
      <c r="NQ119" s="22"/>
      <c r="NR119" s="22"/>
      <c r="NS119" s="22"/>
      <c r="NT119" s="22"/>
      <c r="NU119" s="22"/>
      <c r="NV119" s="22"/>
      <c r="NW119" s="22"/>
      <c r="NX119" s="22"/>
      <c r="NY119" s="22"/>
      <c r="NZ119" s="22"/>
      <c r="OA119" s="22"/>
      <c r="OB119" s="22"/>
      <c r="OC119" s="22"/>
      <c r="OD119" s="22"/>
      <c r="OE119" s="22"/>
      <c r="OF119" s="22"/>
      <c r="OG119" s="22"/>
      <c r="OH119" s="22"/>
      <c r="OI119" s="22"/>
      <c r="OJ119" s="22"/>
      <c r="OK119" s="22"/>
      <c r="OL119" s="22"/>
      <c r="OM119" s="22"/>
      <c r="ON119" s="22"/>
      <c r="OO119" s="22"/>
      <c r="OP119" s="22"/>
      <c r="OQ119" s="22"/>
      <c r="OR119" s="22"/>
      <c r="OS119" s="22"/>
      <c r="OT119" s="22"/>
      <c r="OU119" s="22"/>
      <c r="OV119" s="22"/>
      <c r="OW119" s="22"/>
      <c r="OX119" s="22"/>
      <c r="OY119" s="22"/>
      <c r="OZ119" s="22"/>
    </row>
    <row r="120" spans="1:416" s="645" customFormat="1" ht="12.75" customHeight="1" x14ac:dyDescent="0.25">
      <c r="A120" s="630"/>
      <c r="B120" s="497"/>
      <c r="C120" s="270"/>
      <c r="D120" s="272">
        <v>38</v>
      </c>
      <c r="E120" s="568"/>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c r="AG120" s="22"/>
      <c r="AH120" s="22"/>
      <c r="AI120" s="22"/>
      <c r="AJ120" s="22"/>
      <c r="AK120" s="22"/>
      <c r="AL120" s="22"/>
      <c r="AM120" s="22"/>
      <c r="AN120" s="22"/>
      <c r="AO120" s="22"/>
      <c r="AP120" s="22"/>
      <c r="AQ120" s="22"/>
      <c r="AR120" s="22"/>
      <c r="AS120" s="22"/>
      <c r="AT120" s="22"/>
      <c r="AU120" s="22"/>
      <c r="AV120" s="22"/>
      <c r="AW120" s="22"/>
      <c r="AX120" s="22"/>
      <c r="AY120" s="22"/>
      <c r="AZ120" s="22"/>
      <c r="BA120" s="22"/>
      <c r="BB120" s="22"/>
      <c r="BC120" s="22"/>
      <c r="BD120" s="22"/>
      <c r="BE120" s="22"/>
      <c r="BF120" s="22"/>
      <c r="BG120" s="22"/>
      <c r="BH120" s="22"/>
      <c r="BI120" s="22"/>
      <c r="BJ120" s="22"/>
      <c r="BK120" s="22"/>
      <c r="BL120" s="22"/>
      <c r="BM120" s="22"/>
      <c r="BN120" s="22"/>
      <c r="BO120" s="22"/>
      <c r="BP120" s="22"/>
      <c r="BQ120" s="22"/>
      <c r="BR120" s="22"/>
      <c r="BS120" s="22"/>
      <c r="BT120" s="22"/>
      <c r="BU120" s="22"/>
      <c r="BV120" s="22"/>
      <c r="BW120" s="22"/>
      <c r="BX120" s="22"/>
      <c r="BY120" s="22"/>
      <c r="BZ120" s="22"/>
      <c r="CA120" s="22"/>
      <c r="CB120" s="22"/>
      <c r="CC120" s="22"/>
      <c r="CD120" s="22"/>
      <c r="CE120" s="22"/>
      <c r="CF120" s="22"/>
      <c r="CG120" s="22"/>
      <c r="CH120" s="22"/>
      <c r="CI120" s="22"/>
      <c r="CJ120" s="22"/>
      <c r="CK120" s="22"/>
      <c r="CL120" s="22"/>
      <c r="CM120" s="22"/>
      <c r="CN120" s="22"/>
      <c r="CO120" s="22"/>
      <c r="CP120" s="22"/>
      <c r="CQ120" s="22"/>
      <c r="CR120" s="22"/>
      <c r="CS120" s="22"/>
      <c r="CT120" s="22"/>
      <c r="CU120" s="22"/>
      <c r="CV120" s="22"/>
      <c r="CW120" s="22"/>
      <c r="CX120" s="22"/>
      <c r="CY120" s="22"/>
      <c r="CZ120" s="22"/>
      <c r="DA120" s="22"/>
      <c r="DB120" s="22"/>
      <c r="DC120" s="22"/>
      <c r="DD120" s="22"/>
      <c r="DE120" s="22"/>
      <c r="DF120" s="22"/>
      <c r="DG120" s="22"/>
      <c r="DH120" s="22"/>
      <c r="DI120" s="22"/>
      <c r="DJ120" s="22"/>
      <c r="DK120" s="22"/>
      <c r="DL120" s="22"/>
      <c r="DM120" s="22"/>
      <c r="DN120" s="22"/>
      <c r="DO120" s="22"/>
      <c r="DP120" s="22"/>
      <c r="DQ120" s="22"/>
      <c r="DR120" s="22"/>
      <c r="DS120" s="22"/>
      <c r="DT120" s="22"/>
      <c r="DU120" s="22"/>
      <c r="DV120" s="22"/>
      <c r="DW120" s="22"/>
      <c r="DX120" s="22"/>
      <c r="DY120" s="22"/>
      <c r="DZ120" s="22"/>
      <c r="EA120" s="22"/>
      <c r="EB120" s="22"/>
      <c r="EC120" s="22"/>
      <c r="ED120" s="22"/>
      <c r="EE120" s="22"/>
      <c r="EF120" s="22"/>
      <c r="EG120" s="22"/>
      <c r="EH120" s="22"/>
      <c r="EI120" s="22"/>
      <c r="EJ120" s="22"/>
      <c r="EK120" s="22"/>
      <c r="EL120" s="22"/>
      <c r="EM120" s="22"/>
      <c r="EN120" s="22"/>
      <c r="EO120" s="22"/>
      <c r="EP120" s="22"/>
      <c r="EQ120" s="22"/>
      <c r="ER120" s="22"/>
      <c r="ES120" s="22"/>
      <c r="ET120" s="22"/>
      <c r="EU120" s="22"/>
      <c r="EV120" s="22"/>
      <c r="EW120" s="22"/>
      <c r="EX120" s="22"/>
      <c r="EY120" s="22"/>
      <c r="EZ120" s="22"/>
      <c r="FA120" s="22"/>
      <c r="FB120" s="22"/>
      <c r="FC120" s="22"/>
      <c r="FD120" s="22"/>
      <c r="FE120" s="22"/>
      <c r="FF120" s="22"/>
      <c r="FG120" s="22"/>
      <c r="FH120" s="22"/>
      <c r="FI120" s="22"/>
      <c r="FJ120" s="22"/>
      <c r="FK120" s="22"/>
      <c r="FL120" s="22"/>
      <c r="FM120" s="22"/>
      <c r="FN120" s="22"/>
      <c r="FO120" s="22"/>
      <c r="FP120" s="22"/>
      <c r="FQ120" s="22"/>
      <c r="FR120" s="22"/>
      <c r="FS120" s="22"/>
      <c r="FT120" s="22"/>
      <c r="FU120" s="22"/>
      <c r="FV120" s="22"/>
      <c r="FW120" s="22"/>
      <c r="FX120" s="22"/>
      <c r="FY120" s="22"/>
      <c r="FZ120" s="22"/>
      <c r="GA120" s="22"/>
      <c r="GB120" s="22"/>
      <c r="GC120" s="22"/>
      <c r="GD120" s="22"/>
      <c r="GE120" s="22"/>
      <c r="GF120" s="22"/>
      <c r="GG120" s="22"/>
      <c r="GH120" s="22"/>
      <c r="GI120" s="22"/>
      <c r="GJ120" s="22"/>
      <c r="GK120" s="22"/>
      <c r="GL120" s="22"/>
      <c r="GM120" s="22"/>
      <c r="GN120" s="22"/>
      <c r="GO120" s="22"/>
      <c r="GP120" s="22"/>
      <c r="GQ120" s="22"/>
      <c r="GR120" s="22"/>
      <c r="GS120" s="22"/>
      <c r="GT120" s="22"/>
      <c r="GU120" s="22"/>
      <c r="GV120" s="22"/>
      <c r="GW120" s="22"/>
      <c r="GX120" s="22"/>
      <c r="GY120" s="22"/>
      <c r="GZ120" s="22"/>
      <c r="HA120" s="22"/>
      <c r="HB120" s="22"/>
      <c r="HC120" s="22"/>
      <c r="HD120" s="22"/>
      <c r="HE120" s="22"/>
      <c r="HF120" s="22"/>
      <c r="HG120" s="22"/>
      <c r="HH120" s="22"/>
      <c r="HI120" s="22"/>
      <c r="HJ120" s="22"/>
      <c r="HK120" s="22"/>
      <c r="HL120" s="22"/>
      <c r="HM120" s="22"/>
      <c r="HN120" s="22"/>
      <c r="HO120" s="22"/>
      <c r="HP120" s="22"/>
      <c r="HQ120" s="22"/>
      <c r="HR120" s="22"/>
      <c r="HS120" s="22"/>
      <c r="HT120" s="22"/>
      <c r="HU120" s="22"/>
      <c r="HV120" s="22"/>
      <c r="HW120" s="22"/>
      <c r="HX120" s="22"/>
      <c r="HY120" s="22"/>
      <c r="HZ120" s="22"/>
      <c r="IA120" s="22"/>
      <c r="IB120" s="22"/>
      <c r="IC120" s="22"/>
      <c r="ID120" s="22"/>
      <c r="IE120" s="22"/>
      <c r="IF120" s="22"/>
      <c r="IG120" s="22"/>
      <c r="IH120" s="22"/>
      <c r="II120" s="22"/>
      <c r="IJ120" s="22"/>
      <c r="IK120" s="22"/>
      <c r="IL120" s="22"/>
      <c r="IM120" s="22"/>
      <c r="IN120" s="22"/>
      <c r="IO120" s="22"/>
      <c r="IP120" s="22"/>
      <c r="IQ120" s="22"/>
      <c r="IR120" s="22"/>
      <c r="IS120" s="22"/>
      <c r="IT120" s="22"/>
      <c r="IU120" s="22"/>
      <c r="IV120" s="22"/>
      <c r="IW120" s="22"/>
      <c r="IX120" s="22"/>
      <c r="IY120" s="22"/>
      <c r="IZ120" s="22"/>
      <c r="JA120" s="22"/>
      <c r="JB120" s="22"/>
      <c r="JC120" s="22"/>
      <c r="JD120" s="22"/>
      <c r="JE120" s="22"/>
      <c r="JF120" s="22"/>
      <c r="JG120" s="22"/>
      <c r="JH120" s="22"/>
      <c r="JI120" s="22"/>
      <c r="JJ120" s="22"/>
      <c r="JK120" s="22"/>
      <c r="JL120" s="22"/>
      <c r="JM120" s="22"/>
      <c r="JN120" s="22"/>
      <c r="JO120" s="22"/>
      <c r="JP120" s="22"/>
      <c r="JQ120" s="22"/>
      <c r="JR120" s="22"/>
      <c r="JS120" s="22"/>
      <c r="JT120" s="22"/>
      <c r="JU120" s="22"/>
      <c r="JV120" s="22"/>
      <c r="JW120" s="22"/>
      <c r="JX120" s="22"/>
      <c r="JY120" s="22"/>
      <c r="JZ120" s="22"/>
      <c r="KA120" s="22"/>
      <c r="KB120" s="22"/>
      <c r="KC120" s="22"/>
      <c r="KD120" s="22"/>
      <c r="KE120" s="22"/>
      <c r="KF120" s="22"/>
      <c r="KG120" s="22"/>
      <c r="KH120" s="22"/>
      <c r="KI120" s="22"/>
      <c r="KJ120" s="22"/>
      <c r="KK120" s="22"/>
      <c r="KL120" s="22"/>
      <c r="KM120" s="22"/>
      <c r="KN120" s="22"/>
      <c r="KO120" s="22"/>
      <c r="KP120" s="22"/>
      <c r="KQ120" s="22"/>
      <c r="KR120" s="22"/>
      <c r="KS120" s="22"/>
      <c r="KT120" s="22"/>
      <c r="KU120" s="22"/>
      <c r="KV120" s="22"/>
      <c r="KW120" s="22"/>
      <c r="KX120" s="22"/>
      <c r="KY120" s="22"/>
      <c r="KZ120" s="22"/>
      <c r="LA120" s="22"/>
      <c r="LB120" s="22"/>
      <c r="LC120" s="22"/>
      <c r="LD120" s="22"/>
      <c r="LE120" s="22"/>
      <c r="LF120" s="22"/>
      <c r="LG120" s="22"/>
      <c r="LH120" s="22"/>
      <c r="LI120" s="22"/>
      <c r="LJ120" s="22"/>
      <c r="LK120" s="22"/>
      <c r="LL120" s="22"/>
      <c r="LM120" s="22"/>
      <c r="LN120" s="22"/>
      <c r="LO120" s="22"/>
      <c r="LP120" s="22"/>
      <c r="LQ120" s="22"/>
      <c r="LR120" s="22"/>
      <c r="LS120" s="22"/>
      <c r="LT120" s="22"/>
      <c r="LU120" s="22"/>
      <c r="LV120" s="22"/>
      <c r="LW120" s="22"/>
      <c r="LX120" s="22"/>
      <c r="LY120" s="22"/>
      <c r="LZ120" s="22"/>
      <c r="MA120" s="22"/>
      <c r="MB120" s="22"/>
      <c r="MC120" s="22"/>
      <c r="MD120" s="22"/>
      <c r="ME120" s="22"/>
      <c r="MF120" s="22"/>
      <c r="MG120" s="22"/>
      <c r="MH120" s="22"/>
      <c r="MI120" s="22"/>
      <c r="MJ120" s="22"/>
      <c r="MK120" s="22"/>
      <c r="ML120" s="22"/>
      <c r="MM120" s="22"/>
      <c r="MN120" s="22"/>
      <c r="MO120" s="22"/>
      <c r="MP120" s="22"/>
      <c r="MQ120" s="22"/>
      <c r="MR120" s="22"/>
      <c r="MS120" s="22"/>
      <c r="MT120" s="22"/>
      <c r="MU120" s="22"/>
      <c r="MV120" s="22"/>
      <c r="MW120" s="22"/>
      <c r="MX120" s="22"/>
      <c r="MY120" s="22"/>
      <c r="MZ120" s="22"/>
      <c r="NA120" s="22"/>
      <c r="NB120" s="22"/>
      <c r="NC120" s="22"/>
      <c r="ND120" s="22"/>
      <c r="NE120" s="22"/>
      <c r="NF120" s="22"/>
      <c r="NG120" s="22"/>
      <c r="NH120" s="22"/>
      <c r="NI120" s="22"/>
      <c r="NJ120" s="22"/>
      <c r="NK120" s="22"/>
      <c r="NL120" s="22"/>
      <c r="NM120" s="22"/>
      <c r="NN120" s="22"/>
      <c r="NO120" s="22"/>
      <c r="NP120" s="22"/>
      <c r="NQ120" s="22"/>
      <c r="NR120" s="22"/>
      <c r="NS120" s="22"/>
      <c r="NT120" s="22"/>
      <c r="NU120" s="22"/>
      <c r="NV120" s="22"/>
      <c r="NW120" s="22"/>
      <c r="NX120" s="22"/>
      <c r="NY120" s="22"/>
      <c r="NZ120" s="22"/>
      <c r="OA120" s="22"/>
      <c r="OB120" s="22"/>
      <c r="OC120" s="22"/>
      <c r="OD120" s="22"/>
      <c r="OE120" s="22"/>
      <c r="OF120" s="22"/>
      <c r="OG120" s="22"/>
      <c r="OH120" s="22"/>
      <c r="OI120" s="22"/>
      <c r="OJ120" s="22"/>
      <c r="OK120" s="22"/>
      <c r="OL120" s="22"/>
      <c r="OM120" s="22"/>
      <c r="ON120" s="22"/>
      <c r="OO120" s="22"/>
      <c r="OP120" s="22"/>
      <c r="OQ120" s="22"/>
      <c r="OR120" s="22"/>
      <c r="OS120" s="22"/>
      <c r="OT120" s="22"/>
      <c r="OU120" s="22"/>
      <c r="OV120" s="22"/>
      <c r="OW120" s="22"/>
      <c r="OX120" s="22"/>
      <c r="OY120" s="22"/>
      <c r="OZ120" s="22"/>
    </row>
    <row r="121" spans="1:416" s="645" customFormat="1" ht="12.75" customHeight="1" x14ac:dyDescent="0.25">
      <c r="A121" s="648"/>
      <c r="B121" s="649"/>
      <c r="C121" s="650"/>
      <c r="D121" s="651">
        <v>39</v>
      </c>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c r="AH121" s="22"/>
      <c r="AI121" s="22"/>
      <c r="AJ121" s="22"/>
      <c r="AK121" s="22"/>
      <c r="AL121" s="22"/>
      <c r="AM121" s="22"/>
      <c r="AN121" s="22"/>
      <c r="AO121" s="22"/>
      <c r="AP121" s="22"/>
      <c r="AQ121" s="22"/>
      <c r="AR121" s="22"/>
      <c r="AS121" s="22"/>
      <c r="AT121" s="22"/>
      <c r="AU121" s="22"/>
      <c r="AV121" s="22"/>
      <c r="AW121" s="22"/>
      <c r="AX121" s="22"/>
      <c r="AY121" s="22"/>
      <c r="AZ121" s="22"/>
      <c r="BA121" s="22"/>
      <c r="BB121" s="22"/>
      <c r="BC121" s="22"/>
      <c r="BD121" s="22"/>
      <c r="BE121" s="22"/>
      <c r="BF121" s="22"/>
      <c r="BG121" s="22"/>
      <c r="BH121" s="22"/>
      <c r="BI121" s="22"/>
      <c r="BJ121" s="22"/>
      <c r="BK121" s="22"/>
      <c r="BL121" s="22"/>
      <c r="BM121" s="22"/>
      <c r="BN121" s="22"/>
      <c r="BO121" s="22"/>
      <c r="BP121" s="22"/>
      <c r="BQ121" s="22"/>
      <c r="BR121" s="22"/>
      <c r="BS121" s="22"/>
      <c r="BT121" s="22"/>
      <c r="BU121" s="22"/>
      <c r="BV121" s="22"/>
      <c r="BW121" s="22"/>
      <c r="BX121" s="22"/>
      <c r="BY121" s="22"/>
      <c r="BZ121" s="22"/>
      <c r="CA121" s="22"/>
      <c r="CB121" s="22"/>
      <c r="CC121" s="22"/>
      <c r="CD121" s="22"/>
      <c r="CE121" s="22"/>
      <c r="CF121" s="22"/>
      <c r="CG121" s="22"/>
      <c r="CH121" s="22"/>
      <c r="CI121" s="22"/>
      <c r="CJ121" s="22"/>
      <c r="CK121" s="22"/>
      <c r="CL121" s="22"/>
      <c r="CM121" s="22"/>
      <c r="CN121" s="22"/>
      <c r="CO121" s="22"/>
      <c r="CP121" s="22"/>
      <c r="CQ121" s="22"/>
      <c r="CR121" s="22"/>
      <c r="CS121" s="22"/>
      <c r="CT121" s="22"/>
      <c r="CU121" s="22"/>
      <c r="CV121" s="22"/>
      <c r="CW121" s="22"/>
      <c r="CX121" s="22"/>
      <c r="CY121" s="22"/>
      <c r="CZ121" s="22"/>
      <c r="DA121" s="22"/>
      <c r="DB121" s="22"/>
      <c r="DC121" s="22"/>
      <c r="DD121" s="22"/>
      <c r="DE121" s="22"/>
      <c r="DF121" s="22"/>
      <c r="DG121" s="22"/>
      <c r="DH121" s="22"/>
      <c r="DI121" s="22"/>
      <c r="DJ121" s="22"/>
      <c r="DK121" s="22"/>
      <c r="DL121" s="22"/>
      <c r="DM121" s="22"/>
      <c r="DN121" s="22"/>
      <c r="DO121" s="22"/>
      <c r="DP121" s="22"/>
      <c r="DQ121" s="22"/>
      <c r="DR121" s="22"/>
      <c r="DS121" s="22"/>
      <c r="DT121" s="22"/>
      <c r="DU121" s="22"/>
      <c r="DV121" s="22"/>
      <c r="DW121" s="22"/>
      <c r="DX121" s="22"/>
      <c r="DY121" s="22"/>
      <c r="DZ121" s="22"/>
      <c r="EA121" s="22"/>
      <c r="EB121" s="22"/>
      <c r="EC121" s="22"/>
      <c r="ED121" s="22"/>
      <c r="EE121" s="22"/>
      <c r="EF121" s="22"/>
      <c r="EG121" s="22"/>
      <c r="EH121" s="22"/>
      <c r="EI121" s="22"/>
      <c r="EJ121" s="22"/>
      <c r="EK121" s="22"/>
      <c r="EL121" s="22"/>
      <c r="EM121" s="22"/>
      <c r="EN121" s="22"/>
      <c r="EO121" s="22"/>
      <c r="EP121" s="22"/>
      <c r="EQ121" s="22"/>
      <c r="ER121" s="22"/>
      <c r="ES121" s="22"/>
      <c r="ET121" s="22"/>
      <c r="EU121" s="22"/>
      <c r="EV121" s="22"/>
      <c r="EW121" s="22"/>
      <c r="EX121" s="22"/>
      <c r="EY121" s="22"/>
      <c r="EZ121" s="22"/>
      <c r="FA121" s="22"/>
      <c r="FB121" s="22"/>
      <c r="FC121" s="22"/>
      <c r="FD121" s="22"/>
      <c r="FE121" s="22"/>
      <c r="FF121" s="22"/>
      <c r="FG121" s="22"/>
      <c r="FH121" s="22"/>
      <c r="FI121" s="22"/>
      <c r="FJ121" s="22"/>
      <c r="FK121" s="22"/>
      <c r="FL121" s="22"/>
      <c r="FM121" s="22"/>
      <c r="FN121" s="22"/>
      <c r="FO121" s="22"/>
      <c r="FP121" s="22"/>
      <c r="FQ121" s="22"/>
      <c r="FR121" s="22"/>
      <c r="FS121" s="22"/>
      <c r="FT121" s="22"/>
      <c r="FU121" s="22"/>
      <c r="FV121" s="22"/>
      <c r="FW121" s="22"/>
      <c r="FX121" s="22"/>
      <c r="FY121" s="22"/>
      <c r="FZ121" s="22"/>
      <c r="GA121" s="22"/>
      <c r="GB121" s="22"/>
      <c r="GC121" s="22"/>
      <c r="GD121" s="22"/>
      <c r="GE121" s="22"/>
      <c r="GF121" s="22"/>
      <c r="GG121" s="22"/>
      <c r="GH121" s="22"/>
      <c r="GI121" s="22"/>
      <c r="GJ121" s="22"/>
      <c r="GK121" s="22"/>
      <c r="GL121" s="22"/>
      <c r="GM121" s="22"/>
      <c r="GN121" s="22"/>
      <c r="GO121" s="22"/>
      <c r="GP121" s="22"/>
      <c r="GQ121" s="22"/>
      <c r="GR121" s="22"/>
      <c r="GS121" s="22"/>
      <c r="GT121" s="22"/>
      <c r="GU121" s="22"/>
      <c r="GV121" s="22"/>
      <c r="GW121" s="22"/>
      <c r="GX121" s="22"/>
      <c r="GY121" s="22"/>
      <c r="GZ121" s="22"/>
      <c r="HA121" s="22"/>
      <c r="HB121" s="22"/>
      <c r="HC121" s="22"/>
      <c r="HD121" s="22"/>
      <c r="HE121" s="22"/>
      <c r="HF121" s="22"/>
      <c r="HG121" s="22"/>
      <c r="HH121" s="22"/>
      <c r="HI121" s="22"/>
      <c r="HJ121" s="22"/>
      <c r="HK121" s="22"/>
      <c r="HL121" s="22"/>
      <c r="HM121" s="22"/>
      <c r="HN121" s="22"/>
      <c r="HO121" s="22"/>
      <c r="HP121" s="22"/>
      <c r="HQ121" s="22"/>
      <c r="HR121" s="22"/>
      <c r="HS121" s="22"/>
      <c r="HT121" s="22"/>
      <c r="HU121" s="22"/>
      <c r="HV121" s="22"/>
      <c r="HW121" s="22"/>
      <c r="HX121" s="22"/>
      <c r="HY121" s="22"/>
      <c r="HZ121" s="22"/>
      <c r="IA121" s="22"/>
      <c r="IB121" s="22"/>
      <c r="IC121" s="22"/>
      <c r="ID121" s="22"/>
      <c r="IE121" s="22"/>
      <c r="IF121" s="22"/>
      <c r="IG121" s="22"/>
      <c r="IH121" s="22"/>
      <c r="II121" s="22"/>
      <c r="IJ121" s="22"/>
      <c r="IK121" s="22"/>
      <c r="IL121" s="22"/>
      <c r="IM121" s="22"/>
      <c r="IN121" s="22"/>
      <c r="IO121" s="22"/>
      <c r="IP121" s="22"/>
      <c r="IQ121" s="22"/>
      <c r="IR121" s="22"/>
      <c r="IS121" s="22"/>
      <c r="IT121" s="22"/>
      <c r="IU121" s="22"/>
      <c r="IV121" s="22"/>
      <c r="IW121" s="22"/>
      <c r="IX121" s="22"/>
      <c r="IY121" s="22"/>
      <c r="IZ121" s="22"/>
      <c r="JA121" s="22"/>
      <c r="JB121" s="22"/>
      <c r="JC121" s="22"/>
      <c r="JD121" s="22"/>
      <c r="JE121" s="22"/>
      <c r="JF121" s="22"/>
      <c r="JG121" s="22"/>
      <c r="JH121" s="22"/>
      <c r="JI121" s="22"/>
      <c r="JJ121" s="22"/>
      <c r="JK121" s="22"/>
      <c r="JL121" s="22"/>
      <c r="JM121" s="22"/>
      <c r="JN121" s="22"/>
      <c r="JO121" s="22"/>
      <c r="JP121" s="22"/>
      <c r="JQ121" s="22"/>
      <c r="JR121" s="22"/>
      <c r="JS121" s="22"/>
      <c r="JT121" s="22"/>
      <c r="JU121" s="22"/>
      <c r="JV121" s="22"/>
      <c r="JW121" s="22"/>
      <c r="JX121" s="22"/>
      <c r="JY121" s="22"/>
      <c r="JZ121" s="22"/>
      <c r="KA121" s="22"/>
      <c r="KB121" s="22"/>
      <c r="KC121" s="22"/>
      <c r="KD121" s="22"/>
      <c r="KE121" s="22"/>
      <c r="KF121" s="22"/>
      <c r="KG121" s="22"/>
      <c r="KH121" s="22"/>
      <c r="KI121" s="22"/>
      <c r="KJ121" s="22"/>
      <c r="KK121" s="22"/>
      <c r="KL121" s="22"/>
      <c r="KM121" s="22"/>
      <c r="KN121" s="22"/>
      <c r="KO121" s="22"/>
      <c r="KP121" s="22"/>
      <c r="KQ121" s="22"/>
      <c r="KR121" s="22"/>
      <c r="KS121" s="22"/>
      <c r="KT121" s="22"/>
      <c r="KU121" s="22"/>
      <c r="KV121" s="22"/>
      <c r="KW121" s="22"/>
      <c r="KX121" s="22"/>
      <c r="KY121" s="22"/>
      <c r="KZ121" s="22"/>
      <c r="LA121" s="22"/>
      <c r="LB121" s="22"/>
      <c r="LC121" s="22"/>
      <c r="LD121" s="22"/>
      <c r="LE121" s="22"/>
      <c r="LF121" s="22"/>
      <c r="LG121" s="22"/>
      <c r="LH121" s="22"/>
      <c r="LI121" s="22"/>
      <c r="LJ121" s="22"/>
      <c r="LK121" s="22"/>
      <c r="LL121" s="22"/>
      <c r="LM121" s="22"/>
      <c r="LN121" s="22"/>
      <c r="LO121" s="22"/>
      <c r="LP121" s="22"/>
      <c r="LQ121" s="22"/>
      <c r="LR121" s="22"/>
      <c r="LS121" s="22"/>
      <c r="LT121" s="22"/>
      <c r="LU121" s="22"/>
      <c r="LV121" s="22"/>
      <c r="LW121" s="22"/>
      <c r="LX121" s="22"/>
      <c r="LY121" s="22"/>
      <c r="LZ121" s="22"/>
      <c r="MA121" s="22"/>
      <c r="MB121" s="22"/>
      <c r="MC121" s="22"/>
      <c r="MD121" s="22"/>
      <c r="ME121" s="22"/>
      <c r="MF121" s="22"/>
      <c r="MG121" s="22"/>
      <c r="MH121" s="22"/>
      <c r="MI121" s="22"/>
      <c r="MJ121" s="22"/>
      <c r="MK121" s="22"/>
      <c r="ML121" s="22"/>
      <c r="MM121" s="22"/>
      <c r="MN121" s="22"/>
      <c r="MO121" s="22"/>
      <c r="MP121" s="22"/>
      <c r="MQ121" s="22"/>
      <c r="MR121" s="22"/>
      <c r="MS121" s="22"/>
      <c r="MT121" s="22"/>
      <c r="MU121" s="22"/>
      <c r="MV121" s="22"/>
      <c r="MW121" s="22"/>
      <c r="MX121" s="22"/>
      <c r="MY121" s="22"/>
      <c r="MZ121" s="22"/>
      <c r="NA121" s="22"/>
      <c r="NB121" s="22"/>
      <c r="NC121" s="22"/>
      <c r="ND121" s="22"/>
      <c r="NE121" s="22"/>
      <c r="NF121" s="22"/>
      <c r="NG121" s="22"/>
      <c r="NH121" s="22"/>
      <c r="NI121" s="22"/>
      <c r="NJ121" s="22"/>
      <c r="NK121" s="22"/>
      <c r="NL121" s="22"/>
      <c r="NM121" s="22"/>
      <c r="NN121" s="22"/>
      <c r="NO121" s="22"/>
      <c r="NP121" s="22"/>
      <c r="NQ121" s="22"/>
      <c r="NR121" s="22"/>
      <c r="NS121" s="22"/>
      <c r="NT121" s="22"/>
      <c r="NU121" s="22"/>
      <c r="NV121" s="22"/>
      <c r="NW121" s="22"/>
      <c r="NX121" s="22"/>
      <c r="NY121" s="22"/>
      <c r="NZ121" s="22"/>
      <c r="OA121" s="22"/>
      <c r="OB121" s="22"/>
      <c r="OC121" s="22"/>
      <c r="OD121" s="22"/>
      <c r="OE121" s="22"/>
      <c r="OF121" s="22"/>
      <c r="OG121" s="22"/>
      <c r="OH121" s="22"/>
      <c r="OI121" s="22"/>
      <c r="OJ121" s="22"/>
      <c r="OK121" s="22"/>
      <c r="OL121" s="22"/>
      <c r="OM121" s="22"/>
      <c r="ON121" s="22"/>
      <c r="OO121" s="22"/>
      <c r="OP121" s="22"/>
      <c r="OQ121" s="22"/>
      <c r="OR121" s="22"/>
      <c r="OS121" s="22"/>
      <c r="OT121" s="22"/>
      <c r="OU121" s="22"/>
      <c r="OV121" s="22"/>
      <c r="OW121" s="22"/>
      <c r="OX121" s="22"/>
      <c r="OY121" s="22"/>
      <c r="OZ121" s="22"/>
    </row>
    <row r="122" spans="1:416" s="645" customFormat="1" ht="12.75" customHeight="1" thickBot="1" x14ac:dyDescent="0.3">
      <c r="A122" s="652"/>
      <c r="B122" s="653"/>
      <c r="C122" s="654"/>
      <c r="D122" s="655">
        <v>40</v>
      </c>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c r="AG122" s="22"/>
      <c r="AH122" s="22"/>
      <c r="AI122" s="22"/>
      <c r="AJ122" s="22"/>
      <c r="AK122" s="22"/>
      <c r="AL122" s="22"/>
      <c r="AM122" s="22"/>
      <c r="AN122" s="22"/>
      <c r="AO122" s="22"/>
      <c r="AP122" s="22"/>
      <c r="AQ122" s="22"/>
      <c r="AR122" s="22"/>
      <c r="AS122" s="22"/>
      <c r="AT122" s="22"/>
      <c r="AU122" s="22"/>
      <c r="AV122" s="22"/>
      <c r="AW122" s="22"/>
      <c r="AX122" s="22"/>
      <c r="AY122" s="22"/>
      <c r="AZ122" s="22"/>
      <c r="BA122" s="22"/>
      <c r="BB122" s="22"/>
      <c r="BC122" s="22"/>
      <c r="BD122" s="22"/>
      <c r="BE122" s="22"/>
      <c r="BF122" s="22"/>
      <c r="BG122" s="22"/>
      <c r="BH122" s="22"/>
      <c r="BI122" s="22"/>
      <c r="BJ122" s="22"/>
      <c r="BK122" s="22"/>
      <c r="BL122" s="22"/>
      <c r="BM122" s="22"/>
      <c r="BN122" s="22"/>
      <c r="BO122" s="22"/>
      <c r="BP122" s="22"/>
      <c r="BQ122" s="22"/>
      <c r="BR122" s="22"/>
      <c r="BS122" s="22"/>
      <c r="BT122" s="22"/>
      <c r="BU122" s="22"/>
      <c r="BV122" s="22"/>
      <c r="BW122" s="22"/>
      <c r="BX122" s="22"/>
      <c r="BY122" s="22"/>
      <c r="BZ122" s="22"/>
      <c r="CA122" s="22"/>
      <c r="CB122" s="22"/>
      <c r="CC122" s="22"/>
      <c r="CD122" s="22"/>
      <c r="CE122" s="22"/>
      <c r="CF122" s="22"/>
      <c r="CG122" s="22"/>
      <c r="CH122" s="22"/>
      <c r="CI122" s="22"/>
      <c r="CJ122" s="22"/>
      <c r="CK122" s="22"/>
      <c r="CL122" s="22"/>
      <c r="CM122" s="22"/>
      <c r="CN122" s="22"/>
      <c r="CO122" s="22"/>
      <c r="CP122" s="22"/>
      <c r="CQ122" s="22"/>
      <c r="CR122" s="22"/>
      <c r="CS122" s="22"/>
      <c r="CT122" s="22"/>
      <c r="CU122" s="22"/>
      <c r="CV122" s="22"/>
      <c r="CW122" s="22"/>
      <c r="CX122" s="22"/>
      <c r="CY122" s="22"/>
      <c r="CZ122" s="22"/>
      <c r="DA122" s="22"/>
      <c r="DB122" s="22"/>
      <c r="DC122" s="22"/>
      <c r="DD122" s="22"/>
      <c r="DE122" s="22"/>
      <c r="DF122" s="22"/>
      <c r="DG122" s="22"/>
      <c r="DH122" s="22"/>
      <c r="DI122" s="22"/>
      <c r="DJ122" s="22"/>
      <c r="DK122" s="22"/>
      <c r="DL122" s="22"/>
      <c r="DM122" s="22"/>
      <c r="DN122" s="22"/>
      <c r="DO122" s="22"/>
      <c r="DP122" s="22"/>
      <c r="DQ122" s="22"/>
      <c r="DR122" s="22"/>
      <c r="DS122" s="22"/>
      <c r="DT122" s="22"/>
      <c r="DU122" s="22"/>
      <c r="DV122" s="22"/>
      <c r="DW122" s="22"/>
      <c r="DX122" s="22"/>
      <c r="DY122" s="22"/>
      <c r="DZ122" s="22"/>
      <c r="EA122" s="22"/>
      <c r="EB122" s="22"/>
      <c r="EC122" s="22"/>
      <c r="ED122" s="22"/>
      <c r="EE122" s="22"/>
      <c r="EF122" s="22"/>
      <c r="EG122" s="22"/>
      <c r="EH122" s="22"/>
      <c r="EI122" s="22"/>
      <c r="EJ122" s="22"/>
      <c r="EK122" s="22"/>
      <c r="EL122" s="22"/>
      <c r="EM122" s="22"/>
      <c r="EN122" s="22"/>
      <c r="EO122" s="22"/>
      <c r="EP122" s="22"/>
      <c r="EQ122" s="22"/>
      <c r="ER122" s="22"/>
      <c r="ES122" s="22"/>
      <c r="ET122" s="22"/>
      <c r="EU122" s="22"/>
      <c r="EV122" s="22"/>
      <c r="EW122" s="22"/>
      <c r="EX122" s="22"/>
      <c r="EY122" s="22"/>
      <c r="EZ122" s="22"/>
      <c r="FA122" s="22"/>
      <c r="FB122" s="22"/>
      <c r="FC122" s="22"/>
      <c r="FD122" s="22"/>
      <c r="FE122" s="22"/>
      <c r="FF122" s="22"/>
      <c r="FG122" s="22"/>
      <c r="FH122" s="22"/>
      <c r="FI122" s="22"/>
      <c r="FJ122" s="22"/>
      <c r="FK122" s="22"/>
      <c r="FL122" s="22"/>
      <c r="FM122" s="22"/>
      <c r="FN122" s="22"/>
      <c r="FO122" s="22"/>
      <c r="FP122" s="22"/>
      <c r="FQ122" s="22"/>
      <c r="FR122" s="22"/>
      <c r="FS122" s="22"/>
      <c r="FT122" s="22"/>
      <c r="FU122" s="22"/>
      <c r="FV122" s="22"/>
      <c r="FW122" s="22"/>
      <c r="FX122" s="22"/>
      <c r="FY122" s="22"/>
      <c r="FZ122" s="22"/>
      <c r="GA122" s="22"/>
      <c r="GB122" s="22"/>
      <c r="GC122" s="22"/>
      <c r="GD122" s="22"/>
      <c r="GE122" s="22"/>
      <c r="GF122" s="22"/>
      <c r="GG122" s="22"/>
      <c r="GH122" s="22"/>
      <c r="GI122" s="22"/>
      <c r="GJ122" s="22"/>
      <c r="GK122" s="22"/>
      <c r="GL122" s="22"/>
      <c r="GM122" s="22"/>
      <c r="GN122" s="22"/>
      <c r="GO122" s="22"/>
      <c r="GP122" s="22"/>
      <c r="GQ122" s="22"/>
      <c r="GR122" s="22"/>
      <c r="GS122" s="22"/>
      <c r="GT122" s="22"/>
      <c r="GU122" s="22"/>
      <c r="GV122" s="22"/>
      <c r="GW122" s="22"/>
      <c r="GX122" s="22"/>
      <c r="GY122" s="22"/>
      <c r="GZ122" s="22"/>
      <c r="HA122" s="22"/>
      <c r="HB122" s="22"/>
      <c r="HC122" s="22"/>
      <c r="HD122" s="22"/>
      <c r="HE122" s="22"/>
      <c r="HF122" s="22"/>
      <c r="HG122" s="22"/>
      <c r="HH122" s="22"/>
      <c r="HI122" s="22"/>
      <c r="HJ122" s="22"/>
      <c r="HK122" s="22"/>
      <c r="HL122" s="22"/>
      <c r="HM122" s="22"/>
      <c r="HN122" s="22"/>
      <c r="HO122" s="22"/>
      <c r="HP122" s="22"/>
      <c r="HQ122" s="22"/>
      <c r="HR122" s="22"/>
      <c r="HS122" s="22"/>
      <c r="HT122" s="22"/>
      <c r="HU122" s="22"/>
      <c r="HV122" s="22"/>
      <c r="HW122" s="22"/>
      <c r="HX122" s="22"/>
      <c r="HY122" s="22"/>
      <c r="HZ122" s="22"/>
      <c r="IA122" s="22"/>
      <c r="IB122" s="22"/>
      <c r="IC122" s="22"/>
      <c r="ID122" s="22"/>
      <c r="IE122" s="22"/>
      <c r="IF122" s="22"/>
      <c r="IG122" s="22"/>
      <c r="IH122" s="22"/>
      <c r="II122" s="22"/>
      <c r="IJ122" s="22"/>
      <c r="IK122" s="22"/>
      <c r="IL122" s="22"/>
      <c r="IM122" s="22"/>
      <c r="IN122" s="22"/>
      <c r="IO122" s="22"/>
      <c r="IP122" s="22"/>
      <c r="IQ122" s="22"/>
      <c r="IR122" s="22"/>
      <c r="IS122" s="22"/>
      <c r="IT122" s="22"/>
      <c r="IU122" s="22"/>
      <c r="IV122" s="22"/>
      <c r="IW122" s="22"/>
      <c r="IX122" s="22"/>
      <c r="IY122" s="22"/>
      <c r="IZ122" s="22"/>
      <c r="JA122" s="22"/>
      <c r="JB122" s="22"/>
      <c r="JC122" s="22"/>
      <c r="JD122" s="22"/>
      <c r="JE122" s="22"/>
      <c r="JF122" s="22"/>
      <c r="JG122" s="22"/>
      <c r="JH122" s="22"/>
      <c r="JI122" s="22"/>
      <c r="JJ122" s="22"/>
      <c r="JK122" s="22"/>
      <c r="JL122" s="22"/>
      <c r="JM122" s="22"/>
      <c r="JN122" s="22"/>
      <c r="JO122" s="22"/>
      <c r="JP122" s="22"/>
      <c r="JQ122" s="22"/>
      <c r="JR122" s="22"/>
      <c r="JS122" s="22"/>
      <c r="JT122" s="22"/>
      <c r="JU122" s="22"/>
      <c r="JV122" s="22"/>
      <c r="JW122" s="22"/>
      <c r="JX122" s="22"/>
      <c r="JY122" s="22"/>
      <c r="JZ122" s="22"/>
      <c r="KA122" s="22"/>
      <c r="KB122" s="22"/>
      <c r="KC122" s="22"/>
      <c r="KD122" s="22"/>
      <c r="KE122" s="22"/>
      <c r="KF122" s="22"/>
      <c r="KG122" s="22"/>
      <c r="KH122" s="22"/>
      <c r="KI122" s="22"/>
      <c r="KJ122" s="22"/>
      <c r="KK122" s="22"/>
      <c r="KL122" s="22"/>
      <c r="KM122" s="22"/>
      <c r="KN122" s="22"/>
      <c r="KO122" s="22"/>
      <c r="KP122" s="22"/>
      <c r="KQ122" s="22"/>
      <c r="KR122" s="22"/>
      <c r="KS122" s="22"/>
      <c r="KT122" s="22"/>
      <c r="KU122" s="22"/>
      <c r="KV122" s="22"/>
      <c r="KW122" s="22"/>
      <c r="KX122" s="22"/>
      <c r="KY122" s="22"/>
      <c r="KZ122" s="22"/>
      <c r="LA122" s="22"/>
      <c r="LB122" s="22"/>
      <c r="LC122" s="22"/>
      <c r="LD122" s="22"/>
      <c r="LE122" s="22"/>
      <c r="LF122" s="22"/>
      <c r="LG122" s="22"/>
      <c r="LH122" s="22"/>
      <c r="LI122" s="22"/>
      <c r="LJ122" s="22"/>
      <c r="LK122" s="22"/>
      <c r="LL122" s="22"/>
      <c r="LM122" s="22"/>
      <c r="LN122" s="22"/>
      <c r="LO122" s="22"/>
      <c r="LP122" s="22"/>
      <c r="LQ122" s="22"/>
      <c r="LR122" s="22"/>
      <c r="LS122" s="22"/>
      <c r="LT122" s="22"/>
      <c r="LU122" s="22"/>
      <c r="LV122" s="22"/>
      <c r="LW122" s="22"/>
      <c r="LX122" s="22"/>
      <c r="LY122" s="22"/>
      <c r="LZ122" s="22"/>
      <c r="MA122" s="22"/>
      <c r="MB122" s="22"/>
      <c r="MC122" s="22"/>
      <c r="MD122" s="22"/>
      <c r="ME122" s="22"/>
      <c r="MF122" s="22"/>
      <c r="MG122" s="22"/>
      <c r="MH122" s="22"/>
      <c r="MI122" s="22"/>
      <c r="MJ122" s="22"/>
      <c r="MK122" s="22"/>
      <c r="ML122" s="22"/>
      <c r="MM122" s="22"/>
      <c r="MN122" s="22"/>
      <c r="MO122" s="22"/>
      <c r="MP122" s="22"/>
      <c r="MQ122" s="22"/>
      <c r="MR122" s="22"/>
      <c r="MS122" s="22"/>
      <c r="MT122" s="22"/>
      <c r="MU122" s="22"/>
      <c r="MV122" s="22"/>
      <c r="MW122" s="22"/>
      <c r="MX122" s="22"/>
      <c r="MY122" s="22"/>
      <c r="MZ122" s="22"/>
      <c r="NA122" s="22"/>
      <c r="NB122" s="22"/>
      <c r="NC122" s="22"/>
      <c r="ND122" s="22"/>
      <c r="NE122" s="22"/>
      <c r="NF122" s="22"/>
      <c r="NG122" s="22"/>
      <c r="NH122" s="22"/>
      <c r="NI122" s="22"/>
      <c r="NJ122" s="22"/>
      <c r="NK122" s="22"/>
      <c r="NL122" s="22"/>
      <c r="NM122" s="22"/>
      <c r="NN122" s="22"/>
      <c r="NO122" s="22"/>
      <c r="NP122" s="22"/>
      <c r="NQ122" s="22"/>
      <c r="NR122" s="22"/>
      <c r="NS122" s="22"/>
      <c r="NT122" s="22"/>
      <c r="NU122" s="22"/>
      <c r="NV122" s="22"/>
      <c r="NW122" s="22"/>
      <c r="NX122" s="22"/>
      <c r="NY122" s="22"/>
      <c r="NZ122" s="22"/>
      <c r="OA122" s="22"/>
      <c r="OB122" s="22"/>
      <c r="OC122" s="22"/>
      <c r="OD122" s="22"/>
      <c r="OE122" s="22"/>
      <c r="OF122" s="22"/>
      <c r="OG122" s="22"/>
      <c r="OH122" s="22"/>
      <c r="OI122" s="22"/>
      <c r="OJ122" s="22"/>
      <c r="OK122" s="22"/>
      <c r="OL122" s="22"/>
      <c r="OM122" s="22"/>
      <c r="ON122" s="22"/>
      <c r="OO122" s="22"/>
      <c r="OP122" s="22"/>
      <c r="OQ122" s="22"/>
      <c r="OR122" s="22"/>
      <c r="OS122" s="22"/>
      <c r="OT122" s="22"/>
      <c r="OU122" s="22"/>
      <c r="OV122" s="22"/>
      <c r="OW122" s="22"/>
      <c r="OX122" s="22"/>
      <c r="OY122" s="22"/>
      <c r="OZ122" s="22"/>
    </row>
    <row r="123" spans="1:416" ht="13.8" thickBot="1" x14ac:dyDescent="0.3">
      <c r="A123" s="156" t="s">
        <v>161</v>
      </c>
      <c r="B123" s="157"/>
      <c r="C123" s="158" t="s">
        <v>85</v>
      </c>
      <c r="D123" s="159" t="s">
        <v>162</v>
      </c>
    </row>
    <row r="124" spans="1:416" x14ac:dyDescent="0.25">
      <c r="A124" s="620" t="str">
        <f>'0) Signal List'!B86</f>
        <v xml:space="preserve">Active Power Control facility status </v>
      </c>
      <c r="B124" s="469" t="str">
        <f>'0) Signal List'!D86</f>
        <v>off</v>
      </c>
      <c r="C124" s="622" t="str">
        <f>'0) Signal List'!A86</f>
        <v>E1</v>
      </c>
      <c r="D124" s="623">
        <v>1</v>
      </c>
    </row>
    <row r="125" spans="1:416" x14ac:dyDescent="0.25">
      <c r="A125" s="628" t="s">
        <v>163</v>
      </c>
      <c r="B125" s="497"/>
      <c r="C125" s="270"/>
      <c r="D125" s="629">
        <v>2</v>
      </c>
    </row>
    <row r="126" spans="1:416" x14ac:dyDescent="0.25">
      <c r="A126" s="624" t="str">
        <f>'0) Signal List'!B87</f>
        <v>Active Power Control facility status</v>
      </c>
      <c r="B126" s="469" t="str">
        <f>'0) Signal List'!D87</f>
        <v>on</v>
      </c>
      <c r="C126" s="200" t="str">
        <f>'0) Signal List'!A87</f>
        <v>E2</v>
      </c>
      <c r="D126" s="656">
        <v>3</v>
      </c>
    </row>
    <row r="127" spans="1:416" x14ac:dyDescent="0.25">
      <c r="A127" s="624" t="str">
        <f>'0) Signal List'!B88</f>
        <v>Frequency Response System Mode Status</v>
      </c>
      <c r="B127" s="469" t="str">
        <f>'0) Signal List'!D88</f>
        <v>off</v>
      </c>
      <c r="C127" s="200" t="str">
        <f>'0) Signal List'!A88</f>
        <v>E3</v>
      </c>
      <c r="D127" s="656">
        <v>4</v>
      </c>
    </row>
    <row r="128" spans="1:416" x14ac:dyDescent="0.25">
      <c r="A128" s="628" t="s">
        <v>163</v>
      </c>
      <c r="B128" s="497"/>
      <c r="C128" s="270"/>
      <c r="D128" s="629">
        <v>5</v>
      </c>
    </row>
    <row r="129" spans="1:4" x14ac:dyDescent="0.25">
      <c r="A129" s="624" t="str">
        <f>'0) Signal List'!B89</f>
        <v>Frequency Response System Mode Status</v>
      </c>
      <c r="B129" s="469" t="str">
        <f>'0) Signal List'!D89</f>
        <v>on</v>
      </c>
      <c r="C129" s="200" t="str">
        <f>'0) Signal List'!A89</f>
        <v>E4</v>
      </c>
      <c r="D129" s="656">
        <v>6</v>
      </c>
    </row>
    <row r="130" spans="1:4" x14ac:dyDescent="0.25">
      <c r="A130" s="624" t="str">
        <f>'0) Signal List'!B90</f>
        <v>Frequency Response Curve Select</v>
      </c>
      <c r="B130" s="625" t="str">
        <f>'0) Signal List'!D90</f>
        <v>Curve 1</v>
      </c>
      <c r="C130" s="200" t="str">
        <f>'0) Signal List'!A90</f>
        <v>E5</v>
      </c>
      <c r="D130" s="656">
        <v>7</v>
      </c>
    </row>
    <row r="131" spans="1:4" x14ac:dyDescent="0.25">
      <c r="A131" s="628" t="s">
        <v>163</v>
      </c>
      <c r="B131" s="497"/>
      <c r="C131" s="270"/>
      <c r="D131" s="629">
        <v>8</v>
      </c>
    </row>
    <row r="132" spans="1:4" x14ac:dyDescent="0.25">
      <c r="A132" s="624" t="str">
        <f>'0) Signal List'!B91</f>
        <v>Frequency Response Curve Select</v>
      </c>
      <c r="B132" s="625" t="str">
        <f>'0) Signal List'!D91</f>
        <v>Curve 2</v>
      </c>
      <c r="C132" s="200" t="str">
        <f>'0) Signal List'!A91</f>
        <v>E6</v>
      </c>
      <c r="D132" s="656">
        <v>9</v>
      </c>
    </row>
    <row r="133" spans="1:4" x14ac:dyDescent="0.25">
      <c r="A133" s="624" t="str">
        <f>'0) Signal List'!B92</f>
        <v xml:space="preserve">Emulated Inertia </v>
      </c>
      <c r="B133" s="625" t="str">
        <f>'0) Signal List'!D92</f>
        <v>off</v>
      </c>
      <c r="C133" s="200" t="str">
        <f>'0) Signal List'!A92</f>
        <v>E7</v>
      </c>
      <c r="D133" s="656">
        <v>10</v>
      </c>
    </row>
    <row r="134" spans="1:4" x14ac:dyDescent="0.25">
      <c r="A134" s="628" t="s">
        <v>163</v>
      </c>
      <c r="B134" s="497"/>
      <c r="C134" s="270"/>
      <c r="D134" s="629">
        <v>11</v>
      </c>
    </row>
    <row r="135" spans="1:4" x14ac:dyDescent="0.25">
      <c r="A135" s="624" t="str">
        <f>'0) Signal List'!B93</f>
        <v xml:space="preserve">Emulated Inertia </v>
      </c>
      <c r="B135" s="625" t="str">
        <f>'0) Signal List'!D93</f>
        <v>on</v>
      </c>
      <c r="C135" s="200" t="str">
        <f>'0) Signal List'!A93</f>
        <v>E8</v>
      </c>
      <c r="D135" s="656">
        <v>12</v>
      </c>
    </row>
    <row r="136" spans="1:4" x14ac:dyDescent="0.25">
      <c r="A136" s="624" t="str">
        <f>'0) Signal List'!B96</f>
        <v>ESBN 20 kV interface switch (Nulec Recloser)</v>
      </c>
      <c r="B136" s="469" t="str">
        <f>'0) Signal List'!D96</f>
        <v>open</v>
      </c>
      <c r="C136" s="200" t="str">
        <f>'0) Signal List'!A96</f>
        <v>F1</v>
      </c>
      <c r="D136" s="656">
        <v>13</v>
      </c>
    </row>
    <row r="137" spans="1:4" x14ac:dyDescent="0.25">
      <c r="A137" s="657" t="s">
        <v>163</v>
      </c>
      <c r="B137" s="658"/>
      <c r="C137" s="659"/>
      <c r="D137" s="629">
        <v>14</v>
      </c>
    </row>
    <row r="138" spans="1:4" x14ac:dyDescent="0.25">
      <c r="A138" s="660" t="str">
        <f>'0) Signal List'!B97</f>
        <v>ESBN 20 kV interface switch (Nulec Recloser)</v>
      </c>
      <c r="B138" s="469" t="str">
        <f>'0) Signal List'!D97</f>
        <v>close</v>
      </c>
      <c r="C138" s="200" t="str">
        <f>'0) Signal List'!A97</f>
        <v>F2</v>
      </c>
      <c r="D138" s="656">
        <v>15</v>
      </c>
    </row>
    <row r="139" spans="1:4" x14ac:dyDescent="0.25">
      <c r="A139" s="660" t="str">
        <f>'0) Signal List'!B98</f>
        <v>Dispatch Fail Market Command Lamp - WFPS Panel</v>
      </c>
      <c r="B139" s="469" t="str">
        <f>'0) Signal List'!D98</f>
        <v>off</v>
      </c>
      <c r="C139" s="200" t="str">
        <f>'0) Signal List'!A98</f>
        <v>F3</v>
      </c>
      <c r="D139" s="656">
        <v>16</v>
      </c>
    </row>
    <row r="140" spans="1:4" x14ac:dyDescent="0.25">
      <c r="A140" s="628" t="s">
        <v>163</v>
      </c>
      <c r="B140" s="497"/>
      <c r="C140" s="659"/>
      <c r="D140" s="629">
        <v>17</v>
      </c>
    </row>
    <row r="141" spans="1:4" x14ac:dyDescent="0.25">
      <c r="A141" s="660" t="str">
        <f>'0) Signal List'!B99</f>
        <v>Dispatch Fail Market Command Lamp - WFPS Panel</v>
      </c>
      <c r="B141" s="469" t="str">
        <f>'0) Signal List'!D99</f>
        <v xml:space="preserve">on </v>
      </c>
      <c r="C141" s="200" t="str">
        <f>'0) Signal List'!A99</f>
        <v>F4</v>
      </c>
      <c r="D141" s="656">
        <v>18</v>
      </c>
    </row>
    <row r="142" spans="1:4" x14ac:dyDescent="0.25">
      <c r="A142" s="660" t="str">
        <f>'0) Signal List'!B100</f>
        <v>Blue Alert Lamp  - WFPS Panel</v>
      </c>
      <c r="B142" s="469" t="str">
        <f>'0) Signal List'!D100</f>
        <v xml:space="preserve">off </v>
      </c>
      <c r="C142" s="200" t="str">
        <f>'0) Signal List'!A100</f>
        <v>F5</v>
      </c>
      <c r="D142" s="656">
        <v>19</v>
      </c>
    </row>
    <row r="143" spans="1:4" x14ac:dyDescent="0.25">
      <c r="A143" s="628" t="s">
        <v>163</v>
      </c>
      <c r="B143" s="497"/>
      <c r="C143" s="659"/>
      <c r="D143" s="629">
        <v>20</v>
      </c>
    </row>
    <row r="144" spans="1:4" x14ac:dyDescent="0.25">
      <c r="A144" s="660" t="str">
        <f>'0) Signal List'!B101</f>
        <v>Blue Alert Lamp  - WFPS Panel</v>
      </c>
      <c r="B144" s="469" t="str">
        <f>'0) Signal List'!D101</f>
        <v xml:space="preserve">on </v>
      </c>
      <c r="C144" s="200" t="str">
        <f>'0) Signal List'!A101</f>
        <v>F6</v>
      </c>
      <c r="D144" s="656">
        <v>21</v>
      </c>
    </row>
    <row r="145" spans="1:4" x14ac:dyDescent="0.25">
      <c r="A145" s="638" t="s">
        <v>164</v>
      </c>
      <c r="B145" s="497"/>
      <c r="C145" s="659"/>
      <c r="D145" s="629">
        <v>22</v>
      </c>
    </row>
    <row r="146" spans="1:4" x14ac:dyDescent="0.25">
      <c r="A146" s="628" t="s">
        <v>163</v>
      </c>
      <c r="B146" s="497"/>
      <c r="C146" s="659"/>
      <c r="D146" s="629">
        <v>23</v>
      </c>
    </row>
    <row r="147" spans="1:4" x14ac:dyDescent="0.25">
      <c r="A147" s="638" t="s">
        <v>164</v>
      </c>
      <c r="B147" s="497"/>
      <c r="C147" s="659"/>
      <c r="D147" s="629">
        <v>24</v>
      </c>
    </row>
    <row r="148" spans="1:4" x14ac:dyDescent="0.25">
      <c r="A148" s="638" t="s">
        <v>164</v>
      </c>
      <c r="B148" s="497"/>
      <c r="C148" s="659"/>
      <c r="D148" s="629">
        <v>25</v>
      </c>
    </row>
    <row r="149" spans="1:4" x14ac:dyDescent="0.25">
      <c r="A149" s="628" t="s">
        <v>163</v>
      </c>
      <c r="B149" s="497"/>
      <c r="C149" s="659"/>
      <c r="D149" s="629">
        <v>26</v>
      </c>
    </row>
    <row r="150" spans="1:4" x14ac:dyDescent="0.25">
      <c r="A150" s="638" t="s">
        <v>164</v>
      </c>
      <c r="B150" s="497"/>
      <c r="C150" s="659"/>
      <c r="D150" s="629">
        <v>27</v>
      </c>
    </row>
    <row r="151" spans="1:4" x14ac:dyDescent="0.25">
      <c r="A151" s="638" t="s">
        <v>164</v>
      </c>
      <c r="B151" s="497"/>
      <c r="C151" s="659"/>
      <c r="D151" s="629">
        <v>28</v>
      </c>
    </row>
    <row r="152" spans="1:4" x14ac:dyDescent="0.25">
      <c r="A152" s="628" t="s">
        <v>163</v>
      </c>
      <c r="B152" s="497"/>
      <c r="C152" s="659"/>
      <c r="D152" s="629">
        <v>29</v>
      </c>
    </row>
    <row r="153" spans="1:4" x14ac:dyDescent="0.25">
      <c r="A153" s="638" t="s">
        <v>164</v>
      </c>
      <c r="B153" s="497"/>
      <c r="C153" s="659"/>
      <c r="D153" s="629">
        <v>30</v>
      </c>
    </row>
    <row r="154" spans="1:4" x14ac:dyDescent="0.25">
      <c r="A154" s="638" t="s">
        <v>164</v>
      </c>
      <c r="B154" s="497"/>
      <c r="C154" s="658"/>
      <c r="D154" s="629">
        <v>31</v>
      </c>
    </row>
    <row r="155" spans="1:4" x14ac:dyDescent="0.25">
      <c r="A155" s="657" t="s">
        <v>163</v>
      </c>
      <c r="B155" s="658"/>
      <c r="C155" s="658"/>
      <c r="D155" s="629">
        <v>32</v>
      </c>
    </row>
    <row r="156" spans="1:4" x14ac:dyDescent="0.25">
      <c r="A156" s="638" t="s">
        <v>164</v>
      </c>
      <c r="B156" s="497"/>
      <c r="C156" s="661"/>
      <c r="D156" s="629">
        <v>33</v>
      </c>
    </row>
    <row r="157" spans="1:4" x14ac:dyDescent="0.25">
      <c r="A157" s="638" t="s">
        <v>164</v>
      </c>
      <c r="B157" s="497"/>
      <c r="C157" s="661"/>
      <c r="D157" s="629">
        <v>34</v>
      </c>
    </row>
    <row r="158" spans="1:4" x14ac:dyDescent="0.25">
      <c r="A158" s="628" t="s">
        <v>163</v>
      </c>
      <c r="B158" s="497"/>
      <c r="C158" s="661"/>
      <c r="D158" s="629">
        <v>35</v>
      </c>
    </row>
    <row r="159" spans="1:4" x14ac:dyDescent="0.25">
      <c r="A159" s="638" t="s">
        <v>164</v>
      </c>
      <c r="B159" s="497"/>
      <c r="C159" s="661"/>
      <c r="D159" s="629">
        <v>36</v>
      </c>
    </row>
    <row r="160" spans="1:4" x14ac:dyDescent="0.25">
      <c r="A160" s="638" t="s">
        <v>164</v>
      </c>
      <c r="B160" s="497"/>
      <c r="C160" s="661"/>
      <c r="D160" s="629">
        <v>37</v>
      </c>
    </row>
    <row r="161" spans="1:4" x14ac:dyDescent="0.25">
      <c r="A161" s="657" t="s">
        <v>163</v>
      </c>
      <c r="B161" s="658"/>
      <c r="C161" s="661"/>
      <c r="D161" s="629">
        <v>38</v>
      </c>
    </row>
    <row r="162" spans="1:4" x14ac:dyDescent="0.25">
      <c r="A162" s="638" t="s">
        <v>164</v>
      </c>
      <c r="B162" s="497"/>
      <c r="C162" s="661"/>
      <c r="D162" s="629">
        <v>39</v>
      </c>
    </row>
    <row r="163" spans="1:4" x14ac:dyDescent="0.25">
      <c r="A163" s="638" t="s">
        <v>164</v>
      </c>
      <c r="B163" s="497"/>
      <c r="C163" s="658"/>
      <c r="D163" s="629">
        <v>40</v>
      </c>
    </row>
    <row r="164" spans="1:4" x14ac:dyDescent="0.25">
      <c r="A164" s="628" t="s">
        <v>163</v>
      </c>
      <c r="B164" s="497"/>
      <c r="C164" s="658"/>
      <c r="D164" s="629">
        <v>41</v>
      </c>
    </row>
    <row r="165" spans="1:4" x14ac:dyDescent="0.25">
      <c r="A165" s="638" t="s">
        <v>164</v>
      </c>
      <c r="B165" s="497"/>
      <c r="C165" s="658"/>
      <c r="D165" s="629">
        <v>42</v>
      </c>
    </row>
    <row r="166" spans="1:4" x14ac:dyDescent="0.25">
      <c r="A166" s="638" t="s">
        <v>164</v>
      </c>
      <c r="B166" s="497"/>
      <c r="C166" s="658"/>
      <c r="D166" s="629">
        <v>43</v>
      </c>
    </row>
    <row r="167" spans="1:4" x14ac:dyDescent="0.25">
      <c r="A167" s="628" t="s">
        <v>163</v>
      </c>
      <c r="B167" s="497"/>
      <c r="C167" s="658"/>
      <c r="D167" s="629">
        <v>44</v>
      </c>
    </row>
    <row r="168" spans="1:4" x14ac:dyDescent="0.25">
      <c r="A168" s="638" t="s">
        <v>164</v>
      </c>
      <c r="B168" s="497"/>
      <c r="C168" s="658"/>
      <c r="D168" s="629">
        <v>45</v>
      </c>
    </row>
    <row r="169" spans="1:4" x14ac:dyDescent="0.25">
      <c r="A169" s="638" t="s">
        <v>164</v>
      </c>
      <c r="B169" s="497"/>
      <c r="C169" s="658"/>
      <c r="D169" s="629">
        <v>46</v>
      </c>
    </row>
    <row r="170" spans="1:4" x14ac:dyDescent="0.25">
      <c r="A170" s="657" t="s">
        <v>163</v>
      </c>
      <c r="B170" s="658"/>
      <c r="C170" s="658"/>
      <c r="D170" s="629">
        <v>47</v>
      </c>
    </row>
    <row r="171" spans="1:4" ht="13.8" thickBot="1" x14ac:dyDescent="0.3">
      <c r="A171" s="639" t="s">
        <v>164</v>
      </c>
      <c r="B171" s="632"/>
      <c r="C171" s="662"/>
      <c r="D171" s="629">
        <v>48</v>
      </c>
    </row>
    <row r="172" spans="1:4" ht="13.8" thickBot="1" x14ac:dyDescent="0.3">
      <c r="A172" s="156" t="s">
        <v>186</v>
      </c>
      <c r="B172" s="157"/>
      <c r="C172" s="158" t="s">
        <v>85</v>
      </c>
      <c r="D172" s="159" t="s">
        <v>187</v>
      </c>
    </row>
    <row r="173" spans="1:4" x14ac:dyDescent="0.25">
      <c r="A173" s="663"/>
      <c r="B173" s="664"/>
      <c r="C173" s="664"/>
      <c r="D173" s="665">
        <v>1</v>
      </c>
    </row>
    <row r="174" spans="1:4" x14ac:dyDescent="0.25">
      <c r="A174" s="666"/>
      <c r="B174" s="270"/>
      <c r="C174" s="270"/>
      <c r="D174" s="629">
        <v>2</v>
      </c>
    </row>
    <row r="175" spans="1:4" x14ac:dyDescent="0.25">
      <c r="A175" s="666"/>
      <c r="B175" s="497"/>
      <c r="C175" s="270"/>
      <c r="D175" s="629">
        <v>3</v>
      </c>
    </row>
    <row r="176" spans="1:4" x14ac:dyDescent="0.25">
      <c r="A176" s="666"/>
      <c r="B176" s="497"/>
      <c r="C176" s="270"/>
      <c r="D176" s="629">
        <v>4</v>
      </c>
    </row>
    <row r="177" spans="1:4" x14ac:dyDescent="0.25">
      <c r="A177" s="648"/>
      <c r="B177" s="649"/>
      <c r="C177" s="650"/>
      <c r="D177" s="651">
        <v>5</v>
      </c>
    </row>
    <row r="178" spans="1:4" x14ac:dyDescent="0.25">
      <c r="A178" s="648"/>
      <c r="B178" s="649"/>
      <c r="C178" s="650"/>
      <c r="D178" s="651">
        <v>6</v>
      </c>
    </row>
    <row r="179" spans="1:4" x14ac:dyDescent="0.25">
      <c r="A179" s="648"/>
      <c r="B179" s="649"/>
      <c r="C179" s="650"/>
      <c r="D179" s="651">
        <v>7</v>
      </c>
    </row>
    <row r="180" spans="1:4" x14ac:dyDescent="0.25">
      <c r="A180" s="648"/>
      <c r="B180" s="649"/>
      <c r="C180" s="650"/>
      <c r="D180" s="651">
        <v>8</v>
      </c>
    </row>
    <row r="181" spans="1:4" x14ac:dyDescent="0.25">
      <c r="A181" s="648"/>
      <c r="B181" s="649"/>
      <c r="C181" s="650"/>
      <c r="D181" s="651">
        <v>9</v>
      </c>
    </row>
    <row r="182" spans="1:4" x14ac:dyDescent="0.25">
      <c r="A182" s="648"/>
      <c r="B182" s="649"/>
      <c r="C182" s="650"/>
      <c r="D182" s="651">
        <v>10</v>
      </c>
    </row>
    <row r="183" spans="1:4" x14ac:dyDescent="0.25">
      <c r="A183" s="648"/>
      <c r="B183" s="649"/>
      <c r="C183" s="650"/>
      <c r="D183" s="651">
        <v>11</v>
      </c>
    </row>
    <row r="184" spans="1:4" x14ac:dyDescent="0.25">
      <c r="A184" s="648"/>
      <c r="B184" s="649"/>
      <c r="C184" s="650"/>
      <c r="D184" s="651">
        <v>12</v>
      </c>
    </row>
    <row r="185" spans="1:4" x14ac:dyDescent="0.25">
      <c r="A185" s="648"/>
      <c r="B185" s="649"/>
      <c r="C185" s="650"/>
      <c r="D185" s="651">
        <v>13</v>
      </c>
    </row>
    <row r="186" spans="1:4" x14ac:dyDescent="0.25">
      <c r="A186" s="648"/>
      <c r="B186" s="649"/>
      <c r="C186" s="650"/>
      <c r="D186" s="651">
        <v>14</v>
      </c>
    </row>
    <row r="187" spans="1:4" x14ac:dyDescent="0.25">
      <c r="A187" s="648"/>
      <c r="B187" s="649"/>
      <c r="C187" s="650"/>
      <c r="D187" s="651">
        <v>15</v>
      </c>
    </row>
    <row r="188" spans="1:4" x14ac:dyDescent="0.25">
      <c r="A188" s="648"/>
      <c r="B188" s="649"/>
      <c r="C188" s="650"/>
      <c r="D188" s="651">
        <v>16</v>
      </c>
    </row>
    <row r="189" spans="1:4" x14ac:dyDescent="0.25">
      <c r="A189" s="648"/>
      <c r="B189" s="649"/>
      <c r="C189" s="650"/>
      <c r="D189" s="651">
        <v>17</v>
      </c>
    </row>
    <row r="190" spans="1:4" x14ac:dyDescent="0.25">
      <c r="A190" s="648"/>
      <c r="B190" s="649"/>
      <c r="C190" s="650"/>
      <c r="D190" s="651">
        <v>18</v>
      </c>
    </row>
    <row r="191" spans="1:4" x14ac:dyDescent="0.25">
      <c r="A191" s="648"/>
      <c r="B191" s="649"/>
      <c r="C191" s="650"/>
      <c r="D191" s="651">
        <v>19</v>
      </c>
    </row>
    <row r="192" spans="1:4" x14ac:dyDescent="0.25">
      <c r="A192" s="648"/>
      <c r="B192" s="649"/>
      <c r="C192" s="650"/>
      <c r="D192" s="651">
        <v>20</v>
      </c>
    </row>
    <row r="193" spans="1:4" x14ac:dyDescent="0.25">
      <c r="A193" s="648"/>
      <c r="B193" s="649"/>
      <c r="C193" s="650"/>
      <c r="D193" s="651">
        <v>21</v>
      </c>
    </row>
    <row r="194" spans="1:4" x14ac:dyDescent="0.25">
      <c r="A194" s="648"/>
      <c r="B194" s="649"/>
      <c r="C194" s="650"/>
      <c r="D194" s="651">
        <v>22</v>
      </c>
    </row>
    <row r="195" spans="1:4" x14ac:dyDescent="0.25">
      <c r="A195" s="648"/>
      <c r="B195" s="649"/>
      <c r="C195" s="650"/>
      <c r="D195" s="651">
        <v>23</v>
      </c>
    </row>
    <row r="196" spans="1:4" x14ac:dyDescent="0.25">
      <c r="A196" s="648"/>
      <c r="B196" s="649"/>
      <c r="C196" s="650"/>
      <c r="D196" s="651">
        <v>24</v>
      </c>
    </row>
    <row r="197" spans="1:4" x14ac:dyDescent="0.25">
      <c r="A197" s="648"/>
      <c r="B197" s="649"/>
      <c r="C197" s="650"/>
      <c r="D197" s="651">
        <v>25</v>
      </c>
    </row>
    <row r="198" spans="1:4" x14ac:dyDescent="0.25">
      <c r="A198" s="648"/>
      <c r="B198" s="649"/>
      <c r="C198" s="650"/>
      <c r="D198" s="651">
        <v>26</v>
      </c>
    </row>
    <row r="199" spans="1:4" x14ac:dyDescent="0.25">
      <c r="A199" s="648"/>
      <c r="B199" s="649"/>
      <c r="C199" s="650"/>
      <c r="D199" s="651">
        <v>27</v>
      </c>
    </row>
    <row r="200" spans="1:4" x14ac:dyDescent="0.25">
      <c r="A200" s="648"/>
      <c r="B200" s="649"/>
      <c r="C200" s="650"/>
      <c r="D200" s="651">
        <v>28</v>
      </c>
    </row>
    <row r="201" spans="1:4" x14ac:dyDescent="0.25">
      <c r="A201" s="648"/>
      <c r="B201" s="649"/>
      <c r="C201" s="650"/>
      <c r="D201" s="651">
        <v>29</v>
      </c>
    </row>
    <row r="202" spans="1:4" x14ac:dyDescent="0.25">
      <c r="A202" s="648"/>
      <c r="B202" s="649"/>
      <c r="C202" s="650"/>
      <c r="D202" s="651">
        <v>30</v>
      </c>
    </row>
    <row r="203" spans="1:4" x14ac:dyDescent="0.25">
      <c r="A203" s="648"/>
      <c r="B203" s="649"/>
      <c r="C203" s="650"/>
      <c r="D203" s="651">
        <v>31</v>
      </c>
    </row>
    <row r="204" spans="1:4" x14ac:dyDescent="0.25">
      <c r="A204" s="648"/>
      <c r="B204" s="649"/>
      <c r="C204" s="650"/>
      <c r="D204" s="651">
        <v>32</v>
      </c>
    </row>
    <row r="205" spans="1:4" x14ac:dyDescent="0.25">
      <c r="A205" s="648"/>
      <c r="B205" s="649"/>
      <c r="C205" s="650"/>
      <c r="D205" s="651">
        <v>33</v>
      </c>
    </row>
    <row r="206" spans="1:4" x14ac:dyDescent="0.25">
      <c r="A206" s="648"/>
      <c r="B206" s="649"/>
      <c r="C206" s="650"/>
      <c r="D206" s="651">
        <v>34</v>
      </c>
    </row>
    <row r="207" spans="1:4" x14ac:dyDescent="0.25">
      <c r="A207" s="648"/>
      <c r="B207" s="649"/>
      <c r="C207" s="650"/>
      <c r="D207" s="651">
        <v>35</v>
      </c>
    </row>
    <row r="208" spans="1:4" ht="13.8" thickBot="1" x14ac:dyDescent="0.3">
      <c r="A208" s="652"/>
      <c r="B208" s="653"/>
      <c r="C208" s="654"/>
      <c r="D208" s="655">
        <v>36</v>
      </c>
    </row>
    <row r="209" spans="1:4" ht="13.8" thickBot="1" x14ac:dyDescent="0.3">
      <c r="A209" s="273" t="s">
        <v>188</v>
      </c>
      <c r="B209" s="646"/>
      <c r="C209" s="647"/>
      <c r="D209" s="231" t="s">
        <v>158</v>
      </c>
    </row>
    <row r="210" spans="1:4" x14ac:dyDescent="0.25">
      <c r="A210" s="928" t="str">
        <f>'0) Signal List'!B105</f>
        <v>Digital Output Active Power Control Setpoint Enable</v>
      </c>
      <c r="B210" s="469"/>
      <c r="C210" s="627" t="str">
        <f>'0) Signal List'!A105</f>
        <v>E9</v>
      </c>
      <c r="D210" s="637">
        <v>37</v>
      </c>
    </row>
    <row r="211" spans="1:4" x14ac:dyDescent="0.25">
      <c r="A211" s="929"/>
      <c r="B211" s="469"/>
      <c r="C211" s="627" t="str">
        <f>'0) Signal List'!A105</f>
        <v>E9</v>
      </c>
      <c r="D211" s="430">
        <v>38</v>
      </c>
    </row>
    <row r="212" spans="1:4" x14ac:dyDescent="0.25">
      <c r="A212" s="928" t="str">
        <f>'0) Signal List'!B106</f>
        <v>Digital Output Frequency Droop Setting Enable</v>
      </c>
      <c r="B212" s="469"/>
      <c r="C212" s="627" t="str">
        <f>'0) Signal List'!A106</f>
        <v>E10</v>
      </c>
      <c r="D212" s="430">
        <v>39</v>
      </c>
    </row>
    <row r="213" spans="1:4" x14ac:dyDescent="0.25">
      <c r="A213" s="929"/>
      <c r="B213" s="469"/>
      <c r="C213" s="627" t="str">
        <f>'0) Signal List'!A106</f>
        <v>E10</v>
      </c>
      <c r="D213" s="430">
        <v>40</v>
      </c>
    </row>
    <row r="214" spans="1:4" x14ac:dyDescent="0.25">
      <c r="A214" s="648"/>
      <c r="B214" s="649"/>
      <c r="C214" s="650"/>
      <c r="D214" s="629">
        <v>41</v>
      </c>
    </row>
    <row r="215" spans="1:4" x14ac:dyDescent="0.25">
      <c r="A215" s="648"/>
      <c r="B215" s="649"/>
      <c r="C215" s="650"/>
      <c r="D215" s="629">
        <v>42</v>
      </c>
    </row>
    <row r="216" spans="1:4" x14ac:dyDescent="0.25">
      <c r="A216" s="648"/>
      <c r="B216" s="649"/>
      <c r="C216" s="650"/>
      <c r="D216" s="629">
        <v>43</v>
      </c>
    </row>
    <row r="217" spans="1:4" x14ac:dyDescent="0.25">
      <c r="A217" s="648"/>
      <c r="B217" s="649"/>
      <c r="C217" s="650"/>
      <c r="D217" s="629">
        <v>44</v>
      </c>
    </row>
    <row r="218" spans="1:4" x14ac:dyDescent="0.25">
      <c r="A218" s="648"/>
      <c r="B218" s="649"/>
      <c r="C218" s="650"/>
      <c r="D218" s="629">
        <v>45</v>
      </c>
    </row>
    <row r="219" spans="1:4" x14ac:dyDescent="0.25">
      <c r="A219" s="648"/>
      <c r="B219" s="649"/>
      <c r="C219" s="650"/>
      <c r="D219" s="629">
        <v>46</v>
      </c>
    </row>
    <row r="220" spans="1:4" x14ac:dyDescent="0.25">
      <c r="A220" s="648"/>
      <c r="B220" s="649"/>
      <c r="C220" s="650"/>
      <c r="D220" s="629">
        <v>47</v>
      </c>
    </row>
    <row r="221" spans="1:4" x14ac:dyDescent="0.25">
      <c r="A221" s="648"/>
      <c r="B221" s="649"/>
      <c r="C221" s="650"/>
      <c r="D221" s="629">
        <v>48</v>
      </c>
    </row>
  </sheetData>
  <customSheetViews>
    <customSheetView guid="{87DE1C7C-F92F-4056-9C7F-506D880140E3}" fitToPage="1">
      <selection activeCell="L29" sqref="L29"/>
      <pageMargins left="0.23622047244094491" right="0.23622047244094491" top="0.74803149606299213" bottom="0.74803149606299213" header="0.31496062992125984" footer="0.31496062992125984"/>
      <printOptions horizontalCentered="1" verticalCentered="1"/>
      <pageSetup paperSize="9" scale="54" fitToHeight="2" orientation="portrait" horizontalDpi="200" verticalDpi="200" r:id="rId1"/>
      <headerFooter>
        <oddHeader>&amp;L&amp;G&amp;C&amp;24ETIE Layout / Wiring Configuration</oddHeader>
        <oddFooter>&amp;L&amp;14EirGrid Confidential - &amp;F&amp;R&amp;14Page &amp;P
&amp;D</oddFooter>
      </headerFooter>
    </customSheetView>
  </customSheetViews>
  <mergeCells count="2">
    <mergeCell ref="A210:A211"/>
    <mergeCell ref="A212:A213"/>
  </mergeCells>
  <printOptions horizontalCentered="1" verticalCentered="1"/>
  <pageMargins left="0.23622047244094491" right="0.23622047244094491" top="0.74803149606299213" bottom="0.74803149606299213" header="0.31496062992125984" footer="0.31496062992125984"/>
  <pageSetup paperSize="9" scale="47" fitToHeight="2" orientation="portrait" r:id="rId2"/>
  <headerFooter>
    <oddHeader>&amp;L&amp;G&amp;C&amp;24ETIE Layout / Wiring Configuration</oddHeader>
    <oddFooter>&amp;L&amp;14EirGrid Confidential - &amp;F&amp;R&amp;14Page &amp;P
&amp;D</oddFooter>
  </headerFooter>
  <rowBreaks count="1" manualBreakCount="1">
    <brk id="122" max="16383" man="1"/>
  </rowBreaks>
  <legacyDrawing r:id="rId3"/>
  <legacyDrawingHF r:id="rId4"/>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92"/>
  <sheetViews>
    <sheetView view="pageBreakPreview" topLeftCell="A13" zoomScale="85" zoomScaleNormal="100" zoomScaleSheetLayoutView="85" workbookViewId="0">
      <selection activeCell="D18" sqref="D18"/>
    </sheetView>
  </sheetViews>
  <sheetFormatPr defaultColWidth="9.109375" defaultRowHeight="13.2" x14ac:dyDescent="0.25"/>
  <cols>
    <col min="1" max="2" width="9.109375" style="451"/>
    <col min="3" max="3" width="28.44140625" style="451" customWidth="1"/>
    <col min="4" max="4" width="34.44140625" style="451" customWidth="1"/>
    <col min="5" max="5" width="36.33203125" style="451" customWidth="1"/>
    <col min="6" max="6" width="61.44140625" style="451" customWidth="1"/>
    <col min="7" max="7" width="19.109375" style="451" customWidth="1"/>
    <col min="8" max="16384" width="9.109375" style="451"/>
  </cols>
  <sheetData>
    <row r="1" spans="1:13" ht="51" customHeight="1" x14ac:dyDescent="0.25">
      <c r="A1" s="930" t="s">
        <v>562</v>
      </c>
      <c r="B1" s="931"/>
      <c r="C1" s="931"/>
      <c r="D1" s="931"/>
      <c r="E1" s="931"/>
      <c r="F1" s="931"/>
      <c r="G1" s="931"/>
      <c r="H1" s="931"/>
      <c r="I1" s="932"/>
      <c r="J1" s="932"/>
      <c r="K1" s="932"/>
      <c r="L1" s="932"/>
      <c r="M1" s="932"/>
    </row>
    <row r="2" spans="1:13" ht="14.25" customHeight="1" x14ac:dyDescent="0.25">
      <c r="A2" s="561"/>
      <c r="B2" s="457"/>
      <c r="C2" s="457"/>
      <c r="D2" s="457"/>
      <c r="E2" s="457"/>
      <c r="F2" s="457"/>
      <c r="G2" s="457"/>
      <c r="H2" s="457"/>
      <c r="I2" s="518"/>
      <c r="J2" s="518"/>
      <c r="K2" s="518"/>
      <c r="L2" s="518"/>
      <c r="M2" s="518"/>
    </row>
    <row r="3" spans="1:13" ht="24.6" x14ac:dyDescent="0.25">
      <c r="A3" s="377" t="s">
        <v>466</v>
      </c>
      <c r="B3" s="457"/>
      <c r="C3" s="457"/>
      <c r="D3" s="457"/>
      <c r="E3" s="457"/>
      <c r="F3" s="457"/>
      <c r="G3" s="457"/>
      <c r="H3" s="457"/>
      <c r="I3" s="518"/>
      <c r="J3" s="518"/>
      <c r="K3" s="518"/>
      <c r="L3" s="518"/>
      <c r="M3" s="518"/>
    </row>
    <row r="4" spans="1:13" s="668" customFormat="1" ht="14.25" customHeight="1" x14ac:dyDescent="0.25">
      <c r="A4" s="378"/>
      <c r="B4" s="379" t="s">
        <v>467</v>
      </c>
      <c r="C4" s="379" t="s">
        <v>17</v>
      </c>
      <c r="D4" s="380"/>
      <c r="E4" s="380"/>
      <c r="F4" s="380"/>
      <c r="G4" s="380"/>
      <c r="H4" s="380"/>
      <c r="I4" s="381"/>
      <c r="J4" s="381"/>
      <c r="K4" s="381"/>
      <c r="L4" s="381"/>
      <c r="M4" s="381"/>
    </row>
    <row r="5" spans="1:13" s="668" customFormat="1" ht="14.25" customHeight="1" x14ac:dyDescent="0.25">
      <c r="A5" s="378"/>
      <c r="B5" s="379" t="s">
        <v>468</v>
      </c>
      <c r="C5" s="379" t="s">
        <v>469</v>
      </c>
      <c r="D5" s="380"/>
      <c r="E5" s="380"/>
      <c r="F5" s="380"/>
      <c r="G5" s="380"/>
      <c r="H5" s="380"/>
      <c r="I5" s="381"/>
      <c r="J5" s="381"/>
      <c r="K5" s="381"/>
      <c r="L5" s="381"/>
      <c r="M5" s="381"/>
    </row>
    <row r="6" spans="1:13" s="668" customFormat="1" ht="14.25" customHeight="1" x14ac:dyDescent="0.25">
      <c r="A6" s="378"/>
      <c r="B6" s="379" t="s">
        <v>470</v>
      </c>
      <c r="C6" s="379" t="s">
        <v>471</v>
      </c>
      <c r="D6" s="380"/>
      <c r="E6" s="380"/>
      <c r="F6" s="380"/>
      <c r="G6" s="380"/>
      <c r="H6" s="380"/>
      <c r="I6" s="381"/>
      <c r="J6" s="381"/>
      <c r="K6" s="381"/>
      <c r="L6" s="381"/>
      <c r="M6" s="381"/>
    </row>
    <row r="7" spans="1:13" s="668" customFormat="1" ht="14.25" customHeight="1" x14ac:dyDescent="0.25">
      <c r="A7" s="378"/>
      <c r="B7" s="379"/>
      <c r="C7" s="379"/>
      <c r="D7" s="380"/>
      <c r="E7" s="380"/>
      <c r="F7" s="380"/>
      <c r="G7" s="380"/>
      <c r="H7" s="380"/>
      <c r="I7" s="381"/>
      <c r="J7" s="381"/>
      <c r="K7" s="381"/>
      <c r="L7" s="381"/>
      <c r="M7" s="381"/>
    </row>
    <row r="8" spans="1:13" ht="33" customHeight="1" x14ac:dyDescent="0.25">
      <c r="A8" s="933" t="s">
        <v>472</v>
      </c>
      <c r="B8" s="934"/>
      <c r="C8" s="934"/>
      <c r="D8" s="934"/>
      <c r="E8" s="934"/>
      <c r="F8" s="457"/>
      <c r="G8" s="457"/>
      <c r="H8" s="450" t="s">
        <v>537</v>
      </c>
      <c r="J8" s="518"/>
      <c r="K8" s="518"/>
      <c r="L8" s="518"/>
      <c r="M8" s="518"/>
    </row>
    <row r="9" spans="1:13" ht="20.399999999999999" thickBot="1" x14ac:dyDescent="0.4">
      <c r="B9" s="669" t="s">
        <v>772</v>
      </c>
      <c r="C9" s="334"/>
      <c r="D9" s="334"/>
      <c r="E9" s="334"/>
      <c r="F9" s="334"/>
    </row>
    <row r="10" spans="1:13" ht="27" thickBot="1" x14ac:dyDescent="0.3">
      <c r="B10" s="334"/>
      <c r="C10" s="382"/>
      <c r="D10" s="383" t="s">
        <v>473</v>
      </c>
      <c r="E10" s="384"/>
      <c r="F10" s="385" t="s">
        <v>169</v>
      </c>
    </row>
    <row r="11" spans="1:13" ht="15" customHeight="1" x14ac:dyDescent="0.25">
      <c r="B11" s="334"/>
      <c r="C11" s="386"/>
      <c r="D11" s="387" t="s">
        <v>474</v>
      </c>
      <c r="E11" s="388"/>
      <c r="F11" s="389" t="s">
        <v>475</v>
      </c>
    </row>
    <row r="12" spans="1:13" ht="15" customHeight="1" x14ac:dyDescent="0.25">
      <c r="B12" s="334"/>
      <c r="C12" s="390" t="s">
        <v>140</v>
      </c>
      <c r="D12" s="391">
        <v>48</v>
      </c>
      <c r="E12" s="392" t="s">
        <v>141</v>
      </c>
      <c r="F12" s="393" t="s">
        <v>475</v>
      </c>
    </row>
    <row r="13" spans="1:13" ht="15" customHeight="1" x14ac:dyDescent="0.25">
      <c r="B13" s="334"/>
      <c r="C13" s="394" t="s">
        <v>476</v>
      </c>
      <c r="D13" s="395" t="s">
        <v>477</v>
      </c>
      <c r="E13" s="396"/>
      <c r="F13" s="397" t="s">
        <v>475</v>
      </c>
    </row>
    <row r="14" spans="1:13" ht="15" customHeight="1" x14ac:dyDescent="0.25">
      <c r="B14" s="334"/>
      <c r="C14" s="390" t="s">
        <v>142</v>
      </c>
      <c r="D14" s="391" t="s">
        <v>478</v>
      </c>
      <c r="E14" s="392" t="s">
        <v>143</v>
      </c>
      <c r="F14" s="393" t="s">
        <v>475</v>
      </c>
    </row>
    <row r="15" spans="1:13" ht="15" customHeight="1" x14ac:dyDescent="0.25">
      <c r="B15" s="334"/>
      <c r="C15" s="398" t="s">
        <v>479</v>
      </c>
      <c r="D15" s="395" t="s">
        <v>480</v>
      </c>
      <c r="E15" s="405"/>
      <c r="F15" s="397" t="s">
        <v>475</v>
      </c>
    </row>
    <row r="16" spans="1:13" ht="15" customHeight="1" x14ac:dyDescent="0.25">
      <c r="B16" s="334"/>
      <c r="C16" s="390" t="s">
        <v>144</v>
      </c>
      <c r="D16" s="391" t="s">
        <v>481</v>
      </c>
      <c r="E16" s="392" t="s">
        <v>145</v>
      </c>
      <c r="F16" s="393" t="s">
        <v>475</v>
      </c>
    </row>
    <row r="17" spans="2:6" ht="15" customHeight="1" x14ac:dyDescent="0.25">
      <c r="B17" s="334"/>
      <c r="C17" s="394" t="s">
        <v>482</v>
      </c>
      <c r="D17" s="395" t="s">
        <v>788</v>
      </c>
      <c r="E17" s="396"/>
      <c r="F17" s="399" t="s">
        <v>563</v>
      </c>
    </row>
    <row r="18" spans="2:6" ht="15" customHeight="1" x14ac:dyDescent="0.25">
      <c r="B18" s="334"/>
      <c r="C18" s="390" t="s">
        <v>146</v>
      </c>
      <c r="D18" s="391" t="s">
        <v>789</v>
      </c>
      <c r="E18" s="392" t="s">
        <v>147</v>
      </c>
      <c r="F18" s="393" t="s">
        <v>790</v>
      </c>
    </row>
    <row r="19" spans="2:6" ht="15" customHeight="1" x14ac:dyDescent="0.25">
      <c r="B19" s="334"/>
      <c r="C19" s="394" t="s">
        <v>148</v>
      </c>
      <c r="D19" s="444" t="s">
        <v>791</v>
      </c>
      <c r="E19" s="396" t="s">
        <v>149</v>
      </c>
      <c r="F19" s="445" t="s">
        <v>564</v>
      </c>
    </row>
    <row r="20" spans="2:6" ht="15" customHeight="1" thickBot="1" x14ac:dyDescent="0.3">
      <c r="B20" s="334"/>
      <c r="C20" s="446"/>
      <c r="D20" s="447" t="s">
        <v>792</v>
      </c>
      <c r="E20" s="448"/>
      <c r="F20" s="449" t="s">
        <v>564</v>
      </c>
    </row>
    <row r="21" spans="2:6" x14ac:dyDescent="0.25">
      <c r="B21" s="334"/>
      <c r="C21" s="367"/>
      <c r="D21" s="334"/>
      <c r="E21" s="334"/>
      <c r="F21" s="670"/>
    </row>
    <row r="22" spans="2:6" ht="20.399999999999999" thickBot="1" x14ac:dyDescent="0.4">
      <c r="B22" s="669" t="s">
        <v>773</v>
      </c>
      <c r="C22" s="334"/>
      <c r="D22" s="334"/>
      <c r="E22" s="334"/>
      <c r="F22" s="670"/>
    </row>
    <row r="23" spans="2:6" ht="27" thickBot="1" x14ac:dyDescent="0.3">
      <c r="B23" s="334"/>
      <c r="C23" s="382"/>
      <c r="D23" s="383" t="s">
        <v>473</v>
      </c>
      <c r="E23" s="384"/>
      <c r="F23" s="385" t="s">
        <v>169</v>
      </c>
    </row>
    <row r="24" spans="2:6" x14ac:dyDescent="0.25">
      <c r="B24" s="334"/>
      <c r="C24" s="400"/>
      <c r="D24" s="401" t="s">
        <v>483</v>
      </c>
      <c r="E24" s="402"/>
      <c r="F24" s="403" t="s">
        <v>475</v>
      </c>
    </row>
    <row r="25" spans="2:6" ht="14.4" x14ac:dyDescent="0.25">
      <c r="B25" s="334"/>
      <c r="C25" s="390" t="s">
        <v>140</v>
      </c>
      <c r="D25" s="391" t="s">
        <v>484</v>
      </c>
      <c r="E25" s="392" t="s">
        <v>141</v>
      </c>
      <c r="F25" s="393" t="s">
        <v>475</v>
      </c>
    </row>
    <row r="26" spans="2:6" x14ac:dyDescent="0.25">
      <c r="B26" s="334"/>
      <c r="C26" s="394" t="s">
        <v>476</v>
      </c>
      <c r="D26" s="395" t="s">
        <v>485</v>
      </c>
      <c r="E26" s="396"/>
      <c r="F26" s="397" t="s">
        <v>486</v>
      </c>
    </row>
    <row r="27" spans="2:6" ht="15" customHeight="1" x14ac:dyDescent="0.25">
      <c r="B27" s="334"/>
      <c r="C27" s="390" t="s">
        <v>142</v>
      </c>
      <c r="D27" s="391" t="s">
        <v>487</v>
      </c>
      <c r="E27" s="392" t="s">
        <v>143</v>
      </c>
      <c r="F27" s="404" t="s">
        <v>488</v>
      </c>
    </row>
    <row r="28" spans="2:6" ht="15" customHeight="1" x14ac:dyDescent="0.25">
      <c r="B28" s="334"/>
      <c r="C28" s="398" t="s">
        <v>489</v>
      </c>
      <c r="D28" s="395" t="s">
        <v>490</v>
      </c>
      <c r="E28" s="405"/>
      <c r="F28" s="406" t="s">
        <v>488</v>
      </c>
    </row>
    <row r="29" spans="2:6" ht="14.4" x14ac:dyDescent="0.25">
      <c r="B29" s="334"/>
      <c r="C29" s="390" t="s">
        <v>144</v>
      </c>
      <c r="D29" s="391" t="s">
        <v>491</v>
      </c>
      <c r="E29" s="392" t="s">
        <v>145</v>
      </c>
      <c r="F29" s="404" t="s">
        <v>488</v>
      </c>
    </row>
    <row r="30" spans="2:6" ht="15" customHeight="1" x14ac:dyDescent="0.25">
      <c r="B30" s="334"/>
      <c r="C30" s="394" t="s">
        <v>482</v>
      </c>
      <c r="D30" s="395" t="s">
        <v>793</v>
      </c>
      <c r="E30" s="396"/>
      <c r="F30" s="397" t="s">
        <v>794</v>
      </c>
    </row>
    <row r="31" spans="2:6" ht="14.4" x14ac:dyDescent="0.25">
      <c r="B31" s="334"/>
      <c r="C31" s="390" t="s">
        <v>146</v>
      </c>
      <c r="D31" s="391" t="s">
        <v>789</v>
      </c>
      <c r="E31" s="392" t="s">
        <v>147</v>
      </c>
      <c r="F31" s="393" t="s">
        <v>795</v>
      </c>
    </row>
    <row r="32" spans="2:6" ht="15" x14ac:dyDescent="0.25">
      <c r="B32" s="334"/>
      <c r="C32" s="394" t="s">
        <v>148</v>
      </c>
      <c r="D32" s="444" t="s">
        <v>791</v>
      </c>
      <c r="E32" s="396" t="s">
        <v>149</v>
      </c>
      <c r="F32" s="445" t="s">
        <v>564</v>
      </c>
    </row>
    <row r="33" spans="2:8" ht="15.6" thickBot="1" x14ac:dyDescent="0.3">
      <c r="B33" s="334"/>
      <c r="C33" s="446"/>
      <c r="D33" s="447" t="s">
        <v>792</v>
      </c>
      <c r="E33" s="448"/>
      <c r="F33" s="449" t="s">
        <v>564</v>
      </c>
    </row>
    <row r="34" spans="2:8" ht="14.25" customHeight="1" x14ac:dyDescent="0.25">
      <c r="B34" s="334"/>
      <c r="C34" s="367"/>
      <c r="D34" s="334"/>
      <c r="E34" s="334"/>
      <c r="F34" s="670"/>
    </row>
    <row r="35" spans="2:8" ht="20.399999999999999" thickBot="1" x14ac:dyDescent="0.4">
      <c r="B35" s="669" t="s">
        <v>492</v>
      </c>
      <c r="C35" s="334"/>
      <c r="D35" s="334"/>
      <c r="E35" s="334"/>
      <c r="F35" s="670"/>
    </row>
    <row r="36" spans="2:8" ht="27" thickBot="1" x14ac:dyDescent="0.4">
      <c r="B36" s="669"/>
      <c r="C36" s="407"/>
      <c r="D36" s="383" t="s">
        <v>473</v>
      </c>
      <c r="E36" s="408"/>
      <c r="F36" s="385" t="s">
        <v>169</v>
      </c>
    </row>
    <row r="37" spans="2:8" ht="15" customHeight="1" x14ac:dyDescent="0.35">
      <c r="B37" s="669"/>
      <c r="C37" s="409"/>
      <c r="D37" s="395" t="s">
        <v>493</v>
      </c>
      <c r="E37" s="395"/>
      <c r="F37" s="403" t="s">
        <v>475</v>
      </c>
    </row>
    <row r="38" spans="2:8" ht="15" customHeight="1" x14ac:dyDescent="0.35">
      <c r="B38" s="669"/>
      <c r="C38" s="390" t="s">
        <v>140</v>
      </c>
      <c r="D38" s="391" t="s">
        <v>494</v>
      </c>
      <c r="E38" s="392" t="s">
        <v>141</v>
      </c>
      <c r="F38" s="393" t="s">
        <v>475</v>
      </c>
    </row>
    <row r="39" spans="2:8" ht="15" customHeight="1" x14ac:dyDescent="0.35">
      <c r="B39" s="669"/>
      <c r="C39" s="410" t="s">
        <v>476</v>
      </c>
      <c r="D39" s="395" t="s">
        <v>495</v>
      </c>
      <c r="E39" s="411"/>
      <c r="F39" s="397" t="s">
        <v>554</v>
      </c>
      <c r="H39" s="334"/>
    </row>
    <row r="40" spans="2:8" ht="15" customHeight="1" x14ac:dyDescent="0.35">
      <c r="B40" s="669"/>
      <c r="C40" s="390" t="s">
        <v>142</v>
      </c>
      <c r="D40" s="391" t="s">
        <v>487</v>
      </c>
      <c r="E40" s="392" t="s">
        <v>143</v>
      </c>
      <c r="F40" s="404" t="s">
        <v>555</v>
      </c>
    </row>
    <row r="41" spans="2:8" ht="15" customHeight="1" x14ac:dyDescent="0.35">
      <c r="B41" s="669"/>
      <c r="C41" s="398" t="s">
        <v>489</v>
      </c>
      <c r="D41" s="395" t="s">
        <v>490</v>
      </c>
      <c r="E41" s="405"/>
      <c r="F41" s="412" t="s">
        <v>555</v>
      </c>
    </row>
    <row r="42" spans="2:8" ht="15" customHeight="1" x14ac:dyDescent="0.35">
      <c r="B42" s="669"/>
      <c r="C42" s="390" t="s">
        <v>144</v>
      </c>
      <c r="D42" s="391" t="s">
        <v>491</v>
      </c>
      <c r="E42" s="392" t="s">
        <v>145</v>
      </c>
      <c r="F42" s="404" t="s">
        <v>555</v>
      </c>
    </row>
    <row r="43" spans="2:8" ht="15" customHeight="1" x14ac:dyDescent="0.35">
      <c r="B43" s="669"/>
      <c r="C43" s="410" t="s">
        <v>482</v>
      </c>
      <c r="D43" s="395" t="s">
        <v>793</v>
      </c>
      <c r="E43" s="411"/>
      <c r="F43" s="397" t="s">
        <v>565</v>
      </c>
      <c r="G43" s="413"/>
    </row>
    <row r="44" spans="2:8" ht="15" customHeight="1" x14ac:dyDescent="0.35">
      <c r="B44" s="669"/>
      <c r="C44" s="390" t="s">
        <v>146</v>
      </c>
      <c r="D44" s="391" t="s">
        <v>789</v>
      </c>
      <c r="E44" s="392" t="s">
        <v>147</v>
      </c>
      <c r="F44" s="393" t="s">
        <v>790</v>
      </c>
    </row>
    <row r="45" spans="2:8" ht="15" customHeight="1" x14ac:dyDescent="0.25">
      <c r="B45" s="334"/>
      <c r="C45" s="394" t="s">
        <v>148</v>
      </c>
      <c r="D45" s="444" t="s">
        <v>791</v>
      </c>
      <c r="E45" s="396" t="s">
        <v>149</v>
      </c>
      <c r="F45" s="399" t="s">
        <v>564</v>
      </c>
    </row>
    <row r="46" spans="2:8" ht="15" customHeight="1" thickBot="1" x14ac:dyDescent="0.3">
      <c r="B46" s="334"/>
      <c r="C46" s="446"/>
      <c r="D46" s="447" t="s">
        <v>792</v>
      </c>
      <c r="E46" s="448"/>
      <c r="F46" s="449" t="s">
        <v>564</v>
      </c>
    </row>
    <row r="47" spans="2:8" x14ac:dyDescent="0.25">
      <c r="B47" s="334"/>
      <c r="C47" s="367"/>
      <c r="D47" s="334"/>
      <c r="E47" s="334"/>
      <c r="F47" s="670"/>
    </row>
    <row r="48" spans="2:8" ht="20.399999999999999" thickBot="1" x14ac:dyDescent="0.4">
      <c r="B48" s="669" t="s">
        <v>496</v>
      </c>
      <c r="C48" s="334"/>
      <c r="D48" s="334"/>
      <c r="E48" s="334"/>
      <c r="F48" s="670"/>
    </row>
    <row r="49" spans="1:6" ht="27" thickBot="1" x14ac:dyDescent="0.4">
      <c r="B49" s="669"/>
      <c r="C49" s="414"/>
      <c r="D49" s="383" t="s">
        <v>473</v>
      </c>
      <c r="E49" s="415"/>
      <c r="F49" s="385" t="s">
        <v>169</v>
      </c>
    </row>
    <row r="50" spans="1:6" ht="15" customHeight="1" x14ac:dyDescent="0.35">
      <c r="B50" s="669"/>
      <c r="C50" s="400"/>
      <c r="D50" s="401" t="s">
        <v>497</v>
      </c>
      <c r="E50" s="401"/>
      <c r="F50" s="403" t="s">
        <v>475</v>
      </c>
    </row>
    <row r="51" spans="1:6" ht="15" customHeight="1" x14ac:dyDescent="0.35">
      <c r="B51" s="669"/>
      <c r="C51" s="390" t="s">
        <v>140</v>
      </c>
      <c r="D51" s="391" t="s">
        <v>494</v>
      </c>
      <c r="E51" s="392" t="s">
        <v>141</v>
      </c>
      <c r="F51" s="393" t="s">
        <v>475</v>
      </c>
    </row>
    <row r="52" spans="1:6" ht="15" customHeight="1" x14ac:dyDescent="0.35">
      <c r="B52" s="669"/>
      <c r="C52" s="394" t="s">
        <v>476</v>
      </c>
      <c r="D52" s="395" t="s">
        <v>495</v>
      </c>
      <c r="E52" s="396"/>
      <c r="F52" s="399" t="s">
        <v>594</v>
      </c>
    </row>
    <row r="53" spans="1:6" ht="15" customHeight="1" x14ac:dyDescent="0.35">
      <c r="B53" s="669"/>
      <c r="C53" s="390" t="s">
        <v>142</v>
      </c>
      <c r="D53" s="391" t="s">
        <v>487</v>
      </c>
      <c r="E53" s="392" t="s">
        <v>143</v>
      </c>
      <c r="F53" s="404" t="s">
        <v>556</v>
      </c>
    </row>
    <row r="54" spans="1:6" ht="15" customHeight="1" x14ac:dyDescent="0.35">
      <c r="B54" s="669"/>
      <c r="C54" s="398" t="s">
        <v>489</v>
      </c>
      <c r="D54" s="395" t="s">
        <v>490</v>
      </c>
      <c r="E54" s="405"/>
      <c r="F54" s="406" t="s">
        <v>556</v>
      </c>
    </row>
    <row r="55" spans="1:6" ht="15" customHeight="1" x14ac:dyDescent="0.35">
      <c r="B55" s="669"/>
      <c r="C55" s="390" t="s">
        <v>144</v>
      </c>
      <c r="D55" s="391" t="s">
        <v>491</v>
      </c>
      <c r="E55" s="392" t="s">
        <v>145</v>
      </c>
      <c r="F55" s="404" t="s">
        <v>556</v>
      </c>
    </row>
    <row r="56" spans="1:6" ht="15" customHeight="1" x14ac:dyDescent="0.35">
      <c r="B56" s="669"/>
      <c r="C56" s="410" t="s">
        <v>482</v>
      </c>
      <c r="D56" s="395" t="s">
        <v>793</v>
      </c>
      <c r="E56" s="411"/>
      <c r="F56" s="397" t="s">
        <v>796</v>
      </c>
    </row>
    <row r="57" spans="1:6" ht="15" customHeight="1" x14ac:dyDescent="0.35">
      <c r="B57" s="669"/>
      <c r="C57" s="390" t="s">
        <v>146</v>
      </c>
      <c r="D57" s="391" t="s">
        <v>789</v>
      </c>
      <c r="E57" s="392" t="s">
        <v>147</v>
      </c>
      <c r="F57" s="393" t="s">
        <v>795</v>
      </c>
    </row>
    <row r="58" spans="1:6" ht="15" customHeight="1" x14ac:dyDescent="0.25">
      <c r="B58" s="334"/>
      <c r="C58" s="394" t="s">
        <v>148</v>
      </c>
      <c r="D58" s="444" t="s">
        <v>791</v>
      </c>
      <c r="E58" s="396" t="s">
        <v>149</v>
      </c>
      <c r="F58" s="399" t="s">
        <v>564</v>
      </c>
    </row>
    <row r="59" spans="1:6" ht="15" customHeight="1" thickBot="1" x14ac:dyDescent="0.3">
      <c r="B59" s="334"/>
      <c r="C59" s="446"/>
      <c r="D59" s="447" t="s">
        <v>792</v>
      </c>
      <c r="E59" s="448"/>
      <c r="F59" s="449" t="s">
        <v>564</v>
      </c>
    </row>
    <row r="60" spans="1:6" ht="15" customHeight="1" x14ac:dyDescent="0.25">
      <c r="A60" s="451" t="s">
        <v>797</v>
      </c>
      <c r="B60" s="334"/>
      <c r="C60" s="416"/>
      <c r="D60" s="417"/>
      <c r="E60" s="416"/>
      <c r="F60" s="418"/>
    </row>
    <row r="62" spans="1:6" ht="30.75" customHeight="1" x14ac:dyDescent="0.25">
      <c r="A62" s="933" t="s">
        <v>498</v>
      </c>
      <c r="B62" s="934"/>
      <c r="C62" s="934"/>
      <c r="D62" s="934"/>
      <c r="E62" s="934"/>
      <c r="F62" s="457"/>
    </row>
    <row r="63" spans="1:6" ht="25.2" thickBot="1" x14ac:dyDescent="0.4">
      <c r="A63" s="562"/>
      <c r="B63" s="669" t="s">
        <v>499</v>
      </c>
      <c r="C63" s="334"/>
      <c r="D63" s="334"/>
      <c r="E63" s="334"/>
    </row>
    <row r="64" spans="1:6" ht="27" thickBot="1" x14ac:dyDescent="0.3">
      <c r="B64" s="334"/>
      <c r="C64" s="382"/>
      <c r="D64" s="383" t="s">
        <v>139</v>
      </c>
      <c r="E64" s="384"/>
      <c r="F64" s="385" t="s">
        <v>169</v>
      </c>
    </row>
    <row r="65" spans="1:13" ht="15" customHeight="1" thickBot="1" x14ac:dyDescent="0.3">
      <c r="A65" s="562"/>
      <c r="B65" s="334"/>
      <c r="C65" s="419"/>
      <c r="D65" s="420" t="s">
        <v>500</v>
      </c>
      <c r="E65" s="421" t="s">
        <v>501</v>
      </c>
      <c r="F65" s="422" t="s">
        <v>475</v>
      </c>
    </row>
    <row r="66" spans="1:13" x14ac:dyDescent="0.25">
      <c r="B66" s="334"/>
      <c r="C66" s="367"/>
      <c r="D66" s="334"/>
      <c r="E66" s="334"/>
      <c r="F66" s="670"/>
    </row>
    <row r="67" spans="1:13" ht="25.2" thickBot="1" x14ac:dyDescent="0.4">
      <c r="A67" s="562"/>
      <c r="B67" s="669" t="s">
        <v>502</v>
      </c>
      <c r="C67" s="334"/>
      <c r="D67" s="334"/>
      <c r="E67" s="334"/>
    </row>
    <row r="68" spans="1:13" ht="27" thickBot="1" x14ac:dyDescent="0.3">
      <c r="A68" s="562"/>
      <c r="B68" s="334"/>
      <c r="C68" s="382"/>
      <c r="D68" s="383" t="s">
        <v>139</v>
      </c>
      <c r="E68" s="384"/>
      <c r="F68" s="385" t="s">
        <v>169</v>
      </c>
    </row>
    <row r="69" spans="1:13" ht="15" customHeight="1" thickBot="1" x14ac:dyDescent="0.3">
      <c r="A69" s="562"/>
      <c r="B69" s="334"/>
      <c r="C69" s="419"/>
      <c r="D69" s="420" t="s">
        <v>798</v>
      </c>
      <c r="E69" s="421" t="s">
        <v>501</v>
      </c>
      <c r="F69" s="423" t="s">
        <v>503</v>
      </c>
    </row>
    <row r="71" spans="1:13" ht="15.6" x14ac:dyDescent="0.25">
      <c r="A71" s="451" t="s">
        <v>799</v>
      </c>
    </row>
    <row r="72" spans="1:13" ht="15.6" x14ac:dyDescent="0.25">
      <c r="A72" s="451" t="s">
        <v>800</v>
      </c>
    </row>
    <row r="73" spans="1:13" ht="15.6" x14ac:dyDescent="0.25">
      <c r="A73" s="451" t="s">
        <v>566</v>
      </c>
    </row>
    <row r="74" spans="1:13" x14ac:dyDescent="0.25">
      <c r="A74" s="451" t="s">
        <v>504</v>
      </c>
    </row>
    <row r="75" spans="1:13" ht="15.6" x14ac:dyDescent="0.35">
      <c r="A75" s="451" t="s">
        <v>801</v>
      </c>
    </row>
    <row r="77" spans="1:13" ht="25.2" thickBot="1" x14ac:dyDescent="0.3">
      <c r="A77" s="377" t="s">
        <v>505</v>
      </c>
      <c r="B77" s="457"/>
      <c r="C77" s="457"/>
      <c r="D77" s="457"/>
      <c r="E77" s="457"/>
      <c r="F77" s="457"/>
      <c r="G77" s="457"/>
      <c r="H77" s="457"/>
      <c r="I77" s="518"/>
      <c r="J77" s="518"/>
      <c r="K77" s="518"/>
      <c r="L77" s="518"/>
      <c r="M77" s="518"/>
    </row>
    <row r="78" spans="1:13" ht="25.2" thickBot="1" x14ac:dyDescent="0.3">
      <c r="A78" s="377"/>
      <c r="B78" s="457"/>
      <c r="C78" s="424" t="s">
        <v>506</v>
      </c>
      <c r="D78" s="425" t="s">
        <v>507</v>
      </c>
      <c r="E78" s="425" t="s">
        <v>508</v>
      </c>
      <c r="F78" s="426" t="s">
        <v>180</v>
      </c>
      <c r="G78" s="457"/>
      <c r="H78" s="457"/>
      <c r="I78" s="518"/>
      <c r="J78" s="518"/>
      <c r="K78" s="518"/>
      <c r="L78" s="518"/>
      <c r="M78" s="518"/>
    </row>
    <row r="79" spans="1:13" ht="66" x14ac:dyDescent="0.25">
      <c r="A79" s="377"/>
      <c r="B79" s="457"/>
      <c r="C79" s="671" t="s">
        <v>509</v>
      </c>
      <c r="D79" s="672" t="s">
        <v>510</v>
      </c>
      <c r="E79" s="672">
        <v>1</v>
      </c>
      <c r="F79" s="673"/>
      <c r="G79" s="457"/>
      <c r="H79" s="457"/>
      <c r="I79" s="518"/>
      <c r="J79" s="518"/>
      <c r="K79" s="518"/>
      <c r="L79" s="518"/>
      <c r="M79" s="518"/>
    </row>
    <row r="80" spans="1:13" ht="24.6" x14ac:dyDescent="0.25">
      <c r="A80" s="377"/>
      <c r="B80" s="457"/>
      <c r="C80" s="674" t="s">
        <v>511</v>
      </c>
      <c r="D80" s="452" t="s">
        <v>512</v>
      </c>
      <c r="E80" s="452">
        <v>2</v>
      </c>
      <c r="F80" s="453" t="s">
        <v>526</v>
      </c>
      <c r="G80" s="457"/>
      <c r="H80" s="457"/>
      <c r="I80" s="518"/>
      <c r="J80" s="518"/>
      <c r="K80" s="518"/>
      <c r="L80" s="518"/>
      <c r="M80" s="518"/>
    </row>
    <row r="81" spans="1:13" ht="25.2" thickBot="1" x14ac:dyDescent="0.3">
      <c r="A81" s="377"/>
      <c r="B81" s="457"/>
      <c r="C81" s="675" t="s">
        <v>513</v>
      </c>
      <c r="D81" s="454" t="s">
        <v>512</v>
      </c>
      <c r="E81" s="454">
        <v>3</v>
      </c>
      <c r="F81" s="455" t="s">
        <v>526</v>
      </c>
      <c r="G81" s="457"/>
      <c r="H81" s="457"/>
      <c r="I81" s="518"/>
      <c r="J81" s="518"/>
      <c r="K81" s="518"/>
      <c r="L81" s="518"/>
      <c r="M81" s="518"/>
    </row>
    <row r="82" spans="1:13" s="676" customFormat="1" x14ac:dyDescent="0.25">
      <c r="C82" s="427"/>
      <c r="D82" s="677"/>
      <c r="E82" s="456"/>
      <c r="F82" s="428"/>
    </row>
    <row r="83" spans="1:13" ht="25.2" thickBot="1" x14ac:dyDescent="0.3">
      <c r="A83" s="377" t="s">
        <v>514</v>
      </c>
      <c r="B83" s="457"/>
      <c r="C83" s="550"/>
      <c r="D83" s="550"/>
      <c r="E83" s="550"/>
      <c r="F83" s="457"/>
      <c r="G83" s="457"/>
      <c r="H83" s="457"/>
      <c r="I83" s="518"/>
      <c r="J83" s="518"/>
      <c r="K83" s="518"/>
      <c r="L83" s="518"/>
      <c r="M83" s="518"/>
    </row>
    <row r="84" spans="1:13" ht="25.2" thickBot="1" x14ac:dyDescent="0.3">
      <c r="A84" s="377"/>
      <c r="B84" s="457"/>
      <c r="C84" s="424" t="s">
        <v>515</v>
      </c>
      <c r="D84" s="425" t="s">
        <v>516</v>
      </c>
      <c r="E84" s="458" t="s">
        <v>180</v>
      </c>
      <c r="F84" s="550"/>
      <c r="G84" s="457"/>
      <c r="H84" s="457"/>
      <c r="I84" s="518"/>
      <c r="J84" s="518"/>
      <c r="K84" s="518"/>
      <c r="L84" s="518"/>
      <c r="M84" s="518"/>
    </row>
    <row r="85" spans="1:13" ht="66" customHeight="1" thickBot="1" x14ac:dyDescent="0.3">
      <c r="A85" s="377"/>
      <c r="B85" s="457"/>
      <c r="C85" s="678">
        <v>0.04</v>
      </c>
      <c r="D85" s="334"/>
      <c r="E85" s="459" t="s">
        <v>779</v>
      </c>
      <c r="F85" s="550"/>
      <c r="G85" s="457"/>
      <c r="H85" s="457"/>
      <c r="I85" s="518"/>
      <c r="J85" s="518"/>
      <c r="K85" s="518"/>
      <c r="L85" s="518"/>
      <c r="M85" s="518"/>
    </row>
    <row r="86" spans="1:13" s="676" customFormat="1" x14ac:dyDescent="0.25">
      <c r="C86" s="429"/>
      <c r="D86" s="677"/>
      <c r="E86" s="679"/>
      <c r="F86" s="428"/>
    </row>
    <row r="87" spans="1:13" ht="24.6" x14ac:dyDescent="0.25">
      <c r="A87" s="377" t="s">
        <v>517</v>
      </c>
      <c r="B87" s="457"/>
      <c r="C87" s="550"/>
      <c r="D87" s="550"/>
      <c r="E87" s="550"/>
      <c r="F87" s="457"/>
      <c r="G87" s="457"/>
      <c r="H87" s="457"/>
      <c r="I87" s="518"/>
      <c r="J87" s="518"/>
      <c r="K87" s="518"/>
      <c r="L87" s="518"/>
      <c r="M87" s="518"/>
    </row>
    <row r="88" spans="1:13" s="676" customFormat="1" ht="26.25" customHeight="1" x14ac:dyDescent="0.25">
      <c r="C88" s="935" t="s">
        <v>518</v>
      </c>
      <c r="D88" s="935"/>
      <c r="E88" s="935"/>
      <c r="F88" s="935"/>
    </row>
    <row r="89" spans="1:13" s="676" customFormat="1" ht="15" customHeight="1" x14ac:dyDescent="0.25">
      <c r="C89" s="936" t="s">
        <v>519</v>
      </c>
      <c r="D89" s="936"/>
      <c r="E89" s="563"/>
      <c r="F89" s="563"/>
    </row>
    <row r="90" spans="1:13" s="676" customFormat="1" x14ac:dyDescent="0.25">
      <c r="C90" s="429"/>
      <c r="D90" s="680"/>
      <c r="E90" s="679"/>
      <c r="F90" s="428"/>
    </row>
    <row r="91" spans="1:13" x14ac:dyDescent="0.25">
      <c r="A91" s="451" t="s">
        <v>802</v>
      </c>
    </row>
    <row r="92" spans="1:13" x14ac:dyDescent="0.25">
      <c r="A92" s="681" t="s">
        <v>803</v>
      </c>
      <c r="B92" s="681"/>
      <c r="C92" s="681"/>
      <c r="D92" s="681"/>
      <c r="E92" s="681"/>
    </row>
  </sheetData>
  <mergeCells count="5">
    <mergeCell ref="A1:M1"/>
    <mergeCell ref="A8:E8"/>
    <mergeCell ref="A62:E62"/>
    <mergeCell ref="C88:F88"/>
    <mergeCell ref="C89:D89"/>
  </mergeCells>
  <hyperlinks>
    <hyperlink ref="C89:D89" r:id="rId1" display="Proposed Modification to Grid Code. (Ref#MPID 229). "/>
  </hyperlinks>
  <pageMargins left="0.70866141732283472" right="0.70866141732283472" top="0.74803149606299213" bottom="0.74803149606299213" header="0.31496062992125984" footer="0.31496062992125984"/>
  <pageSetup paperSize="8" scale="52" fitToHeight="2" orientation="portrait" r:id="rId2"/>
  <headerFooter>
    <oddHeader>&amp;L&amp;G&amp;C&amp;"Arial,Bold"Settings for implementation on TSO connected WFPS&amp;R&amp;D</oddHeader>
    <oddFooter>&amp;L&amp;BEIRGRID Confidential&amp;B&amp;C&amp;D&amp;RPage &amp;P</oddFooter>
  </headerFooter>
  <drawing r:id="rId3"/>
  <legacyDrawing r:id="rId4"/>
  <legacyDrawingHF r:id="rId5"/>
  <oleObjects>
    <mc:AlternateContent xmlns:mc="http://schemas.openxmlformats.org/markup-compatibility/2006">
      <mc:Choice Requires="x14">
        <oleObject progId="Visio.Drawing.11" shapeId="61441" r:id="rId6">
          <objectPr defaultSize="0" autoPict="0" r:id="rId7">
            <anchor moveWithCells="1" sizeWithCells="1">
              <from>
                <xdr:col>6</xdr:col>
                <xdr:colOff>441960</xdr:colOff>
                <xdr:row>8</xdr:row>
                <xdr:rowOff>220980</xdr:rowOff>
              </from>
              <to>
                <xdr:col>12</xdr:col>
                <xdr:colOff>449580</xdr:colOff>
                <xdr:row>24</xdr:row>
                <xdr:rowOff>30480</xdr:rowOff>
              </to>
            </anchor>
          </objectPr>
        </oleObject>
      </mc:Choice>
      <mc:Fallback>
        <oleObject progId="Visio.Drawing.11" shapeId="61441" r:id="rId6"/>
      </mc:Fallback>
    </mc:AlternateContent>
    <mc:AlternateContent xmlns:mc="http://schemas.openxmlformats.org/markup-compatibility/2006">
      <mc:Choice Requires="x14">
        <oleObject progId="Visio.Drawing.11" shapeId="61442" r:id="rId8">
          <objectPr defaultSize="0" autoPict="0" r:id="rId9">
            <anchor moveWithCells="1" sizeWithCells="1">
              <from>
                <xdr:col>6</xdr:col>
                <xdr:colOff>594360</xdr:colOff>
                <xdr:row>24</xdr:row>
                <xdr:rowOff>137160</xdr:rowOff>
              </from>
              <to>
                <xdr:col>12</xdr:col>
                <xdr:colOff>373380</xdr:colOff>
                <xdr:row>40</xdr:row>
                <xdr:rowOff>99060</xdr:rowOff>
              </to>
            </anchor>
          </objectPr>
        </oleObject>
      </mc:Choice>
      <mc:Fallback>
        <oleObject progId="Visio.Drawing.11" shapeId="61442" r:id="rId8"/>
      </mc:Fallback>
    </mc:AlternateContent>
    <mc:AlternateContent xmlns:mc="http://schemas.openxmlformats.org/markup-compatibility/2006">
      <mc:Choice Requires="x14">
        <oleObject progId="Visio.Drawing.11" shapeId="61443" r:id="rId10">
          <objectPr defaultSize="0" autoPict="0" r:id="rId7">
            <anchor moveWithCells="1" sizeWithCells="1">
              <from>
                <xdr:col>6</xdr:col>
                <xdr:colOff>441960</xdr:colOff>
                <xdr:row>8</xdr:row>
                <xdr:rowOff>220980</xdr:rowOff>
              </from>
              <to>
                <xdr:col>12</xdr:col>
                <xdr:colOff>449580</xdr:colOff>
                <xdr:row>24</xdr:row>
                <xdr:rowOff>30480</xdr:rowOff>
              </to>
            </anchor>
          </objectPr>
        </oleObject>
      </mc:Choice>
      <mc:Fallback>
        <oleObject progId="Visio.Drawing.11" shapeId="61443" r:id="rId10"/>
      </mc:Fallback>
    </mc:AlternateContent>
    <mc:AlternateContent xmlns:mc="http://schemas.openxmlformats.org/markup-compatibility/2006">
      <mc:Choice Requires="x14">
        <oleObject progId="Visio.Drawing.11" shapeId="61444" r:id="rId11">
          <objectPr defaultSize="0" autoPict="0" r:id="rId9">
            <anchor moveWithCells="1" sizeWithCells="1">
              <from>
                <xdr:col>6</xdr:col>
                <xdr:colOff>594360</xdr:colOff>
                <xdr:row>24</xdr:row>
                <xdr:rowOff>137160</xdr:rowOff>
              </from>
              <to>
                <xdr:col>12</xdr:col>
                <xdr:colOff>373380</xdr:colOff>
                <xdr:row>40</xdr:row>
                <xdr:rowOff>99060</xdr:rowOff>
              </to>
            </anchor>
          </objectPr>
        </oleObject>
      </mc:Choice>
      <mc:Fallback>
        <oleObject progId="Visio.Drawing.11" shapeId="61444" r:id="rId11"/>
      </mc:Fallback>
    </mc:AlternateContent>
  </oleObjec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0"/>
  <sheetViews>
    <sheetView view="pageBreakPreview" zoomScaleSheetLayoutView="100" workbookViewId="0">
      <selection activeCell="C8" sqref="C8"/>
    </sheetView>
  </sheetViews>
  <sheetFormatPr defaultColWidth="9.109375" defaultRowHeight="13.2" x14ac:dyDescent="0.25"/>
  <cols>
    <col min="1" max="1" width="9.109375" style="334"/>
    <col min="2" max="2" width="29.109375" style="334" customWidth="1"/>
    <col min="3" max="3" width="35" style="334" bestFit="1" customWidth="1"/>
    <col min="4" max="4" width="9.109375" style="334"/>
    <col min="5" max="5" width="9.109375" style="682"/>
    <col min="6" max="6" width="58.44140625" style="334" customWidth="1"/>
    <col min="7" max="16384" width="9.109375" style="334"/>
  </cols>
  <sheetData>
    <row r="1" spans="1:15" ht="52.5" customHeight="1" x14ac:dyDescent="0.4">
      <c r="A1" s="937" t="s">
        <v>592</v>
      </c>
      <c r="B1" s="938"/>
      <c r="C1" s="938"/>
      <c r="D1" s="938"/>
      <c r="E1" s="938"/>
      <c r="F1" s="938"/>
      <c r="G1" s="938"/>
      <c r="H1" s="938"/>
      <c r="I1" s="938"/>
      <c r="J1" s="289"/>
      <c r="K1" s="289"/>
      <c r="L1" s="289"/>
      <c r="M1" s="289"/>
      <c r="N1" s="289"/>
      <c r="O1" s="289"/>
    </row>
    <row r="3" spans="1:15" ht="13.8" thickBot="1" x14ac:dyDescent="0.3"/>
    <row r="4" spans="1:15" ht="27.6" thickBot="1" x14ac:dyDescent="0.35">
      <c r="C4" s="683" t="s">
        <v>322</v>
      </c>
      <c r="D4" s="684" t="s">
        <v>323</v>
      </c>
      <c r="E4" s="685" t="s">
        <v>324</v>
      </c>
      <c r="F4" s="686" t="s">
        <v>325</v>
      </c>
    </row>
    <row r="5" spans="1:15" ht="15" thickBot="1" x14ac:dyDescent="0.35">
      <c r="C5" s="683" t="s">
        <v>326</v>
      </c>
      <c r="D5" s="684" t="s">
        <v>327</v>
      </c>
      <c r="E5" s="687" t="s">
        <v>328</v>
      </c>
      <c r="F5" s="688"/>
    </row>
    <row r="6" spans="1:15" ht="15" thickBot="1" x14ac:dyDescent="0.35">
      <c r="C6" s="683" t="s">
        <v>329</v>
      </c>
      <c r="D6" s="684" t="s">
        <v>330</v>
      </c>
      <c r="E6" s="687" t="s">
        <v>331</v>
      </c>
      <c r="F6" s="688"/>
    </row>
    <row r="7" spans="1:15" ht="15" thickBot="1" x14ac:dyDescent="0.35">
      <c r="C7" s="683" t="s">
        <v>332</v>
      </c>
      <c r="D7" s="684" t="s">
        <v>333</v>
      </c>
      <c r="E7" s="687" t="s">
        <v>334</v>
      </c>
      <c r="F7" s="688"/>
    </row>
    <row r="8" spans="1:15" ht="15" thickBot="1" x14ac:dyDescent="0.35">
      <c r="C8" s="683" t="s">
        <v>335</v>
      </c>
      <c r="D8" s="684" t="s">
        <v>336</v>
      </c>
      <c r="E8" s="687" t="s">
        <v>337</v>
      </c>
      <c r="F8" s="688"/>
    </row>
    <row r="9" spans="1:15" ht="15" thickBot="1" x14ac:dyDescent="0.35">
      <c r="C9" s="683" t="s">
        <v>338</v>
      </c>
      <c r="D9" s="684" t="s">
        <v>339</v>
      </c>
      <c r="E9" s="687" t="s">
        <v>340</v>
      </c>
      <c r="F9" s="688"/>
    </row>
    <row r="10" spans="1:15" ht="15" thickBot="1" x14ac:dyDescent="0.35">
      <c r="C10" s="689"/>
      <c r="D10" s="690"/>
      <c r="E10" s="691"/>
      <c r="F10" s="692"/>
    </row>
    <row r="11" spans="1:15" ht="15" thickBot="1" x14ac:dyDescent="0.35">
      <c r="C11" s="683" t="s">
        <v>341</v>
      </c>
      <c r="D11" s="684" t="s">
        <v>342</v>
      </c>
      <c r="E11" s="687" t="s">
        <v>343</v>
      </c>
      <c r="F11" s="688"/>
    </row>
    <row r="12" spans="1:15" ht="15" thickBot="1" x14ac:dyDescent="0.35">
      <c r="C12" s="683" t="s">
        <v>344</v>
      </c>
      <c r="D12" s="684" t="s">
        <v>345</v>
      </c>
      <c r="E12" s="687" t="s">
        <v>328</v>
      </c>
      <c r="F12" s="688"/>
    </row>
    <row r="13" spans="1:15" ht="15" thickBot="1" x14ac:dyDescent="0.35">
      <c r="C13" s="683" t="s">
        <v>346</v>
      </c>
      <c r="D13" s="684" t="s">
        <v>347</v>
      </c>
      <c r="E13" s="687" t="s">
        <v>348</v>
      </c>
      <c r="F13" s="688"/>
    </row>
    <row r="14" spans="1:15" ht="15" thickBot="1" x14ac:dyDescent="0.35">
      <c r="C14" s="683" t="s">
        <v>349</v>
      </c>
      <c r="D14" s="684" t="s">
        <v>350</v>
      </c>
      <c r="E14" s="687" t="s">
        <v>340</v>
      </c>
      <c r="F14" s="688"/>
    </row>
    <row r="15" spans="1:15" ht="15" thickBot="1" x14ac:dyDescent="0.35">
      <c r="C15" s="693"/>
      <c r="D15" s="694"/>
      <c r="E15" s="691"/>
      <c r="F15" s="692"/>
    </row>
    <row r="16" spans="1:15" ht="30" customHeight="1" thickBot="1" x14ac:dyDescent="0.35">
      <c r="C16" s="695" t="s">
        <v>351</v>
      </c>
      <c r="D16" s="696" t="s">
        <v>352</v>
      </c>
      <c r="E16" s="687" t="s">
        <v>353</v>
      </c>
      <c r="F16" s="939" t="s">
        <v>804</v>
      </c>
    </row>
    <row r="17" spans="3:6" ht="30" customHeight="1" thickBot="1" x14ac:dyDescent="0.35">
      <c r="C17" s="695" t="s">
        <v>354</v>
      </c>
      <c r="D17" s="696" t="s">
        <v>355</v>
      </c>
      <c r="E17" s="687" t="s">
        <v>353</v>
      </c>
      <c r="F17" s="940"/>
    </row>
    <row r="18" spans="3:6" ht="15" thickBot="1" x14ac:dyDescent="0.35">
      <c r="C18" s="693"/>
      <c r="D18" s="694"/>
      <c r="E18" s="691"/>
      <c r="F18" s="692"/>
    </row>
    <row r="19" spans="3:6" ht="15" thickBot="1" x14ac:dyDescent="0.35">
      <c r="C19" s="697" t="s">
        <v>356</v>
      </c>
      <c r="D19" s="698" t="s">
        <v>357</v>
      </c>
      <c r="E19" s="685" t="s">
        <v>358</v>
      </c>
      <c r="F19" s="688"/>
    </row>
    <row r="20" spans="3:6" ht="15" thickBot="1" x14ac:dyDescent="0.35">
      <c r="C20" s="695" t="s">
        <v>359</v>
      </c>
      <c r="D20" s="696" t="s">
        <v>327</v>
      </c>
      <c r="E20" s="687" t="s">
        <v>360</v>
      </c>
      <c r="F20" s="688"/>
    </row>
    <row r="21" spans="3:6" ht="15" thickBot="1" x14ac:dyDescent="0.35">
      <c r="C21" s="697" t="s">
        <v>361</v>
      </c>
      <c r="D21" s="696" t="s">
        <v>362</v>
      </c>
      <c r="E21" s="687" t="s">
        <v>363</v>
      </c>
      <c r="F21" s="688"/>
    </row>
    <row r="22" spans="3:6" ht="15" thickBot="1" x14ac:dyDescent="0.35">
      <c r="C22" s="697" t="s">
        <v>364</v>
      </c>
      <c r="D22" s="696" t="s">
        <v>333</v>
      </c>
      <c r="E22" s="687" t="s">
        <v>365</v>
      </c>
      <c r="F22" s="688"/>
    </row>
    <row r="23" spans="3:6" ht="15" thickBot="1" x14ac:dyDescent="0.35">
      <c r="C23" s="693"/>
      <c r="D23" s="694"/>
      <c r="E23" s="691"/>
      <c r="F23" s="692"/>
    </row>
    <row r="24" spans="3:6" ht="15" thickBot="1" x14ac:dyDescent="0.35">
      <c r="C24" s="695" t="s">
        <v>366</v>
      </c>
      <c r="D24" s="696" t="s">
        <v>367</v>
      </c>
      <c r="E24" s="687" t="s">
        <v>368</v>
      </c>
      <c r="F24" s="688"/>
    </row>
    <row r="25" spans="3:6" ht="40.799999999999997" thickBot="1" x14ac:dyDescent="0.35">
      <c r="C25" s="695" t="s">
        <v>369</v>
      </c>
      <c r="D25" s="696" t="s">
        <v>345</v>
      </c>
      <c r="E25" s="687" t="s">
        <v>370</v>
      </c>
      <c r="F25" s="686" t="s">
        <v>593</v>
      </c>
    </row>
    <row r="26" spans="3:6" ht="15" thickBot="1" x14ac:dyDescent="0.35">
      <c r="C26" s="695" t="s">
        <v>371</v>
      </c>
      <c r="D26" s="696" t="s">
        <v>372</v>
      </c>
      <c r="E26" s="687" t="s">
        <v>373</v>
      </c>
      <c r="F26" s="688"/>
    </row>
    <row r="27" spans="3:6" ht="40.799999999999997" thickBot="1" x14ac:dyDescent="0.35">
      <c r="C27" s="695" t="s">
        <v>374</v>
      </c>
      <c r="D27" s="696" t="s">
        <v>350</v>
      </c>
      <c r="E27" s="687" t="s">
        <v>375</v>
      </c>
      <c r="F27" s="686" t="s">
        <v>593</v>
      </c>
    </row>
    <row r="28" spans="3:6" ht="15" thickBot="1" x14ac:dyDescent="0.35">
      <c r="C28" s="693"/>
      <c r="D28" s="694"/>
      <c r="E28" s="691"/>
      <c r="F28" s="692"/>
    </row>
    <row r="29" spans="3:6" ht="15" thickBot="1" x14ac:dyDescent="0.35">
      <c r="C29" s="695" t="s">
        <v>619</v>
      </c>
      <c r="D29" s="699" t="s">
        <v>620</v>
      </c>
      <c r="E29" s="700" t="s">
        <v>621</v>
      </c>
      <c r="F29" s="941" t="s">
        <v>622</v>
      </c>
    </row>
    <row r="30" spans="3:6" ht="29.4" thickBot="1" x14ac:dyDescent="0.35">
      <c r="C30" s="701" t="s">
        <v>623</v>
      </c>
      <c r="D30" s="702" t="s">
        <v>355</v>
      </c>
      <c r="E30" s="703" t="s">
        <v>621</v>
      </c>
      <c r="F30" s="942"/>
    </row>
  </sheetData>
  <mergeCells count="3">
    <mergeCell ref="A1:I1"/>
    <mergeCell ref="F16:F17"/>
    <mergeCell ref="F29:F30"/>
  </mergeCells>
  <pageMargins left="0.70866141732283472" right="0.70866141732283472" top="0.74803149606299213" bottom="0.74803149606299213" header="0.31496062992125984" footer="0.31496062992125984"/>
  <pageSetup paperSize="9" scale="75" orientation="landscape" r:id="rId1"/>
  <headerFooter>
    <oddHeader>&amp;L&amp;G&amp;CRecommended IPP Turbine Protection Settings</oddHeader>
    <oddFooter>&amp;LEirGrid Confidential - &amp;F&amp;RPage &amp;P
&amp;D</oddFooter>
  </headerFooter>
  <legacyDrawingHF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120"/>
  <sheetViews>
    <sheetView tabSelected="1" view="pageBreakPreview" zoomScale="60" zoomScaleNormal="70" zoomScalePageLayoutView="85" workbookViewId="0">
      <selection activeCell="N29" sqref="N29"/>
    </sheetView>
  </sheetViews>
  <sheetFormatPr defaultColWidth="9.109375" defaultRowHeight="13.2" x14ac:dyDescent="0.25"/>
  <cols>
    <col min="1" max="1" width="14.6640625" style="278" customWidth="1"/>
    <col min="2" max="2" width="32.44140625" style="278" customWidth="1"/>
    <col min="3" max="3" width="14.109375" style="278" customWidth="1"/>
    <col min="4" max="4" width="11.6640625" style="278" customWidth="1"/>
    <col min="5" max="5" width="12.109375" style="278" customWidth="1"/>
    <col min="6" max="6" width="13" style="278" customWidth="1"/>
    <col min="7" max="7" width="14.6640625" style="278" customWidth="1"/>
    <col min="8" max="8" width="13" style="278" bestFit="1" customWidth="1"/>
    <col min="9" max="14" width="9.109375" style="278"/>
    <col min="15" max="15" width="54.5546875" style="278" customWidth="1"/>
    <col min="16" max="16384" width="9.109375" style="278"/>
  </cols>
  <sheetData>
    <row r="1" spans="1:20" ht="36" customHeight="1" x14ac:dyDescent="0.65">
      <c r="A1" s="948" t="s">
        <v>597</v>
      </c>
      <c r="B1" s="949"/>
      <c r="C1" s="949"/>
      <c r="D1" s="949"/>
      <c r="E1" s="949"/>
      <c r="F1" s="949"/>
      <c r="G1" s="949"/>
      <c r="H1" s="949"/>
      <c r="I1" s="949"/>
      <c r="J1" s="949"/>
      <c r="K1" s="949"/>
      <c r="L1" s="949"/>
      <c r="M1" s="949"/>
      <c r="N1" s="949"/>
      <c r="O1" s="949"/>
    </row>
    <row r="2" spans="1:20" ht="36" customHeight="1" x14ac:dyDescent="0.25">
      <c r="A2" s="933" t="s">
        <v>598</v>
      </c>
      <c r="B2" s="950"/>
      <c r="C2" s="950"/>
      <c r="D2" s="950"/>
      <c r="E2" s="950"/>
      <c r="F2" s="950"/>
    </row>
    <row r="3" spans="1:20" ht="30" x14ac:dyDescent="0.5">
      <c r="A3" s="951" t="s">
        <v>599</v>
      </c>
      <c r="B3" s="951"/>
      <c r="C3" s="951"/>
      <c r="D3" s="951"/>
      <c r="E3" s="951"/>
      <c r="F3" s="951"/>
      <c r="G3" s="951"/>
      <c r="H3" s="951"/>
      <c r="I3" s="951"/>
      <c r="J3" s="951"/>
      <c r="K3" s="951"/>
      <c r="L3" s="951"/>
      <c r="M3" s="951"/>
      <c r="N3" s="951"/>
      <c r="O3" s="951"/>
    </row>
    <row r="4" spans="1:20" ht="21.75" customHeight="1" x14ac:dyDescent="0.25">
      <c r="A4" s="952"/>
      <c r="B4" s="952"/>
      <c r="C4" s="952"/>
      <c r="D4" s="952"/>
      <c r="E4" s="952"/>
      <c r="F4" s="952"/>
      <c r="G4" s="952"/>
      <c r="H4" s="952"/>
      <c r="I4" s="952"/>
      <c r="J4" s="952"/>
      <c r="K4" s="952"/>
      <c r="L4" s="952"/>
      <c r="M4" s="952"/>
      <c r="N4" s="952"/>
      <c r="O4" s="952"/>
    </row>
    <row r="5" spans="1:20" ht="39" customHeight="1" x14ac:dyDescent="0.25">
      <c r="A5" s="953" t="s">
        <v>600</v>
      </c>
      <c r="B5" s="954"/>
      <c r="C5" s="954"/>
      <c r="D5" s="954"/>
      <c r="E5" s="954"/>
      <c r="F5" s="954"/>
      <c r="G5" s="470"/>
      <c r="H5" s="286"/>
      <c r="I5" s="286"/>
      <c r="J5" s="286"/>
      <c r="K5" s="286"/>
      <c r="L5" s="286"/>
      <c r="M5" s="286"/>
      <c r="N5" s="286"/>
      <c r="O5" s="955" t="s">
        <v>762</v>
      </c>
      <c r="P5" s="956"/>
      <c r="Q5" s="956"/>
      <c r="R5" s="956"/>
      <c r="S5" s="956"/>
      <c r="T5" s="956"/>
    </row>
    <row r="6" spans="1:20" ht="30" x14ac:dyDescent="0.25">
      <c r="A6" s="947" t="s">
        <v>601</v>
      </c>
      <c r="B6" s="947"/>
      <c r="C6" s="947"/>
      <c r="D6" s="947"/>
      <c r="E6" s="947"/>
      <c r="F6" s="947"/>
      <c r="G6" s="947"/>
      <c r="H6" s="947"/>
      <c r="I6" s="947"/>
      <c r="J6" s="947"/>
      <c r="K6" s="947"/>
      <c r="L6" s="947"/>
      <c r="M6" s="947"/>
      <c r="N6" s="947"/>
      <c r="O6" s="947"/>
    </row>
    <row r="7" spans="1:20" ht="27.75" customHeight="1" x14ac:dyDescent="0.25">
      <c r="A7" s="947" t="s">
        <v>602</v>
      </c>
      <c r="B7" s="947"/>
      <c r="C7" s="947"/>
      <c r="D7" s="947"/>
      <c r="E7" s="947"/>
      <c r="F7" s="947"/>
      <c r="G7" s="947"/>
      <c r="H7" s="947"/>
      <c r="I7" s="947"/>
      <c r="J7" s="947"/>
      <c r="K7" s="947"/>
      <c r="L7" s="947"/>
      <c r="M7" s="947"/>
      <c r="N7" s="947"/>
      <c r="O7" s="947"/>
    </row>
    <row r="8" spans="1:20" ht="30" x14ac:dyDescent="0.25">
      <c r="A8" s="947" t="s">
        <v>603</v>
      </c>
      <c r="B8" s="947"/>
      <c r="C8" s="947"/>
      <c r="D8" s="947"/>
      <c r="E8" s="947"/>
      <c r="F8" s="947"/>
      <c r="G8" s="947"/>
      <c r="H8" s="947"/>
      <c r="I8" s="947"/>
      <c r="J8" s="947"/>
      <c r="K8" s="947"/>
      <c r="L8" s="947"/>
      <c r="M8" s="947"/>
      <c r="N8" s="947"/>
      <c r="O8" s="947"/>
      <c r="P8" s="286"/>
    </row>
    <row r="9" spans="1:20" ht="30" x14ac:dyDescent="0.25">
      <c r="A9" s="947" t="s">
        <v>604</v>
      </c>
      <c r="B9" s="947"/>
      <c r="C9" s="947"/>
      <c r="D9" s="947"/>
      <c r="E9" s="947"/>
      <c r="F9" s="947"/>
      <c r="G9" s="947"/>
      <c r="H9" s="947"/>
      <c r="I9" s="947"/>
      <c r="J9" s="947"/>
      <c r="K9" s="947"/>
      <c r="L9" s="947"/>
      <c r="M9" s="947"/>
      <c r="N9" s="947"/>
      <c r="O9" s="947"/>
      <c r="P9" s="286"/>
    </row>
    <row r="10" spans="1:20" ht="30" x14ac:dyDescent="0.25">
      <c r="A10" s="947" t="s">
        <v>605</v>
      </c>
      <c r="B10" s="947"/>
      <c r="C10" s="947"/>
      <c r="D10" s="947"/>
      <c r="E10" s="947"/>
      <c r="F10" s="947"/>
      <c r="G10" s="947"/>
      <c r="H10" s="947"/>
      <c r="I10" s="947"/>
      <c r="J10" s="947"/>
      <c r="K10" s="947"/>
      <c r="L10" s="947"/>
      <c r="M10" s="947"/>
      <c r="N10" s="947"/>
      <c r="O10" s="947"/>
      <c r="P10" s="286"/>
    </row>
    <row r="11" spans="1:20" ht="13.8" x14ac:dyDescent="0.25">
      <c r="A11" s="475"/>
      <c r="B11" s="472"/>
      <c r="C11" s="472"/>
      <c r="D11" s="472"/>
      <c r="E11" s="472"/>
      <c r="F11" s="472"/>
      <c r="G11" s="472"/>
      <c r="H11" s="943"/>
      <c r="I11" s="811"/>
      <c r="J11" s="811"/>
      <c r="K11" s="811"/>
      <c r="L11" s="811"/>
      <c r="M11" s="811"/>
      <c r="N11" s="811"/>
      <c r="O11" s="286"/>
      <c r="P11" s="286"/>
    </row>
    <row r="12" spans="1:20" ht="13.8" x14ac:dyDescent="0.25">
      <c r="A12" s="438"/>
      <c r="B12" s="472"/>
      <c r="C12" s="472"/>
      <c r="D12" s="472"/>
      <c r="E12" s="472"/>
      <c r="F12" s="472"/>
      <c r="G12" s="472"/>
      <c r="H12" s="943"/>
      <c r="I12" s="811"/>
      <c r="J12" s="811"/>
      <c r="K12" s="811"/>
      <c r="L12" s="811"/>
      <c r="M12" s="811"/>
      <c r="N12" s="811"/>
      <c r="O12" s="286"/>
      <c r="P12" s="286"/>
    </row>
    <row r="13" spans="1:20" ht="13.8" x14ac:dyDescent="0.25">
      <c r="A13" s="366"/>
      <c r="B13" s="472"/>
      <c r="C13" s="472"/>
      <c r="D13" s="472"/>
      <c r="E13" s="472"/>
      <c r="F13" s="472"/>
      <c r="G13" s="472"/>
      <c r="H13" s="943"/>
      <c r="I13" s="811"/>
      <c r="J13" s="811"/>
      <c r="K13" s="811"/>
      <c r="L13" s="811"/>
      <c r="M13" s="811"/>
      <c r="N13" s="811"/>
      <c r="O13" s="286"/>
      <c r="P13" s="286"/>
    </row>
    <row r="14" spans="1:20" ht="13.8" x14ac:dyDescent="0.25">
      <c r="A14" s="366"/>
      <c r="B14" s="472"/>
      <c r="C14" s="472"/>
      <c r="D14" s="472"/>
      <c r="E14" s="472"/>
      <c r="F14" s="472"/>
      <c r="G14" s="472"/>
      <c r="H14" s="943"/>
      <c r="I14" s="811"/>
      <c r="J14" s="811"/>
      <c r="K14" s="811"/>
      <c r="L14" s="811"/>
      <c r="M14" s="811"/>
      <c r="N14" s="811"/>
      <c r="O14" s="286"/>
      <c r="P14" s="286"/>
    </row>
    <row r="15" spans="1:20" ht="13.8" x14ac:dyDescent="0.25">
      <c r="A15" s="366"/>
      <c r="B15" s="472"/>
      <c r="C15" s="472"/>
      <c r="D15" s="472"/>
      <c r="E15" s="472"/>
      <c r="F15" s="472"/>
      <c r="G15" s="472"/>
      <c r="H15" s="943"/>
      <c r="I15" s="811"/>
      <c r="J15" s="811"/>
      <c r="K15" s="811"/>
      <c r="L15" s="811"/>
      <c r="M15" s="811"/>
      <c r="N15" s="811"/>
      <c r="O15" s="286"/>
      <c r="P15" s="286"/>
    </row>
    <row r="16" spans="1:20" ht="13.8" x14ac:dyDescent="0.25">
      <c r="A16" s="366"/>
      <c r="B16" s="472"/>
      <c r="C16" s="472"/>
      <c r="D16" s="472"/>
      <c r="E16" s="472"/>
      <c r="F16" s="472"/>
      <c r="G16" s="472"/>
      <c r="H16" s="943"/>
      <c r="I16" s="811"/>
      <c r="J16" s="811"/>
      <c r="K16" s="811"/>
      <c r="L16" s="811"/>
      <c r="M16" s="811"/>
      <c r="N16" s="811"/>
      <c r="O16" s="286"/>
      <c r="P16" s="286"/>
    </row>
    <row r="17" spans="1:16" ht="13.8" x14ac:dyDescent="0.25">
      <c r="A17" s="438"/>
      <c r="B17" s="472"/>
      <c r="C17" s="472"/>
      <c r="D17" s="472"/>
      <c r="E17" s="472"/>
      <c r="F17" s="472"/>
      <c r="G17" s="472"/>
      <c r="H17" s="943"/>
      <c r="I17" s="811"/>
      <c r="J17" s="811"/>
      <c r="K17" s="811"/>
      <c r="L17" s="811"/>
      <c r="M17" s="811"/>
      <c r="N17" s="811"/>
      <c r="O17" s="286"/>
      <c r="P17" s="286"/>
    </row>
    <row r="18" spans="1:16" ht="13.8" x14ac:dyDescent="0.25">
      <c r="A18" s="472"/>
      <c r="B18" s="472"/>
      <c r="C18" s="472"/>
      <c r="D18" s="472"/>
      <c r="E18" s="472"/>
      <c r="F18" s="472"/>
      <c r="G18" s="472"/>
      <c r="H18" s="943"/>
      <c r="I18" s="811"/>
      <c r="J18" s="811"/>
      <c r="K18" s="811"/>
      <c r="L18" s="811"/>
      <c r="M18" s="811"/>
      <c r="N18" s="811"/>
      <c r="O18" s="286"/>
      <c r="P18" s="286"/>
    </row>
    <row r="19" spans="1:16" ht="13.8" x14ac:dyDescent="0.25">
      <c r="A19" s="472"/>
      <c r="B19" s="472"/>
      <c r="C19" s="472"/>
      <c r="D19" s="472"/>
      <c r="E19" s="472"/>
      <c r="F19" s="472"/>
      <c r="G19" s="472"/>
      <c r="H19" s="943"/>
      <c r="I19" s="811"/>
      <c r="J19" s="811"/>
      <c r="K19" s="811"/>
      <c r="L19" s="811"/>
      <c r="M19" s="811"/>
      <c r="N19" s="811"/>
      <c r="O19" s="286"/>
      <c r="P19" s="286"/>
    </row>
    <row r="20" spans="1:16" ht="13.8" x14ac:dyDescent="0.25">
      <c r="A20" s="472"/>
      <c r="B20" s="286"/>
      <c r="C20" s="286"/>
      <c r="D20" s="286"/>
      <c r="E20" s="286"/>
      <c r="F20" s="286"/>
      <c r="G20" s="286"/>
      <c r="H20" s="286"/>
      <c r="I20" s="286"/>
      <c r="J20" s="286"/>
      <c r="K20" s="286"/>
      <c r="L20" s="286"/>
      <c r="M20" s="286"/>
      <c r="N20" s="286"/>
      <c r="O20" s="286"/>
      <c r="P20" s="286"/>
    </row>
    <row r="21" spans="1:16" ht="13.8" x14ac:dyDescent="0.25">
      <c r="A21" s="437"/>
      <c r="B21" s="286"/>
      <c r="C21" s="286"/>
      <c r="D21" s="286"/>
      <c r="E21" s="286"/>
      <c r="F21" s="286"/>
      <c r="G21" s="286"/>
      <c r="H21" s="286"/>
      <c r="I21" s="286"/>
      <c r="J21" s="286"/>
      <c r="K21" s="286"/>
      <c r="L21" s="286"/>
      <c r="M21" s="286"/>
      <c r="N21" s="286"/>
      <c r="O21" s="286"/>
      <c r="P21" s="286"/>
    </row>
    <row r="22" spans="1:16" ht="13.8" x14ac:dyDescent="0.25">
      <c r="A22" s="439"/>
      <c r="B22" s="286"/>
      <c r="C22" s="286"/>
      <c r="D22" s="286"/>
      <c r="E22" s="286"/>
      <c r="F22" s="286"/>
      <c r="G22" s="286"/>
      <c r="H22" s="286"/>
      <c r="I22" s="286"/>
      <c r="J22" s="286"/>
      <c r="K22" s="286"/>
      <c r="L22" s="286"/>
      <c r="M22" s="286"/>
      <c r="N22" s="286"/>
      <c r="O22" s="286"/>
      <c r="P22" s="286"/>
    </row>
    <row r="23" spans="1:16" ht="13.8" x14ac:dyDescent="0.25">
      <c r="A23" s="437"/>
      <c r="B23" s="440"/>
      <c r="C23" s="440"/>
      <c r="D23" s="286"/>
      <c r="E23" s="286"/>
      <c r="F23" s="286"/>
      <c r="G23" s="286"/>
      <c r="H23" s="286"/>
      <c r="I23" s="286"/>
      <c r="J23" s="286"/>
      <c r="K23" s="286"/>
      <c r="L23" s="286"/>
      <c r="M23" s="286"/>
      <c r="N23" s="286"/>
      <c r="O23" s="286"/>
      <c r="P23" s="286"/>
    </row>
    <row r="24" spans="1:16" ht="13.8" x14ac:dyDescent="0.25">
      <c r="A24" s="440"/>
      <c r="B24" s="441"/>
      <c r="C24" s="441"/>
      <c r="D24" s="286"/>
      <c r="E24" s="286"/>
      <c r="F24" s="286"/>
      <c r="G24" s="286"/>
      <c r="H24" s="286"/>
      <c r="I24" s="286"/>
      <c r="J24" s="286"/>
      <c r="K24" s="286"/>
      <c r="L24" s="286"/>
      <c r="M24" s="286"/>
      <c r="N24" s="286"/>
      <c r="O24" s="286"/>
      <c r="P24" s="286"/>
    </row>
    <row r="25" spans="1:16" ht="13.8" x14ac:dyDescent="0.25">
      <c r="A25" s="441"/>
      <c r="B25" s="472"/>
      <c r="C25" s="946"/>
      <c r="D25" s="811"/>
      <c r="E25" s="811"/>
      <c r="F25" s="286"/>
      <c r="G25" s="286"/>
      <c r="H25" s="286"/>
      <c r="I25" s="286"/>
      <c r="J25" s="286"/>
      <c r="K25" s="286"/>
      <c r="L25" s="286"/>
      <c r="M25" s="286"/>
      <c r="N25" s="286"/>
      <c r="O25" s="286"/>
      <c r="P25" s="286"/>
    </row>
    <row r="26" spans="1:16" ht="13.8" x14ac:dyDescent="0.25">
      <c r="A26" s="472"/>
      <c r="B26" s="472"/>
      <c r="C26" s="946"/>
      <c r="D26" s="759"/>
      <c r="E26" s="759"/>
      <c r="F26" s="286"/>
      <c r="G26" s="286"/>
      <c r="H26" s="286"/>
      <c r="I26" s="286"/>
      <c r="J26" s="286"/>
      <c r="K26" s="286"/>
      <c r="L26" s="286"/>
      <c r="M26" s="286"/>
      <c r="N26" s="286"/>
      <c r="O26" s="286"/>
      <c r="P26" s="286"/>
    </row>
    <row r="27" spans="1:16" ht="13.8" x14ac:dyDescent="0.25">
      <c r="A27" s="472"/>
      <c r="B27" s="472"/>
      <c r="C27" s="946"/>
      <c r="D27" s="759"/>
      <c r="E27" s="759"/>
      <c r="F27" s="286"/>
      <c r="G27" s="472"/>
      <c r="H27" s="286"/>
      <c r="I27" s="286"/>
      <c r="J27" s="286"/>
      <c r="K27" s="286"/>
      <c r="L27" s="286"/>
      <c r="M27" s="286"/>
      <c r="N27" s="286"/>
      <c r="O27" s="286"/>
      <c r="P27" s="286"/>
    </row>
    <row r="28" spans="1:16" ht="13.8" x14ac:dyDescent="0.25">
      <c r="A28" s="472"/>
      <c r="B28" s="366"/>
      <c r="C28" s="946"/>
      <c r="D28" s="811"/>
      <c r="E28" s="811"/>
      <c r="F28" s="286"/>
      <c r="G28" s="286"/>
      <c r="H28" s="286"/>
      <c r="I28" s="286"/>
      <c r="J28" s="286"/>
      <c r="K28" s="286"/>
      <c r="L28" s="286"/>
      <c r="M28" s="286"/>
      <c r="N28" s="286"/>
      <c r="O28" s="286"/>
      <c r="P28" s="286"/>
    </row>
    <row r="29" spans="1:16" ht="13.8" x14ac:dyDescent="0.25">
      <c r="A29" s="472"/>
      <c r="B29" s="366"/>
      <c r="C29" s="946"/>
      <c r="D29" s="811"/>
      <c r="E29" s="811"/>
      <c r="F29" s="286"/>
      <c r="G29" s="286"/>
      <c r="H29" s="286"/>
      <c r="I29" s="286"/>
      <c r="J29" s="286"/>
      <c r="K29" s="286"/>
      <c r="L29" s="286"/>
      <c r="M29" s="286"/>
      <c r="N29" s="286"/>
      <c r="O29" s="286"/>
      <c r="P29" s="286"/>
    </row>
    <row r="30" spans="1:16" ht="13.8" x14ac:dyDescent="0.25">
      <c r="A30" s="472"/>
      <c r="B30" s="366"/>
      <c r="C30" s="946"/>
      <c r="D30" s="811"/>
      <c r="E30" s="811"/>
      <c r="F30" s="286"/>
      <c r="G30" s="286"/>
      <c r="H30" s="286"/>
      <c r="I30" s="286"/>
      <c r="J30" s="286"/>
      <c r="K30" s="286"/>
      <c r="L30" s="286"/>
      <c r="M30" s="286"/>
      <c r="N30" s="286"/>
      <c r="O30" s="286"/>
      <c r="P30" s="286"/>
    </row>
    <row r="31" spans="1:16" ht="13.8" x14ac:dyDescent="0.25">
      <c r="A31" s="472"/>
      <c r="B31" s="441"/>
      <c r="C31" s="441"/>
      <c r="D31" s="286"/>
      <c r="E31" s="286"/>
      <c r="F31" s="286"/>
      <c r="G31" s="286"/>
      <c r="H31" s="286"/>
      <c r="I31" s="286"/>
      <c r="J31" s="286"/>
      <c r="K31" s="286"/>
      <c r="L31" s="286"/>
      <c r="M31" s="286"/>
      <c r="N31" s="286"/>
      <c r="O31" s="286"/>
      <c r="P31" s="286"/>
    </row>
    <row r="32" spans="1:16" ht="13.8" x14ac:dyDescent="0.25">
      <c r="A32" s="441"/>
      <c r="B32" s="472"/>
      <c r="C32" s="946"/>
      <c r="D32" s="811"/>
      <c r="E32" s="811"/>
      <c r="F32" s="286"/>
      <c r="G32" s="286"/>
      <c r="H32" s="286"/>
      <c r="I32" s="286"/>
      <c r="J32" s="286"/>
      <c r="K32" s="286"/>
      <c r="L32" s="286"/>
      <c r="M32" s="286"/>
      <c r="N32" s="286"/>
      <c r="O32" s="286"/>
      <c r="P32" s="286"/>
    </row>
    <row r="33" spans="1:16" ht="13.8" x14ac:dyDescent="0.25">
      <c r="A33" s="472"/>
      <c r="B33" s="472"/>
      <c r="C33" s="946"/>
      <c r="D33" s="811"/>
      <c r="E33" s="811"/>
      <c r="F33" s="286"/>
      <c r="G33" s="286"/>
      <c r="H33" s="286"/>
      <c r="I33" s="286"/>
      <c r="J33" s="286"/>
      <c r="K33" s="286"/>
      <c r="L33" s="286"/>
      <c r="M33" s="286"/>
      <c r="N33" s="286"/>
      <c r="O33" s="286"/>
      <c r="P33" s="286"/>
    </row>
    <row r="34" spans="1:16" ht="13.8" x14ac:dyDescent="0.25">
      <c r="A34" s="472"/>
      <c r="B34" s="472"/>
      <c r="C34" s="946"/>
      <c r="D34" s="811"/>
      <c r="E34" s="811"/>
      <c r="F34" s="472"/>
      <c r="G34" s="286"/>
      <c r="H34" s="286"/>
      <c r="I34" s="286"/>
      <c r="J34" s="286"/>
      <c r="K34" s="286"/>
      <c r="L34" s="286"/>
      <c r="M34" s="286"/>
      <c r="N34" s="286"/>
      <c r="O34" s="286"/>
      <c r="P34" s="286"/>
    </row>
    <row r="35" spans="1:16" ht="13.8" x14ac:dyDescent="0.25">
      <c r="A35" s="472"/>
      <c r="B35" s="366"/>
      <c r="C35" s="946"/>
      <c r="D35" s="811"/>
      <c r="E35" s="811"/>
      <c r="F35" s="286"/>
      <c r="G35" s="286"/>
      <c r="H35" s="286"/>
      <c r="I35" s="286"/>
      <c r="J35" s="286"/>
      <c r="K35" s="286"/>
      <c r="L35" s="286"/>
      <c r="M35" s="286"/>
      <c r="N35" s="286"/>
      <c r="O35" s="286"/>
      <c r="P35" s="286"/>
    </row>
    <row r="36" spans="1:16" ht="13.8" x14ac:dyDescent="0.25">
      <c r="A36" s="472"/>
      <c r="B36" s="366"/>
      <c r="C36" s="946"/>
      <c r="D36" s="811"/>
      <c r="E36" s="811"/>
      <c r="F36" s="286"/>
      <c r="G36" s="286"/>
      <c r="H36" s="286"/>
      <c r="I36" s="286"/>
      <c r="J36" s="286"/>
      <c r="K36" s="286"/>
      <c r="L36" s="286"/>
      <c r="M36" s="286"/>
      <c r="N36" s="286"/>
      <c r="O36" s="286"/>
      <c r="P36" s="286"/>
    </row>
    <row r="37" spans="1:16" ht="13.8" x14ac:dyDescent="0.25">
      <c r="A37" s="472"/>
      <c r="B37" s="366"/>
      <c r="C37" s="946"/>
      <c r="D37" s="811"/>
      <c r="E37" s="811"/>
      <c r="F37" s="286"/>
      <c r="G37" s="286"/>
      <c r="H37" s="286"/>
      <c r="I37" s="286"/>
      <c r="J37" s="286"/>
      <c r="K37" s="286"/>
      <c r="L37" s="286"/>
      <c r="M37" s="286"/>
      <c r="N37" s="286"/>
      <c r="O37" s="286"/>
      <c r="P37" s="286"/>
    </row>
    <row r="38" spans="1:16" ht="13.8" x14ac:dyDescent="0.25">
      <c r="A38" s="472"/>
      <c r="B38" s="286"/>
      <c r="C38" s="286"/>
      <c r="D38" s="286"/>
      <c r="E38" s="286"/>
      <c r="F38" s="286"/>
      <c r="G38" s="286"/>
      <c r="H38" s="286"/>
      <c r="I38" s="286"/>
      <c r="J38" s="286"/>
      <c r="K38" s="286"/>
      <c r="L38" s="286"/>
      <c r="M38" s="286"/>
      <c r="N38" s="286"/>
      <c r="O38" s="286"/>
      <c r="P38" s="286"/>
    </row>
    <row r="39" spans="1:16" ht="13.8" x14ac:dyDescent="0.25">
      <c r="A39" s="442"/>
      <c r="B39" s="475"/>
      <c r="C39" s="475"/>
      <c r="D39" s="475"/>
      <c r="E39" s="475"/>
      <c r="F39" s="475"/>
      <c r="G39" s="475"/>
      <c r="H39" s="943"/>
      <c r="I39" s="811"/>
      <c r="J39" s="811"/>
      <c r="K39" s="811"/>
      <c r="L39" s="811"/>
      <c r="M39" s="811"/>
      <c r="N39" s="811"/>
      <c r="O39" s="286"/>
      <c r="P39" s="286"/>
    </row>
    <row r="40" spans="1:16" ht="13.8" x14ac:dyDescent="0.25">
      <c r="A40" s="475"/>
      <c r="B40" s="472"/>
      <c r="C40" s="472"/>
      <c r="D40" s="472"/>
      <c r="E40" s="472"/>
      <c r="F40" s="472"/>
      <c r="G40" s="472"/>
      <c r="H40" s="943"/>
      <c r="I40" s="811"/>
      <c r="J40" s="811"/>
      <c r="K40" s="811"/>
      <c r="L40" s="811"/>
      <c r="M40" s="811"/>
      <c r="N40" s="811"/>
      <c r="O40" s="286"/>
      <c r="P40" s="286"/>
    </row>
    <row r="41" spans="1:16" ht="13.8" x14ac:dyDescent="0.25">
      <c r="A41" s="438"/>
      <c r="B41" s="472"/>
      <c r="C41" s="472"/>
      <c r="D41" s="472"/>
      <c r="E41" s="472"/>
      <c r="F41" s="472"/>
      <c r="G41" s="472"/>
      <c r="H41" s="943"/>
      <c r="I41" s="811"/>
      <c r="J41" s="811"/>
      <c r="K41" s="811"/>
      <c r="L41" s="811"/>
      <c r="M41" s="811"/>
      <c r="N41" s="811"/>
      <c r="O41" s="286"/>
      <c r="P41" s="286"/>
    </row>
    <row r="42" spans="1:16" ht="13.8" x14ac:dyDescent="0.25">
      <c r="A42" s="366"/>
      <c r="B42" s="472"/>
      <c r="C42" s="472"/>
      <c r="D42" s="472"/>
      <c r="E42" s="472"/>
      <c r="F42" s="472"/>
      <c r="G42" s="472"/>
      <c r="H42" s="943"/>
      <c r="I42" s="811"/>
      <c r="J42" s="811"/>
      <c r="K42" s="811"/>
      <c r="L42" s="811"/>
      <c r="M42" s="811"/>
      <c r="N42" s="811"/>
      <c r="O42" s="286"/>
      <c r="P42" s="286"/>
    </row>
    <row r="43" spans="1:16" ht="13.8" x14ac:dyDescent="0.25">
      <c r="A43" s="366"/>
      <c r="B43" s="472"/>
      <c r="C43" s="472"/>
      <c r="D43" s="472"/>
      <c r="E43" s="472"/>
      <c r="F43" s="472"/>
      <c r="G43" s="472"/>
      <c r="H43" s="943"/>
      <c r="I43" s="811"/>
      <c r="J43" s="811"/>
      <c r="K43" s="811"/>
      <c r="L43" s="811"/>
      <c r="M43" s="811"/>
      <c r="N43" s="811"/>
      <c r="O43" s="286"/>
      <c r="P43" s="286"/>
    </row>
    <row r="44" spans="1:16" ht="13.8" x14ac:dyDescent="0.25">
      <c r="A44" s="366"/>
      <c r="B44" s="472"/>
      <c r="C44" s="472"/>
      <c r="D44" s="472"/>
      <c r="E44" s="472"/>
      <c r="F44" s="472"/>
      <c r="G44" s="472"/>
      <c r="H44" s="943"/>
      <c r="I44" s="811"/>
      <c r="J44" s="811"/>
      <c r="K44" s="811"/>
      <c r="L44" s="811"/>
      <c r="M44" s="811"/>
      <c r="N44" s="811"/>
      <c r="O44" s="286"/>
      <c r="P44" s="286"/>
    </row>
    <row r="45" spans="1:16" ht="13.8" x14ac:dyDescent="0.25">
      <c r="A45" s="366"/>
      <c r="B45" s="472"/>
      <c r="C45" s="472"/>
      <c r="D45" s="472"/>
      <c r="E45" s="472"/>
      <c r="F45" s="472"/>
      <c r="G45" s="472"/>
      <c r="H45" s="943"/>
      <c r="I45" s="811"/>
      <c r="J45" s="811"/>
      <c r="K45" s="811"/>
      <c r="L45" s="811"/>
      <c r="M45" s="811"/>
      <c r="N45" s="811"/>
      <c r="O45" s="286"/>
      <c r="P45" s="286"/>
    </row>
    <row r="46" spans="1:16" ht="13.8" x14ac:dyDescent="0.25">
      <c r="A46" s="438"/>
      <c r="B46" s="472"/>
      <c r="C46" s="472"/>
      <c r="D46" s="472"/>
      <c r="E46" s="472"/>
      <c r="F46" s="472"/>
      <c r="G46" s="472"/>
      <c r="H46" s="943"/>
      <c r="I46" s="811"/>
      <c r="J46" s="811"/>
      <c r="K46" s="811"/>
      <c r="L46" s="811"/>
      <c r="M46" s="811"/>
      <c r="N46" s="811"/>
      <c r="O46" s="286"/>
      <c r="P46" s="286"/>
    </row>
    <row r="47" spans="1:16" ht="13.8" x14ac:dyDescent="0.25">
      <c r="A47" s="472"/>
      <c r="B47" s="472"/>
      <c r="C47" s="472"/>
      <c r="D47" s="472"/>
      <c r="E47" s="472"/>
      <c r="F47" s="472"/>
      <c r="G47" s="472"/>
      <c r="H47" s="943"/>
      <c r="I47" s="811"/>
      <c r="J47" s="811"/>
      <c r="K47" s="811"/>
      <c r="L47" s="811"/>
      <c r="M47" s="811"/>
      <c r="N47" s="811"/>
      <c r="O47" s="286"/>
      <c r="P47" s="286"/>
    </row>
    <row r="48" spans="1:16" ht="13.8" x14ac:dyDescent="0.25">
      <c r="A48" s="472"/>
      <c r="B48" s="472"/>
      <c r="C48" s="472"/>
      <c r="D48" s="472"/>
      <c r="E48" s="472"/>
      <c r="F48" s="472"/>
      <c r="G48" s="472"/>
      <c r="H48" s="943"/>
      <c r="I48" s="811"/>
      <c r="J48" s="811"/>
      <c r="K48" s="811"/>
      <c r="L48" s="811"/>
      <c r="M48" s="811"/>
      <c r="N48" s="811"/>
      <c r="O48" s="286"/>
      <c r="P48" s="286"/>
    </row>
    <row r="49" spans="1:16" ht="13.8" x14ac:dyDescent="0.25">
      <c r="A49" s="472"/>
      <c r="B49" s="286"/>
      <c r="C49" s="286"/>
      <c r="D49" s="286"/>
      <c r="E49" s="286"/>
      <c r="F49" s="286"/>
      <c r="G49" s="286"/>
      <c r="H49" s="286"/>
      <c r="I49" s="286"/>
      <c r="J49" s="286"/>
      <c r="K49" s="286"/>
      <c r="L49" s="286"/>
      <c r="M49" s="286"/>
      <c r="N49" s="286"/>
      <c r="O49" s="286"/>
      <c r="P49" s="286"/>
    </row>
    <row r="50" spans="1:16" x14ac:dyDescent="0.25">
      <c r="A50" s="286"/>
      <c r="B50" s="286"/>
      <c r="C50" s="286"/>
      <c r="D50" s="286"/>
      <c r="E50" s="286"/>
      <c r="F50" s="286"/>
      <c r="G50" s="286"/>
      <c r="H50" s="286"/>
      <c r="I50" s="286"/>
      <c r="J50" s="286"/>
      <c r="K50" s="286"/>
      <c r="L50" s="286"/>
      <c r="M50" s="286"/>
      <c r="N50" s="286"/>
      <c r="O50" s="286"/>
      <c r="P50" s="286"/>
    </row>
    <row r="51" spans="1:16" ht="13.8" x14ac:dyDescent="0.25">
      <c r="A51" s="437"/>
      <c r="B51" s="286"/>
      <c r="C51" s="286"/>
      <c r="D51" s="286"/>
      <c r="E51" s="286"/>
      <c r="F51" s="286"/>
      <c r="G51" s="286"/>
      <c r="H51" s="286"/>
      <c r="I51" s="286"/>
      <c r="J51" s="286"/>
      <c r="K51" s="286"/>
      <c r="L51" s="286"/>
      <c r="M51" s="286"/>
      <c r="N51" s="286"/>
      <c r="O51" s="286"/>
      <c r="P51" s="286"/>
    </row>
    <row r="52" spans="1:16" ht="13.8" x14ac:dyDescent="0.25">
      <c r="A52" s="437"/>
      <c r="B52" s="286"/>
      <c r="C52" s="286"/>
      <c r="D52" s="286"/>
      <c r="E52" s="286"/>
      <c r="F52" s="286"/>
      <c r="G52" s="286"/>
      <c r="H52" s="286"/>
      <c r="I52" s="286"/>
      <c r="J52" s="286"/>
      <c r="K52" s="286"/>
      <c r="L52" s="286"/>
      <c r="M52" s="286"/>
      <c r="N52" s="286"/>
      <c r="O52" s="286"/>
      <c r="P52" s="286"/>
    </row>
    <row r="53" spans="1:16" ht="13.8" x14ac:dyDescent="0.25">
      <c r="A53" s="439"/>
      <c r="B53" s="286"/>
      <c r="C53" s="286"/>
      <c r="D53" s="286"/>
      <c r="E53" s="286"/>
      <c r="F53" s="286"/>
      <c r="G53" s="286"/>
      <c r="H53" s="286"/>
      <c r="I53" s="286"/>
      <c r="J53" s="286"/>
      <c r="K53" s="286"/>
      <c r="L53" s="286"/>
      <c r="M53" s="286"/>
      <c r="N53" s="286"/>
      <c r="O53" s="286"/>
      <c r="P53" s="286"/>
    </row>
    <row r="54" spans="1:16" ht="13.8" x14ac:dyDescent="0.25">
      <c r="A54" s="437"/>
      <c r="B54" s="286"/>
      <c r="C54" s="286"/>
      <c r="D54" s="286"/>
      <c r="E54" s="286"/>
      <c r="F54" s="286"/>
      <c r="G54" s="286"/>
      <c r="H54" s="286"/>
      <c r="I54" s="286"/>
      <c r="J54" s="286"/>
      <c r="K54" s="286"/>
      <c r="L54" s="286"/>
      <c r="M54" s="286"/>
      <c r="N54" s="286"/>
      <c r="O54" s="286"/>
      <c r="P54" s="286"/>
    </row>
    <row r="55" spans="1:16" ht="13.8" x14ac:dyDescent="0.25">
      <c r="A55" s="439"/>
      <c r="B55" s="286"/>
      <c r="C55" s="286"/>
      <c r="D55" s="286"/>
      <c r="E55" s="286"/>
      <c r="F55" s="286"/>
      <c r="G55" s="286"/>
      <c r="H55" s="286"/>
      <c r="I55" s="286"/>
      <c r="J55" s="286"/>
      <c r="K55" s="286"/>
      <c r="L55" s="286"/>
      <c r="M55" s="286"/>
      <c r="N55" s="286"/>
      <c r="O55" s="286"/>
      <c r="P55" s="286"/>
    </row>
    <row r="56" spans="1:16" ht="13.8" x14ac:dyDescent="0.25">
      <c r="A56" s="437"/>
      <c r="B56" s="440"/>
      <c r="C56" s="475"/>
      <c r="D56" s="440"/>
      <c r="E56" s="471"/>
      <c r="F56" s="471"/>
      <c r="G56" s="471"/>
      <c r="H56" s="471"/>
      <c r="I56" s="471"/>
      <c r="J56" s="471"/>
      <c r="K56" s="471"/>
      <c r="L56" s="471"/>
      <c r="M56" s="471"/>
      <c r="N56" s="471"/>
      <c r="O56" s="286"/>
      <c r="P56" s="286"/>
    </row>
    <row r="57" spans="1:16" ht="13.8" x14ac:dyDescent="0.25">
      <c r="A57" s="440"/>
      <c r="B57" s="472"/>
      <c r="C57" s="472"/>
      <c r="D57" s="472"/>
      <c r="E57" s="471"/>
      <c r="F57" s="471"/>
      <c r="G57" s="471"/>
      <c r="H57" s="471"/>
      <c r="I57" s="471"/>
      <c r="J57" s="471"/>
      <c r="K57" s="471"/>
      <c r="L57" s="471"/>
      <c r="M57" s="471"/>
      <c r="N57" s="471"/>
      <c r="O57" s="286"/>
      <c r="P57" s="286"/>
    </row>
    <row r="58" spans="1:16" ht="33" customHeight="1" x14ac:dyDescent="0.25">
      <c r="A58" s="472"/>
      <c r="B58" s="472"/>
      <c r="C58" s="472"/>
      <c r="D58" s="472"/>
      <c r="E58" s="471"/>
      <c r="F58" s="471"/>
      <c r="G58" s="471"/>
      <c r="H58" s="471"/>
      <c r="I58" s="471"/>
      <c r="J58" s="471"/>
      <c r="K58" s="471"/>
      <c r="L58" s="471"/>
      <c r="M58" s="471"/>
      <c r="N58" s="471"/>
      <c r="O58" s="286"/>
      <c r="P58" s="286"/>
    </row>
    <row r="59" spans="1:16" ht="13.8" x14ac:dyDescent="0.25">
      <c r="A59" s="472"/>
      <c r="B59" s="366"/>
      <c r="C59" s="472"/>
      <c r="D59" s="472"/>
      <c r="E59" s="471"/>
      <c r="F59" s="471"/>
      <c r="G59" s="471"/>
      <c r="H59" s="471"/>
      <c r="I59" s="471"/>
      <c r="J59" s="471"/>
      <c r="K59" s="471"/>
      <c r="L59" s="471"/>
      <c r="M59" s="471"/>
      <c r="N59" s="471"/>
      <c r="O59" s="286"/>
      <c r="P59" s="286"/>
    </row>
    <row r="60" spans="1:16" ht="13.8" x14ac:dyDescent="0.25">
      <c r="A60" s="472"/>
      <c r="B60" s="366"/>
      <c r="C60" s="472"/>
      <c r="D60" s="472"/>
      <c r="E60" s="471"/>
      <c r="F60" s="471"/>
      <c r="G60" s="471"/>
      <c r="H60" s="471"/>
      <c r="I60" s="471"/>
      <c r="J60" s="471"/>
      <c r="K60" s="471"/>
      <c r="L60" s="471"/>
      <c r="M60" s="471"/>
      <c r="N60" s="471"/>
      <c r="O60" s="286"/>
      <c r="P60" s="286"/>
    </row>
    <row r="61" spans="1:16" ht="13.8" x14ac:dyDescent="0.25">
      <c r="A61" s="472"/>
      <c r="B61" s="366"/>
      <c r="C61" s="472"/>
      <c r="D61" s="472"/>
      <c r="E61" s="471"/>
      <c r="F61" s="471"/>
      <c r="G61" s="471"/>
      <c r="H61" s="471"/>
      <c r="I61" s="471"/>
      <c r="J61" s="471"/>
      <c r="K61" s="471"/>
      <c r="L61" s="471"/>
      <c r="M61" s="471"/>
      <c r="N61" s="471"/>
      <c r="O61" s="286"/>
      <c r="P61" s="286"/>
    </row>
    <row r="62" spans="1:16" ht="13.8" x14ac:dyDescent="0.25">
      <c r="A62" s="472"/>
      <c r="B62" s="366"/>
      <c r="C62" s="472"/>
      <c r="D62" s="472"/>
      <c r="E62" s="471"/>
      <c r="F62" s="471"/>
      <c r="G62" s="471"/>
      <c r="H62" s="471"/>
      <c r="I62" s="471"/>
      <c r="J62" s="471"/>
      <c r="K62" s="471"/>
      <c r="L62" s="471"/>
      <c r="M62" s="471"/>
      <c r="N62" s="471"/>
      <c r="O62" s="286"/>
      <c r="P62" s="286"/>
    </row>
    <row r="63" spans="1:16" ht="13.8" x14ac:dyDescent="0.25">
      <c r="A63" s="472"/>
      <c r="B63" s="366"/>
      <c r="C63" s="472"/>
      <c r="D63" s="472"/>
      <c r="E63" s="471"/>
      <c r="F63" s="471"/>
      <c r="G63" s="471"/>
      <c r="H63" s="471"/>
      <c r="I63" s="471"/>
      <c r="J63" s="471"/>
      <c r="K63" s="471"/>
      <c r="L63" s="471"/>
      <c r="M63" s="471"/>
      <c r="N63" s="471"/>
      <c r="O63" s="286"/>
      <c r="P63" s="286"/>
    </row>
    <row r="64" spans="1:16" ht="13.8" x14ac:dyDescent="0.25">
      <c r="A64" s="472"/>
      <c r="B64" s="472"/>
      <c r="C64" s="472"/>
      <c r="D64" s="472"/>
      <c r="E64" s="471"/>
      <c r="F64" s="471"/>
      <c r="G64" s="471"/>
      <c r="H64" s="471"/>
      <c r="I64" s="471"/>
      <c r="J64" s="471"/>
      <c r="K64" s="471"/>
      <c r="L64" s="471"/>
      <c r="M64" s="471"/>
      <c r="N64" s="471"/>
      <c r="O64" s="286"/>
      <c r="P64" s="286"/>
    </row>
    <row r="65" spans="1:16" ht="13.8" x14ac:dyDescent="0.25">
      <c r="A65" s="472"/>
      <c r="B65" s="286"/>
      <c r="C65" s="286"/>
      <c r="D65" s="286"/>
      <c r="E65" s="286"/>
      <c r="F65" s="286"/>
      <c r="G65" s="286"/>
      <c r="H65" s="286"/>
      <c r="I65" s="286"/>
      <c r="J65" s="286"/>
      <c r="K65" s="286"/>
      <c r="L65" s="286"/>
      <c r="M65" s="286"/>
      <c r="N65" s="286"/>
      <c r="O65" s="286"/>
      <c r="P65" s="286"/>
    </row>
    <row r="66" spans="1:16" ht="13.8" x14ac:dyDescent="0.25">
      <c r="A66" s="442"/>
      <c r="B66" s="286"/>
      <c r="C66" s="286"/>
      <c r="D66" s="286"/>
      <c r="E66" s="286"/>
      <c r="F66" s="286"/>
      <c r="G66" s="286"/>
      <c r="H66" s="286"/>
      <c r="I66" s="286"/>
      <c r="J66" s="286"/>
      <c r="K66" s="286"/>
      <c r="L66" s="286"/>
      <c r="M66" s="286"/>
      <c r="N66" s="286"/>
      <c r="O66" s="286"/>
      <c r="P66" s="286"/>
    </row>
    <row r="67" spans="1:16" ht="13.8" x14ac:dyDescent="0.25">
      <c r="A67" s="439"/>
      <c r="B67" s="286"/>
      <c r="C67" s="286"/>
      <c r="D67" s="286"/>
      <c r="E67" s="286"/>
      <c r="F67" s="286"/>
      <c r="G67" s="286"/>
      <c r="H67" s="286"/>
      <c r="I67" s="286"/>
      <c r="J67" s="286"/>
      <c r="K67" s="286"/>
      <c r="L67" s="286"/>
      <c r="M67" s="286"/>
      <c r="N67" s="286"/>
      <c r="O67" s="286"/>
      <c r="P67" s="286"/>
    </row>
    <row r="68" spans="1:16" ht="13.8" x14ac:dyDescent="0.25">
      <c r="A68" s="437"/>
      <c r="B68" s="475"/>
      <c r="C68" s="475"/>
      <c r="D68" s="475"/>
      <c r="E68" s="475"/>
      <c r="F68" s="475"/>
      <c r="G68" s="475"/>
      <c r="H68" s="944"/>
      <c r="I68" s="945"/>
      <c r="J68" s="945"/>
      <c r="K68" s="945"/>
      <c r="L68" s="945"/>
      <c r="M68" s="945"/>
      <c r="N68" s="945"/>
      <c r="O68" s="286"/>
      <c r="P68" s="286"/>
    </row>
    <row r="69" spans="1:16" ht="13.8" x14ac:dyDescent="0.25">
      <c r="A69" s="475"/>
      <c r="B69" s="472"/>
      <c r="C69" s="472"/>
      <c r="D69" s="472"/>
      <c r="E69" s="472"/>
      <c r="F69" s="472"/>
      <c r="G69" s="472"/>
      <c r="H69" s="943"/>
      <c r="I69" s="811"/>
      <c r="J69" s="811"/>
      <c r="K69" s="811"/>
      <c r="L69" s="811"/>
      <c r="M69" s="811"/>
      <c r="N69" s="811"/>
      <c r="O69" s="286"/>
      <c r="P69" s="286"/>
    </row>
    <row r="70" spans="1:16" ht="13.8" x14ac:dyDescent="0.25">
      <c r="A70" s="472"/>
      <c r="B70" s="472"/>
      <c r="C70" s="472"/>
      <c r="D70" s="472"/>
      <c r="E70" s="472"/>
      <c r="F70" s="472"/>
      <c r="G70" s="472"/>
      <c r="H70" s="943"/>
      <c r="I70" s="811"/>
      <c r="J70" s="811"/>
      <c r="K70" s="811"/>
      <c r="L70" s="811"/>
      <c r="M70" s="811"/>
      <c r="N70" s="811"/>
      <c r="O70" s="286"/>
      <c r="P70" s="286"/>
    </row>
    <row r="71" spans="1:16" ht="13.8" x14ac:dyDescent="0.25">
      <c r="A71" s="472"/>
      <c r="B71" s="472"/>
      <c r="C71" s="472"/>
      <c r="D71" s="472"/>
      <c r="E71" s="472"/>
      <c r="F71" s="472"/>
      <c r="G71" s="472"/>
      <c r="H71" s="943"/>
      <c r="I71" s="811"/>
      <c r="J71" s="811"/>
      <c r="K71" s="811"/>
      <c r="L71" s="811"/>
      <c r="M71" s="811"/>
      <c r="N71" s="811"/>
      <c r="O71" s="286"/>
      <c r="P71" s="286"/>
    </row>
    <row r="72" spans="1:16" ht="13.8" x14ac:dyDescent="0.25">
      <c r="A72" s="472"/>
      <c r="B72" s="472"/>
      <c r="C72" s="472"/>
      <c r="D72" s="472"/>
      <c r="E72" s="472"/>
      <c r="F72" s="472"/>
      <c r="G72" s="472"/>
      <c r="H72" s="943"/>
      <c r="I72" s="811"/>
      <c r="J72" s="811"/>
      <c r="K72" s="811"/>
      <c r="L72" s="811"/>
      <c r="M72" s="811"/>
      <c r="N72" s="811"/>
      <c r="O72" s="286"/>
      <c r="P72" s="286"/>
    </row>
    <row r="73" spans="1:16" ht="13.8" x14ac:dyDescent="0.25">
      <c r="A73" s="472"/>
      <c r="B73" s="472"/>
      <c r="C73" s="472"/>
      <c r="D73" s="472"/>
      <c r="E73" s="472"/>
      <c r="F73" s="472"/>
      <c r="G73" s="472"/>
      <c r="H73" s="943"/>
      <c r="I73" s="811"/>
      <c r="J73" s="811"/>
      <c r="K73" s="811"/>
      <c r="L73" s="811"/>
      <c r="M73" s="811"/>
      <c r="N73" s="811"/>
      <c r="O73" s="286"/>
      <c r="P73" s="286"/>
    </row>
    <row r="74" spans="1:16" ht="13.8" x14ac:dyDescent="0.25">
      <c r="A74" s="472"/>
      <c r="B74" s="472"/>
      <c r="C74" s="472"/>
      <c r="D74" s="472"/>
      <c r="E74" s="472"/>
      <c r="F74" s="472"/>
      <c r="G74" s="472"/>
      <c r="H74" s="943"/>
      <c r="I74" s="811"/>
      <c r="J74" s="811"/>
      <c r="K74" s="811"/>
      <c r="L74" s="811"/>
      <c r="M74" s="811"/>
      <c r="N74" s="811"/>
      <c r="O74" s="286"/>
      <c r="P74" s="286"/>
    </row>
    <row r="75" spans="1:16" ht="13.8" x14ac:dyDescent="0.25">
      <c r="A75" s="472"/>
      <c r="B75" s="472"/>
      <c r="C75" s="472"/>
      <c r="D75" s="472"/>
      <c r="E75" s="472"/>
      <c r="F75" s="472"/>
      <c r="G75" s="472"/>
      <c r="H75" s="943"/>
      <c r="I75" s="811"/>
      <c r="J75" s="811"/>
      <c r="K75" s="811"/>
      <c r="L75" s="811"/>
      <c r="M75" s="811"/>
      <c r="N75" s="811"/>
      <c r="O75" s="286"/>
      <c r="P75" s="286"/>
    </row>
    <row r="76" spans="1:16" ht="13.8" x14ac:dyDescent="0.25">
      <c r="A76" s="472"/>
      <c r="B76" s="286"/>
      <c r="C76" s="286"/>
      <c r="D76" s="286"/>
      <c r="E76" s="286"/>
      <c r="F76" s="286"/>
      <c r="G76" s="286"/>
      <c r="H76" s="286"/>
      <c r="I76" s="286"/>
      <c r="J76" s="286"/>
      <c r="K76" s="286"/>
      <c r="L76" s="286"/>
      <c r="M76" s="286"/>
      <c r="N76" s="286"/>
      <c r="O76" s="286"/>
      <c r="P76" s="286"/>
    </row>
    <row r="77" spans="1:16" ht="13.8" x14ac:dyDescent="0.25">
      <c r="A77" s="437"/>
      <c r="B77" s="286"/>
      <c r="C77" s="286"/>
      <c r="D77" s="286"/>
      <c r="E77" s="286"/>
      <c r="F77" s="286"/>
      <c r="G77" s="286"/>
      <c r="H77" s="286"/>
      <c r="I77" s="286"/>
      <c r="J77" s="286"/>
      <c r="K77" s="286"/>
      <c r="L77" s="286"/>
      <c r="M77" s="286"/>
      <c r="N77" s="286"/>
      <c r="O77" s="286"/>
      <c r="P77" s="286"/>
    </row>
    <row r="78" spans="1:16" ht="13.8" x14ac:dyDescent="0.25">
      <c r="A78" s="437"/>
      <c r="B78" s="286"/>
      <c r="C78" s="286"/>
      <c r="D78" s="286"/>
      <c r="E78" s="286"/>
      <c r="F78" s="286"/>
      <c r="G78" s="286"/>
      <c r="H78" s="286"/>
      <c r="I78" s="286"/>
      <c r="J78" s="286"/>
      <c r="K78" s="286"/>
      <c r="L78" s="286"/>
      <c r="M78" s="286"/>
      <c r="N78" s="286"/>
      <c r="O78" s="286"/>
      <c r="P78" s="286"/>
    </row>
    <row r="79" spans="1:16" ht="13.8" x14ac:dyDescent="0.25">
      <c r="A79" s="439"/>
      <c r="B79" s="286"/>
      <c r="C79" s="286"/>
      <c r="D79" s="286"/>
      <c r="E79" s="286"/>
      <c r="F79" s="286"/>
      <c r="G79" s="286"/>
      <c r="H79" s="286"/>
      <c r="I79" s="286"/>
      <c r="J79" s="286"/>
      <c r="K79" s="286"/>
      <c r="L79" s="286"/>
      <c r="M79" s="286"/>
      <c r="N79" s="286"/>
      <c r="O79" s="286"/>
      <c r="P79" s="286"/>
    </row>
    <row r="80" spans="1:16" ht="13.8" x14ac:dyDescent="0.25">
      <c r="A80" s="437"/>
      <c r="B80" s="440"/>
      <c r="C80" s="475"/>
      <c r="D80" s="440"/>
      <c r="E80" s="471"/>
      <c r="F80" s="471"/>
      <c r="G80" s="471"/>
      <c r="H80" s="471"/>
      <c r="I80" s="471"/>
      <c r="J80" s="471"/>
      <c r="K80" s="471"/>
      <c r="L80" s="471"/>
      <c r="M80" s="471"/>
      <c r="N80" s="471"/>
      <c r="O80" s="286"/>
      <c r="P80" s="286"/>
    </row>
    <row r="81" spans="1:16" ht="15" customHeight="1" x14ac:dyDescent="0.25">
      <c r="A81" s="440"/>
      <c r="B81" s="472"/>
      <c r="C81" s="472"/>
      <c r="D81" s="472"/>
      <c r="E81" s="471"/>
      <c r="F81" s="471"/>
      <c r="G81" s="471"/>
      <c r="H81" s="471"/>
      <c r="I81" s="471"/>
      <c r="J81" s="471"/>
      <c r="K81" s="471"/>
      <c r="L81" s="471"/>
      <c r="M81" s="471"/>
      <c r="N81" s="471"/>
      <c r="O81" s="286"/>
      <c r="P81" s="286"/>
    </row>
    <row r="82" spans="1:16" ht="13.8" x14ac:dyDescent="0.25">
      <c r="A82" s="472"/>
      <c r="B82" s="472"/>
      <c r="C82" s="472"/>
      <c r="D82" s="472"/>
      <c r="E82" s="471"/>
      <c r="F82" s="471"/>
      <c r="G82" s="471"/>
      <c r="H82" s="471"/>
      <c r="I82" s="471"/>
      <c r="J82" s="471"/>
      <c r="K82" s="471"/>
      <c r="L82" s="471"/>
      <c r="M82" s="471"/>
      <c r="N82" s="471"/>
      <c r="O82" s="286"/>
      <c r="P82" s="286"/>
    </row>
    <row r="83" spans="1:16" ht="13.8" x14ac:dyDescent="0.25">
      <c r="A83" s="472"/>
      <c r="B83" s="472"/>
      <c r="C83" s="472"/>
      <c r="D83" s="472"/>
      <c r="E83" s="471"/>
      <c r="F83" s="471"/>
      <c r="G83" s="471"/>
      <c r="H83" s="471"/>
      <c r="I83" s="471"/>
      <c r="J83" s="471"/>
      <c r="K83" s="471"/>
      <c r="L83" s="471"/>
      <c r="M83" s="471"/>
      <c r="N83" s="471"/>
      <c r="O83" s="286"/>
      <c r="P83" s="286"/>
    </row>
    <row r="84" spans="1:16" ht="13.8" x14ac:dyDescent="0.25">
      <c r="A84" s="472"/>
      <c r="B84" s="286"/>
      <c r="C84" s="286"/>
      <c r="D84" s="286"/>
      <c r="E84" s="286"/>
      <c r="F84" s="286"/>
      <c r="G84" s="286"/>
      <c r="H84" s="286"/>
      <c r="I84" s="286"/>
      <c r="J84" s="286"/>
      <c r="K84" s="286"/>
      <c r="L84" s="286"/>
      <c r="M84" s="286"/>
      <c r="N84" s="286"/>
      <c r="O84" s="286"/>
      <c r="P84" s="286"/>
    </row>
    <row r="85" spans="1:16" ht="13.8" x14ac:dyDescent="0.25">
      <c r="A85" s="442"/>
      <c r="B85" s="286"/>
      <c r="C85" s="286"/>
      <c r="D85" s="286"/>
      <c r="E85" s="286"/>
      <c r="F85" s="286"/>
      <c r="G85" s="286"/>
      <c r="H85" s="286"/>
      <c r="I85" s="286"/>
      <c r="J85" s="286"/>
      <c r="K85" s="286"/>
      <c r="L85" s="286"/>
      <c r="M85" s="286"/>
      <c r="N85" s="286"/>
      <c r="O85" s="286"/>
      <c r="P85" s="286"/>
    </row>
    <row r="86" spans="1:16" ht="13.8" x14ac:dyDescent="0.25">
      <c r="A86" s="439"/>
      <c r="B86" s="286"/>
      <c r="C86" s="286"/>
      <c r="D86" s="286"/>
      <c r="E86" s="286"/>
      <c r="F86" s="286"/>
      <c r="G86" s="286"/>
      <c r="H86" s="286"/>
      <c r="I86" s="286"/>
      <c r="J86" s="286"/>
      <c r="K86" s="286"/>
      <c r="L86" s="286"/>
      <c r="M86" s="286"/>
      <c r="N86" s="286"/>
      <c r="O86" s="286"/>
      <c r="P86" s="286"/>
    </row>
    <row r="87" spans="1:16" ht="13.8" x14ac:dyDescent="0.25">
      <c r="A87" s="437"/>
      <c r="B87" s="475"/>
      <c r="C87" s="475"/>
      <c r="D87" s="475"/>
      <c r="E87" s="475"/>
      <c r="F87" s="475"/>
      <c r="G87" s="473"/>
      <c r="H87" s="474"/>
      <c r="I87" s="474"/>
      <c r="J87" s="474"/>
      <c r="K87" s="474"/>
      <c r="L87" s="474"/>
      <c r="M87" s="474"/>
      <c r="N87" s="474"/>
      <c r="O87" s="286"/>
      <c r="P87" s="286"/>
    </row>
    <row r="88" spans="1:16" ht="13.8" x14ac:dyDescent="0.25">
      <c r="A88" s="475"/>
      <c r="B88" s="472"/>
      <c r="C88" s="472"/>
      <c r="D88" s="472"/>
      <c r="E88" s="472"/>
      <c r="F88" s="472"/>
      <c r="G88" s="475"/>
      <c r="H88" s="471"/>
      <c r="I88" s="471"/>
      <c r="J88" s="471"/>
      <c r="K88" s="471"/>
      <c r="L88" s="471"/>
      <c r="M88" s="471"/>
      <c r="N88" s="471"/>
      <c r="O88" s="286"/>
      <c r="P88" s="286"/>
    </row>
    <row r="89" spans="1:16" ht="13.8" x14ac:dyDescent="0.25">
      <c r="A89" s="472"/>
      <c r="B89" s="472"/>
      <c r="C89" s="472"/>
      <c r="D89" s="472"/>
      <c r="E89" s="472"/>
      <c r="F89" s="472"/>
      <c r="G89" s="475"/>
      <c r="H89" s="471"/>
      <c r="I89" s="471"/>
      <c r="J89" s="471"/>
      <c r="K89" s="471"/>
      <c r="L89" s="471"/>
      <c r="M89" s="471"/>
      <c r="N89" s="471"/>
      <c r="O89" s="286"/>
      <c r="P89" s="286"/>
    </row>
    <row r="90" spans="1:16" ht="13.8" x14ac:dyDescent="0.25">
      <c r="A90" s="472"/>
      <c r="B90" s="472"/>
      <c r="C90" s="472"/>
      <c r="D90" s="472"/>
      <c r="E90" s="472"/>
      <c r="F90" s="472"/>
      <c r="G90" s="475"/>
      <c r="H90" s="471"/>
      <c r="I90" s="471"/>
      <c r="J90" s="471"/>
      <c r="K90" s="471"/>
      <c r="L90" s="471"/>
      <c r="M90" s="471"/>
      <c r="N90" s="471"/>
      <c r="O90" s="286"/>
      <c r="P90" s="286"/>
    </row>
    <row r="91" spans="1:16" ht="13.8" x14ac:dyDescent="0.25">
      <c r="A91" s="472"/>
      <c r="B91" s="286"/>
      <c r="C91" s="286"/>
      <c r="D91" s="286"/>
      <c r="E91" s="286"/>
      <c r="F91" s="286"/>
      <c r="G91" s="286"/>
      <c r="H91" s="286"/>
      <c r="I91" s="286"/>
      <c r="J91" s="286"/>
      <c r="K91" s="286"/>
      <c r="L91" s="286"/>
      <c r="M91" s="286"/>
      <c r="N91" s="286"/>
      <c r="O91" s="286"/>
      <c r="P91" s="286"/>
    </row>
    <row r="92" spans="1:16" ht="13.8" x14ac:dyDescent="0.25">
      <c r="A92" s="442"/>
      <c r="B92" s="286"/>
      <c r="C92" s="286"/>
      <c r="D92" s="286"/>
      <c r="E92" s="286"/>
      <c r="F92" s="286"/>
      <c r="G92" s="286"/>
      <c r="H92" s="286"/>
      <c r="I92" s="286"/>
      <c r="J92" s="286"/>
      <c r="K92" s="286"/>
      <c r="L92" s="286"/>
      <c r="M92" s="286"/>
      <c r="N92" s="286"/>
      <c r="O92" s="286"/>
      <c r="P92" s="286"/>
    </row>
    <row r="93" spans="1:16" x14ac:dyDescent="0.25">
      <c r="A93" s="286"/>
      <c r="B93" s="286"/>
      <c r="C93" s="286"/>
      <c r="D93" s="286"/>
      <c r="E93" s="286"/>
      <c r="F93" s="286"/>
      <c r="G93" s="286"/>
      <c r="H93" s="286"/>
      <c r="I93" s="286"/>
      <c r="J93" s="286"/>
      <c r="K93" s="286"/>
      <c r="L93" s="286"/>
      <c r="M93" s="286"/>
      <c r="N93" s="286"/>
      <c r="O93" s="286"/>
      <c r="P93" s="286"/>
    </row>
    <row r="94" spans="1:16" ht="13.8" x14ac:dyDescent="0.25">
      <c r="A94" s="437"/>
      <c r="B94" s="286"/>
      <c r="C94" s="286"/>
      <c r="D94" s="286"/>
      <c r="E94" s="286"/>
      <c r="F94" s="286"/>
      <c r="G94" s="286"/>
      <c r="H94" s="286"/>
      <c r="I94" s="286"/>
      <c r="J94" s="286"/>
      <c r="K94" s="286"/>
      <c r="L94" s="286"/>
      <c r="M94" s="286"/>
      <c r="N94" s="286"/>
      <c r="O94" s="286"/>
      <c r="P94" s="286"/>
    </row>
    <row r="95" spans="1:16" ht="13.8" x14ac:dyDescent="0.25">
      <c r="A95" s="437"/>
      <c r="B95" s="286"/>
      <c r="C95" s="286"/>
      <c r="D95" s="286"/>
      <c r="E95" s="286"/>
      <c r="F95" s="286"/>
      <c r="G95" s="286"/>
      <c r="H95" s="286"/>
      <c r="I95" s="286"/>
      <c r="J95" s="286"/>
      <c r="K95" s="286"/>
      <c r="L95" s="286"/>
      <c r="M95" s="286"/>
      <c r="N95" s="286"/>
      <c r="O95" s="286"/>
      <c r="P95" s="286"/>
    </row>
    <row r="96" spans="1:16" ht="13.8" x14ac:dyDescent="0.25">
      <c r="A96" s="437"/>
      <c r="B96" s="286"/>
      <c r="C96" s="286"/>
      <c r="D96" s="286"/>
      <c r="E96" s="286"/>
      <c r="F96" s="286"/>
      <c r="G96" s="286"/>
      <c r="H96" s="286"/>
      <c r="I96" s="286"/>
      <c r="J96" s="286"/>
      <c r="K96" s="286"/>
      <c r="L96" s="286"/>
      <c r="M96" s="286"/>
      <c r="N96" s="286"/>
      <c r="O96" s="286"/>
      <c r="P96" s="286"/>
    </row>
    <row r="97" spans="1:16" ht="13.8" x14ac:dyDescent="0.25">
      <c r="A97" s="439"/>
      <c r="B97" s="286"/>
      <c r="C97" s="286"/>
      <c r="D97" s="286"/>
      <c r="E97" s="286"/>
      <c r="F97" s="286"/>
      <c r="G97" s="286"/>
      <c r="H97" s="286"/>
      <c r="I97" s="286"/>
      <c r="J97" s="286"/>
      <c r="K97" s="286"/>
      <c r="L97" s="286"/>
      <c r="M97" s="286"/>
      <c r="N97" s="286"/>
      <c r="O97" s="286"/>
      <c r="P97" s="286"/>
    </row>
    <row r="98" spans="1:16" ht="13.8" x14ac:dyDescent="0.25">
      <c r="A98" s="442"/>
      <c r="B98" s="440"/>
      <c r="C98" s="475"/>
      <c r="D98" s="440"/>
      <c r="E98" s="471"/>
      <c r="F98" s="471"/>
      <c r="G98" s="471"/>
      <c r="H98" s="471"/>
      <c r="I98" s="471"/>
      <c r="J98" s="286"/>
      <c r="K98" s="286"/>
      <c r="L98" s="286"/>
      <c r="M98" s="286"/>
      <c r="N98" s="286"/>
      <c r="O98" s="286"/>
      <c r="P98" s="286"/>
    </row>
    <row r="99" spans="1:16" ht="13.8" x14ac:dyDescent="0.25">
      <c r="A99" s="440"/>
      <c r="B99" s="472"/>
      <c r="C99" s="472"/>
      <c r="D99" s="472"/>
      <c r="E99" s="471"/>
      <c r="F99" s="471"/>
      <c r="G99" s="471"/>
      <c r="H99" s="471"/>
      <c r="I99" s="471"/>
      <c r="J99" s="286"/>
      <c r="K99" s="286"/>
      <c r="L99" s="286"/>
      <c r="M99" s="286"/>
      <c r="N99" s="286"/>
      <c r="O99" s="286"/>
      <c r="P99" s="286"/>
    </row>
    <row r="100" spans="1:16" ht="13.8" x14ac:dyDescent="0.25">
      <c r="A100" s="472"/>
      <c r="B100" s="472"/>
      <c r="C100" s="472"/>
      <c r="D100" s="472"/>
      <c r="E100" s="471"/>
      <c r="F100" s="471"/>
      <c r="G100" s="471"/>
      <c r="H100" s="471"/>
      <c r="I100" s="471"/>
      <c r="J100" s="286"/>
      <c r="K100" s="286"/>
      <c r="L100" s="286"/>
      <c r="M100" s="286"/>
      <c r="N100" s="286"/>
      <c r="O100" s="286"/>
      <c r="P100" s="286"/>
    </row>
    <row r="101" spans="1:16" ht="13.8" x14ac:dyDescent="0.25">
      <c r="A101" s="472"/>
      <c r="B101" s="366"/>
      <c r="C101" s="472"/>
      <c r="D101" s="472"/>
      <c r="E101" s="471"/>
      <c r="F101" s="471"/>
      <c r="G101" s="471"/>
      <c r="H101" s="471"/>
      <c r="I101" s="471"/>
      <c r="J101" s="286"/>
      <c r="K101" s="286"/>
      <c r="L101" s="286"/>
      <c r="M101" s="286"/>
      <c r="N101" s="286"/>
      <c r="O101" s="286"/>
      <c r="P101" s="286"/>
    </row>
    <row r="102" spans="1:16" ht="13.8" x14ac:dyDescent="0.25">
      <c r="A102" s="472"/>
      <c r="B102" s="366"/>
      <c r="C102" s="472"/>
      <c r="D102" s="472"/>
      <c r="E102" s="471"/>
      <c r="F102" s="471"/>
      <c r="G102" s="471"/>
      <c r="H102" s="471"/>
      <c r="I102" s="471"/>
      <c r="J102" s="286"/>
      <c r="K102" s="286"/>
      <c r="L102" s="286"/>
      <c r="M102" s="286"/>
      <c r="N102" s="286"/>
      <c r="O102" s="286"/>
      <c r="P102" s="286"/>
    </row>
    <row r="103" spans="1:16" ht="13.8" x14ac:dyDescent="0.25">
      <c r="A103" s="472"/>
      <c r="B103" s="366"/>
      <c r="C103" s="472"/>
      <c r="D103" s="472"/>
      <c r="E103" s="471"/>
      <c r="F103" s="471"/>
      <c r="G103" s="471"/>
      <c r="H103" s="471"/>
      <c r="I103" s="471"/>
      <c r="J103" s="286"/>
      <c r="K103" s="286"/>
      <c r="L103" s="286"/>
      <c r="M103" s="286"/>
      <c r="N103" s="286"/>
      <c r="O103" s="286"/>
      <c r="P103" s="286"/>
    </row>
    <row r="104" spans="1:16" ht="13.8" x14ac:dyDescent="0.25">
      <c r="A104" s="472"/>
      <c r="B104" s="366"/>
      <c r="C104" s="472"/>
      <c r="D104" s="472"/>
      <c r="E104" s="471"/>
      <c r="F104" s="471"/>
      <c r="G104" s="471"/>
      <c r="H104" s="471"/>
      <c r="I104" s="471"/>
      <c r="J104" s="286"/>
      <c r="K104" s="286"/>
      <c r="L104" s="286"/>
      <c r="M104" s="286"/>
      <c r="N104" s="286"/>
      <c r="O104" s="286"/>
      <c r="P104" s="286"/>
    </row>
    <row r="105" spans="1:16" ht="13.8" x14ac:dyDescent="0.25">
      <c r="A105" s="472"/>
      <c r="B105" s="472"/>
      <c r="C105" s="472"/>
      <c r="D105" s="472"/>
      <c r="E105" s="471"/>
      <c r="F105" s="471"/>
      <c r="G105" s="471"/>
      <c r="H105" s="471"/>
      <c r="I105" s="471"/>
      <c r="J105" s="286"/>
      <c r="K105" s="286"/>
      <c r="L105" s="286"/>
      <c r="M105" s="286"/>
      <c r="N105" s="286"/>
      <c r="O105" s="286"/>
      <c r="P105" s="286"/>
    </row>
    <row r="106" spans="1:16" ht="13.8" x14ac:dyDescent="0.25">
      <c r="A106" s="472"/>
      <c r="B106" s="286"/>
      <c r="C106" s="286"/>
      <c r="D106" s="286"/>
      <c r="E106" s="286"/>
      <c r="F106" s="286"/>
      <c r="G106" s="286"/>
      <c r="H106" s="286"/>
      <c r="I106" s="286"/>
      <c r="J106" s="286"/>
      <c r="K106" s="286"/>
      <c r="L106" s="286"/>
      <c r="M106" s="286"/>
      <c r="N106" s="286"/>
      <c r="O106" s="286"/>
      <c r="P106" s="286"/>
    </row>
    <row r="107" spans="1:16" ht="13.8" x14ac:dyDescent="0.25">
      <c r="A107" s="442"/>
      <c r="B107" s="286"/>
      <c r="C107" s="286"/>
      <c r="D107" s="286"/>
      <c r="E107" s="286"/>
      <c r="F107" s="286"/>
      <c r="G107" s="286"/>
      <c r="H107" s="286"/>
      <c r="I107" s="286"/>
      <c r="J107" s="286"/>
      <c r="K107" s="286"/>
      <c r="L107" s="286"/>
      <c r="M107" s="286"/>
      <c r="N107" s="286"/>
      <c r="O107" s="286"/>
      <c r="P107" s="286"/>
    </row>
    <row r="108" spans="1:16" ht="13.8" x14ac:dyDescent="0.25">
      <c r="A108" s="442"/>
      <c r="B108" s="475"/>
      <c r="C108" s="475"/>
      <c r="D108" s="475"/>
      <c r="E108" s="475"/>
      <c r="F108" s="475"/>
      <c r="G108" s="475"/>
      <c r="H108" s="475"/>
      <c r="I108" s="944"/>
      <c r="J108" s="945"/>
      <c r="K108" s="945"/>
      <c r="L108" s="945"/>
      <c r="M108" s="945"/>
      <c r="N108" s="945"/>
      <c r="O108" s="286"/>
      <c r="P108" s="286"/>
    </row>
    <row r="109" spans="1:16" ht="13.8" x14ac:dyDescent="0.25">
      <c r="A109" s="475"/>
      <c r="B109" s="472"/>
      <c r="C109" s="472"/>
      <c r="D109" s="472"/>
      <c r="E109" s="472"/>
      <c r="F109" s="472"/>
      <c r="G109" s="472"/>
      <c r="H109" s="472"/>
      <c r="I109" s="943"/>
      <c r="J109" s="811"/>
      <c r="K109" s="811"/>
      <c r="L109" s="811"/>
      <c r="M109" s="811"/>
      <c r="N109" s="811"/>
      <c r="O109" s="286"/>
      <c r="P109" s="286"/>
    </row>
    <row r="110" spans="1:16" ht="13.8" x14ac:dyDescent="0.25">
      <c r="A110" s="472"/>
      <c r="B110" s="472"/>
      <c r="C110" s="472"/>
      <c r="D110" s="472"/>
      <c r="E110" s="472"/>
      <c r="F110" s="472"/>
      <c r="G110" s="472"/>
      <c r="H110" s="472"/>
      <c r="I110" s="943"/>
      <c r="J110" s="811"/>
      <c r="K110" s="811"/>
      <c r="L110" s="811"/>
      <c r="M110" s="811"/>
      <c r="N110" s="811"/>
      <c r="O110" s="286"/>
      <c r="P110" s="286"/>
    </row>
    <row r="111" spans="1:16" ht="13.8" x14ac:dyDescent="0.25">
      <c r="A111" s="472"/>
      <c r="B111" s="472"/>
      <c r="C111" s="472"/>
      <c r="D111" s="472"/>
      <c r="E111" s="472"/>
      <c r="F111" s="472"/>
      <c r="G111" s="472"/>
      <c r="H111" s="472"/>
      <c r="I111" s="943"/>
      <c r="J111" s="811"/>
      <c r="K111" s="811"/>
      <c r="L111" s="811"/>
      <c r="M111" s="811"/>
      <c r="N111" s="811"/>
      <c r="O111" s="286"/>
      <c r="P111" s="286"/>
    </row>
    <row r="112" spans="1:16" ht="13.8" x14ac:dyDescent="0.25">
      <c r="A112" s="472"/>
      <c r="B112" s="472"/>
      <c r="C112" s="472"/>
      <c r="D112" s="472"/>
      <c r="E112" s="472"/>
      <c r="F112" s="472"/>
      <c r="G112" s="472"/>
      <c r="H112" s="472"/>
      <c r="I112" s="943"/>
      <c r="J112" s="811"/>
      <c r="K112" s="811"/>
      <c r="L112" s="811"/>
      <c r="M112" s="811"/>
      <c r="N112" s="811"/>
      <c r="O112" s="286"/>
      <c r="P112" s="286"/>
    </row>
    <row r="113" spans="1:16" ht="13.8" x14ac:dyDescent="0.25">
      <c r="A113" s="472"/>
      <c r="B113" s="286"/>
      <c r="C113" s="286"/>
      <c r="D113" s="286"/>
      <c r="E113" s="286"/>
      <c r="F113" s="286"/>
      <c r="G113" s="286"/>
      <c r="H113" s="286"/>
      <c r="I113" s="286"/>
      <c r="J113" s="286"/>
      <c r="K113" s="286"/>
      <c r="L113" s="286"/>
      <c r="M113" s="286"/>
      <c r="N113" s="286"/>
      <c r="O113" s="286"/>
      <c r="P113" s="286"/>
    </row>
    <row r="114" spans="1:16" ht="13.8" x14ac:dyDescent="0.25">
      <c r="A114" s="442"/>
      <c r="B114" s="286"/>
      <c r="C114" s="286"/>
      <c r="D114" s="286"/>
      <c r="E114" s="286"/>
      <c r="F114" s="286"/>
      <c r="G114" s="286"/>
      <c r="H114" s="286"/>
      <c r="I114" s="286"/>
      <c r="J114" s="286"/>
      <c r="K114" s="286"/>
      <c r="L114" s="286"/>
      <c r="M114" s="286"/>
      <c r="N114" s="286"/>
      <c r="O114" s="286"/>
      <c r="P114" s="286"/>
    </row>
    <row r="115" spans="1:16" ht="13.8" x14ac:dyDescent="0.25">
      <c r="A115" s="280"/>
      <c r="B115" s="440"/>
      <c r="C115" s="475"/>
      <c r="D115" s="440"/>
      <c r="E115" s="471"/>
      <c r="F115" s="471"/>
      <c r="G115" s="471"/>
      <c r="H115" s="471"/>
      <c r="I115" s="471"/>
      <c r="J115" s="286"/>
      <c r="K115" s="286"/>
      <c r="L115" s="286"/>
      <c r="M115" s="286"/>
      <c r="N115" s="286"/>
      <c r="O115" s="286"/>
      <c r="P115" s="286"/>
    </row>
    <row r="116" spans="1:16" ht="13.8" x14ac:dyDescent="0.25">
      <c r="A116" s="440"/>
      <c r="B116" s="472"/>
      <c r="C116" s="472"/>
      <c r="D116" s="472"/>
      <c r="E116" s="471"/>
      <c r="F116" s="471"/>
      <c r="G116" s="471"/>
      <c r="H116" s="471"/>
      <c r="I116" s="471"/>
      <c r="J116" s="286"/>
      <c r="K116" s="286"/>
      <c r="L116" s="286"/>
      <c r="M116" s="286"/>
      <c r="N116" s="286"/>
      <c r="O116" s="286"/>
      <c r="P116" s="286"/>
    </row>
    <row r="117" spans="1:16" ht="13.8" x14ac:dyDescent="0.25">
      <c r="A117" s="472"/>
      <c r="B117" s="472"/>
      <c r="C117" s="472"/>
      <c r="D117" s="472"/>
      <c r="E117" s="471"/>
      <c r="F117" s="471"/>
      <c r="G117" s="471"/>
      <c r="H117" s="471"/>
      <c r="I117" s="471"/>
      <c r="J117" s="286"/>
      <c r="K117" s="286"/>
      <c r="L117" s="286"/>
      <c r="M117" s="286"/>
      <c r="N117" s="286"/>
      <c r="O117" s="286"/>
      <c r="P117" s="286"/>
    </row>
    <row r="118" spans="1:16" ht="13.8" x14ac:dyDescent="0.25">
      <c r="A118" s="472"/>
      <c r="B118" s="443"/>
      <c r="C118" s="472"/>
      <c r="D118" s="472"/>
      <c r="E118" s="471"/>
      <c r="F118" s="471"/>
      <c r="G118" s="471"/>
      <c r="H118" s="471"/>
      <c r="I118" s="471"/>
      <c r="J118" s="286"/>
      <c r="K118" s="286"/>
      <c r="L118" s="286"/>
      <c r="M118" s="286"/>
      <c r="N118" s="286"/>
      <c r="O118" s="286"/>
      <c r="P118" s="286"/>
    </row>
    <row r="119" spans="1:16" ht="13.8" x14ac:dyDescent="0.25">
      <c r="A119" s="472"/>
      <c r="B119" s="443"/>
      <c r="C119" s="472"/>
      <c r="D119" s="472"/>
      <c r="E119" s="471"/>
      <c r="F119" s="471"/>
      <c r="G119" s="471"/>
      <c r="H119" s="471"/>
      <c r="I119" s="471"/>
      <c r="J119" s="286"/>
      <c r="K119" s="286"/>
      <c r="L119" s="286"/>
      <c r="M119" s="286"/>
      <c r="N119" s="286"/>
      <c r="O119" s="286"/>
      <c r="P119" s="286"/>
    </row>
    <row r="120" spans="1:16" ht="13.8" x14ac:dyDescent="0.25">
      <c r="A120" s="472"/>
    </row>
  </sheetData>
  <mergeCells count="55">
    <mergeCell ref="A6:O6"/>
    <mergeCell ref="A1:O1"/>
    <mergeCell ref="A2:F2"/>
    <mergeCell ref="A3:O3"/>
    <mergeCell ref="A4:O4"/>
    <mergeCell ref="A5:F5"/>
    <mergeCell ref="O5:T5"/>
    <mergeCell ref="H18:N18"/>
    <mergeCell ref="A7:O7"/>
    <mergeCell ref="A8:O8"/>
    <mergeCell ref="A9:O9"/>
    <mergeCell ref="A10:O10"/>
    <mergeCell ref="H11:N11"/>
    <mergeCell ref="H12:N12"/>
    <mergeCell ref="H13:N13"/>
    <mergeCell ref="H14:N14"/>
    <mergeCell ref="H15:N15"/>
    <mergeCell ref="H16:N16"/>
    <mergeCell ref="H17:N17"/>
    <mergeCell ref="C36:E36"/>
    <mergeCell ref="H19:N19"/>
    <mergeCell ref="C25:E25"/>
    <mergeCell ref="C26:E26"/>
    <mergeCell ref="C27:E27"/>
    <mergeCell ref="C28:E28"/>
    <mergeCell ref="C29:E29"/>
    <mergeCell ref="C30:E30"/>
    <mergeCell ref="C32:E32"/>
    <mergeCell ref="C33:E33"/>
    <mergeCell ref="C34:E34"/>
    <mergeCell ref="C35:E35"/>
    <mergeCell ref="H68:N68"/>
    <mergeCell ref="C37:E37"/>
    <mergeCell ref="H39:N39"/>
    <mergeCell ref="H40:N40"/>
    <mergeCell ref="H41:N41"/>
    <mergeCell ref="H42:N42"/>
    <mergeCell ref="H43:N43"/>
    <mergeCell ref="H44:N44"/>
    <mergeCell ref="H45:N45"/>
    <mergeCell ref="H46:N46"/>
    <mergeCell ref="H47:N47"/>
    <mergeCell ref="H48:N48"/>
    <mergeCell ref="I112:N112"/>
    <mergeCell ref="H69:N69"/>
    <mergeCell ref="H70:N70"/>
    <mergeCell ref="H71:N71"/>
    <mergeCell ref="H72:N72"/>
    <mergeCell ref="H73:N73"/>
    <mergeCell ref="H74:N74"/>
    <mergeCell ref="H75:N75"/>
    <mergeCell ref="I108:N108"/>
    <mergeCell ref="I109:N109"/>
    <mergeCell ref="I110:N110"/>
    <mergeCell ref="I111:N111"/>
  </mergeCells>
  <hyperlinks>
    <hyperlink ref="A3:O3" r:id="rId1" display="http://www.eirgridgroup.com/site-files/library/EirGrid/WFPS_Schedule_of_GridCodeComplianceTests.xlsx"/>
    <hyperlink ref="A6:O6" r:id="rId2" display="http://www.eirgridgroup.com/site-files/library/EirGrid/WFPS_TestProcedureActivePowerControl.docx"/>
    <hyperlink ref="A7:O7" r:id="rId3" display="http://www.eirgridgroup.com/site-files/library/EirGrid/WFPS_TestProcedureBlackStartShutdown.docx"/>
    <hyperlink ref="A8:O8" r:id="rId4" display="http://www.eirgridgroup.com/site-files/library/EirGrid/WFPS_TestProcedureFrequencyResponse.docx"/>
    <hyperlink ref="A9:O9" r:id="rId5" display="http://www.eirgridgroup.com/site-files/library/EirGrid/WFPS_TestProcedureReactivePowerCapability.docx"/>
    <hyperlink ref="A10:O10" r:id="rId6" display="http://www.eirgridgroup.com/site-files/library/EirGrid/WFPS_TestProcedureReactivePowerControl.docx"/>
  </hyperlinks>
  <pageMargins left="0.70866141732283472" right="0.70866141732283472" top="0.74803149606299213" bottom="0.74803149606299213" header="0.31496062992125984" footer="0.31496062992125984"/>
  <pageSetup paperSize="9" scale="37" orientation="portrait" r:id="rId7"/>
  <headerFooter>
    <oddHeader>&amp;L&amp;G&amp;C&amp;16Grid Code Compliance Test Requirements&amp;R&amp;18&amp;D</oddHeader>
    <oddFooter>&amp;LEirGrid Confidential - &amp;F&amp;RPage &amp;P
&amp;D</oddFooter>
  </headerFooter>
  <rowBreaks count="2" manualBreakCount="2">
    <brk id="13" max="14" man="1"/>
    <brk id="93" max="16383" man="1"/>
  </rowBreaks>
  <legacyDrawingHF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2:H46"/>
  <sheetViews>
    <sheetView view="pageBreakPreview" zoomScale="85" zoomScaleNormal="100" zoomScaleSheetLayoutView="85" workbookViewId="0">
      <selection activeCell="F4" sqref="F4"/>
    </sheetView>
  </sheetViews>
  <sheetFormatPr defaultRowHeight="13.2" x14ac:dyDescent="0.25"/>
  <cols>
    <col min="2" max="2" width="14.33203125" customWidth="1"/>
    <col min="3" max="3" width="21.44140625" customWidth="1"/>
    <col min="4" max="4" width="21" bestFit="1" customWidth="1"/>
    <col min="5" max="5" width="20.6640625" customWidth="1"/>
    <col min="7" max="7" width="39.5546875" customWidth="1"/>
    <col min="8" max="8" width="20.5546875" bestFit="1" customWidth="1"/>
  </cols>
  <sheetData>
    <row r="2" spans="1:8" ht="28.5" customHeight="1" thickBot="1" x14ac:dyDescent="0.3">
      <c r="A2" s="715" t="str">
        <f>CONCATENATE('0) Signal List'!A1 &amp; "Signal List Version Control")</f>
        <v>WINDFARM NAME (TLC)Signal List Version Control</v>
      </c>
      <c r="B2" s="716"/>
      <c r="C2" s="716"/>
      <c r="D2" s="716"/>
      <c r="E2" s="716"/>
      <c r="F2" s="716"/>
      <c r="G2" s="716"/>
      <c r="H2" s="716"/>
    </row>
    <row r="3" spans="1:8" s="42" customFormat="1" ht="13.8" thickBot="1" x14ac:dyDescent="0.3">
      <c r="A3" s="43" t="s">
        <v>152</v>
      </c>
      <c r="B3" s="45" t="s">
        <v>174</v>
      </c>
      <c r="C3" s="44" t="s">
        <v>155</v>
      </c>
      <c r="D3" s="45" t="s">
        <v>233</v>
      </c>
      <c r="E3" s="45" t="s">
        <v>234</v>
      </c>
      <c r="G3" s="44" t="s">
        <v>153</v>
      </c>
      <c r="H3" s="44" t="s">
        <v>154</v>
      </c>
    </row>
    <row r="4" spans="1:8" x14ac:dyDescent="0.25">
      <c r="A4" s="237">
        <v>0.1</v>
      </c>
      <c r="B4" s="180">
        <v>43862</v>
      </c>
      <c r="C4" s="238" t="s">
        <v>780</v>
      </c>
      <c r="D4" s="187" t="s">
        <v>781</v>
      </c>
      <c r="E4" s="236" t="s">
        <v>782</v>
      </c>
      <c r="G4" s="238" t="s">
        <v>410</v>
      </c>
      <c r="H4" s="179"/>
    </row>
    <row r="5" spans="1:8" x14ac:dyDescent="0.25">
      <c r="A5" s="194"/>
      <c r="B5" s="460"/>
      <c r="C5" s="461"/>
      <c r="D5" s="462"/>
      <c r="E5" s="463"/>
      <c r="F5" s="464"/>
      <c r="G5" s="461"/>
      <c r="H5" s="465"/>
    </row>
    <row r="6" spans="1:8" x14ac:dyDescent="0.25">
      <c r="A6" s="194"/>
      <c r="B6" s="460"/>
      <c r="C6" s="461"/>
      <c r="D6" s="187"/>
      <c r="E6" s="463"/>
      <c r="F6" s="464"/>
      <c r="G6" s="461"/>
      <c r="H6" s="466"/>
    </row>
    <row r="7" spans="1:8" x14ac:dyDescent="0.25">
      <c r="A7" s="194"/>
      <c r="B7" s="460"/>
      <c r="C7" s="467"/>
      <c r="D7" s="462"/>
      <c r="E7" s="463"/>
      <c r="F7" s="464"/>
      <c r="G7" s="461"/>
      <c r="H7" s="465"/>
    </row>
    <row r="8" spans="1:8" x14ac:dyDescent="0.25">
      <c r="A8" s="194"/>
      <c r="B8" s="182"/>
      <c r="C8" s="183"/>
      <c r="D8" s="179"/>
      <c r="E8" s="181"/>
      <c r="G8" s="461"/>
      <c r="H8" s="46"/>
    </row>
    <row r="9" spans="1:8" x14ac:dyDescent="0.25">
      <c r="A9" s="194"/>
      <c r="B9" s="182"/>
      <c r="C9" s="183"/>
      <c r="D9" s="179"/>
      <c r="E9" s="181"/>
      <c r="G9" s="46"/>
      <c r="H9" s="46"/>
    </row>
    <row r="10" spans="1:8" x14ac:dyDescent="0.25">
      <c r="A10" s="194"/>
      <c r="B10" s="182"/>
      <c r="C10" s="183"/>
      <c r="D10" s="179"/>
      <c r="E10" s="181"/>
      <c r="G10" s="46"/>
      <c r="H10" s="46"/>
    </row>
    <row r="11" spans="1:8" x14ac:dyDescent="0.25">
      <c r="A11" s="194"/>
      <c r="B11" s="182"/>
      <c r="C11" s="183"/>
      <c r="D11" s="179"/>
      <c r="E11" s="181"/>
      <c r="G11" s="46"/>
      <c r="H11" s="46"/>
    </row>
    <row r="12" spans="1:8" x14ac:dyDescent="0.25">
      <c r="A12" s="194"/>
      <c r="B12" s="182"/>
      <c r="C12" s="183"/>
      <c r="D12" s="179"/>
      <c r="E12" s="181"/>
      <c r="G12" s="46"/>
      <c r="H12" s="46"/>
    </row>
    <row r="13" spans="1:8" x14ac:dyDescent="0.25">
      <c r="A13" s="194"/>
      <c r="B13" s="182"/>
      <c r="C13" s="183"/>
      <c r="D13" s="179"/>
      <c r="E13" s="181"/>
      <c r="G13" s="46"/>
      <c r="H13" s="46"/>
    </row>
    <row r="14" spans="1:8" x14ac:dyDescent="0.25">
      <c r="A14" s="194"/>
      <c r="B14" s="182"/>
      <c r="C14" s="183"/>
      <c r="D14" s="179"/>
      <c r="E14" s="181"/>
      <c r="G14" s="46"/>
      <c r="H14" s="46"/>
    </row>
    <row r="15" spans="1:8" x14ac:dyDescent="0.25">
      <c r="A15" s="194"/>
      <c r="B15" s="182"/>
      <c r="C15" s="183"/>
      <c r="D15" s="179"/>
      <c r="E15" s="181"/>
      <c r="G15" s="46"/>
      <c r="H15" s="46"/>
    </row>
    <row r="16" spans="1:8" x14ac:dyDescent="0.25">
      <c r="A16" s="194"/>
      <c r="B16" s="182"/>
      <c r="C16" s="183"/>
      <c r="D16" s="179"/>
      <c r="E16" s="181"/>
      <c r="G16" s="46"/>
      <c r="H16" s="46"/>
    </row>
    <row r="17" spans="1:8" x14ac:dyDescent="0.25">
      <c r="A17" s="194"/>
      <c r="B17" s="182"/>
      <c r="C17" s="183"/>
      <c r="D17" s="179"/>
      <c r="E17" s="181"/>
      <c r="G17" s="46"/>
      <c r="H17" s="46"/>
    </row>
    <row r="18" spans="1:8" x14ac:dyDescent="0.25">
      <c r="A18" s="194"/>
      <c r="B18" s="182"/>
      <c r="C18" s="183"/>
      <c r="D18" s="179"/>
      <c r="E18" s="181"/>
      <c r="G18" s="46"/>
      <c r="H18" s="46"/>
    </row>
    <row r="19" spans="1:8" x14ac:dyDescent="0.25">
      <c r="A19" s="194"/>
      <c r="B19" s="182"/>
      <c r="C19" s="183"/>
      <c r="D19" s="179"/>
      <c r="E19" s="181"/>
      <c r="G19" s="46"/>
      <c r="H19" s="46"/>
    </row>
    <row r="20" spans="1:8" x14ac:dyDescent="0.25">
      <c r="A20" s="194"/>
      <c r="B20" s="182"/>
      <c r="C20" s="183"/>
      <c r="D20" s="179"/>
      <c r="E20" s="181"/>
      <c r="G20" s="46"/>
      <c r="H20" s="46"/>
    </row>
    <row r="21" spans="1:8" x14ac:dyDescent="0.25">
      <c r="A21" s="194"/>
      <c r="B21" s="182"/>
      <c r="C21" s="183"/>
      <c r="D21" s="179"/>
      <c r="E21" s="181"/>
      <c r="G21" s="46"/>
      <c r="H21" s="46"/>
    </row>
    <row r="22" spans="1:8" x14ac:dyDescent="0.25">
      <c r="A22" s="194"/>
      <c r="B22" s="182"/>
      <c r="C22" s="183"/>
      <c r="D22" s="179"/>
      <c r="E22" s="181"/>
      <c r="G22" s="46"/>
      <c r="H22" s="46"/>
    </row>
    <row r="23" spans="1:8" x14ac:dyDescent="0.25">
      <c r="A23" s="194"/>
      <c r="B23" s="182"/>
      <c r="C23" s="183"/>
      <c r="D23" s="179"/>
      <c r="E23" s="181"/>
      <c r="G23" s="46"/>
      <c r="H23" s="46"/>
    </row>
    <row r="24" spans="1:8" x14ac:dyDescent="0.25">
      <c r="A24" s="194"/>
      <c r="B24" s="182"/>
      <c r="C24" s="183"/>
      <c r="D24" s="181"/>
      <c r="E24" s="181"/>
      <c r="G24" s="46"/>
      <c r="H24" s="46"/>
    </row>
    <row r="25" spans="1:8" x14ac:dyDescent="0.25">
      <c r="A25" s="194"/>
      <c r="B25" s="182"/>
      <c r="C25" s="183"/>
      <c r="D25" s="181"/>
      <c r="E25" s="181"/>
      <c r="G25" s="46"/>
      <c r="H25" s="46"/>
    </row>
    <row r="26" spans="1:8" x14ac:dyDescent="0.25">
      <c r="A26" s="194"/>
      <c r="B26" s="182"/>
      <c r="C26" s="183"/>
      <c r="D26" s="181"/>
      <c r="E26" s="181"/>
      <c r="G26" s="46"/>
      <c r="H26" s="46"/>
    </row>
    <row r="27" spans="1:8" x14ac:dyDescent="0.25">
      <c r="A27" s="194"/>
      <c r="B27" s="182"/>
      <c r="C27" s="183"/>
      <c r="D27" s="181"/>
      <c r="E27" s="181"/>
      <c r="G27" s="46"/>
      <c r="H27" s="46"/>
    </row>
    <row r="28" spans="1:8" x14ac:dyDescent="0.25">
      <c r="A28" s="194"/>
      <c r="B28" s="182"/>
      <c r="C28" s="183"/>
      <c r="D28" s="181"/>
      <c r="E28" s="181"/>
      <c r="G28" s="46"/>
      <c r="H28" s="46"/>
    </row>
    <row r="29" spans="1:8" x14ac:dyDescent="0.25">
      <c r="A29" s="194"/>
      <c r="B29" s="182"/>
      <c r="C29" s="183"/>
      <c r="D29" s="181"/>
      <c r="E29" s="181"/>
      <c r="G29" s="46"/>
      <c r="H29" s="46"/>
    </row>
    <row r="30" spans="1:8" x14ac:dyDescent="0.25">
      <c r="A30" s="194"/>
      <c r="B30" s="182"/>
      <c r="C30" s="183"/>
      <c r="D30" s="181"/>
      <c r="E30" s="181"/>
      <c r="G30" s="46"/>
      <c r="H30" s="46"/>
    </row>
    <row r="31" spans="1:8" x14ac:dyDescent="0.25">
      <c r="A31" s="194"/>
      <c r="B31" s="182"/>
      <c r="C31" s="183"/>
      <c r="D31" s="181"/>
      <c r="E31" s="181"/>
      <c r="G31" s="46"/>
      <c r="H31" s="46"/>
    </row>
    <row r="32" spans="1:8" x14ac:dyDescent="0.25">
      <c r="A32" s="194"/>
      <c r="B32" s="182"/>
      <c r="C32" s="183"/>
      <c r="D32" s="181"/>
      <c r="E32" s="181"/>
      <c r="G32" s="46"/>
      <c r="H32" s="46"/>
    </row>
    <row r="33" spans="1:8" x14ac:dyDescent="0.25">
      <c r="A33" s="194"/>
      <c r="B33" s="182"/>
      <c r="C33" s="183"/>
      <c r="D33" s="181"/>
      <c r="E33" s="181"/>
      <c r="G33" s="46"/>
      <c r="H33" s="46"/>
    </row>
    <row r="34" spans="1:8" x14ac:dyDescent="0.25">
      <c r="A34" s="194"/>
      <c r="B34" s="182"/>
      <c r="C34" s="183"/>
      <c r="D34" s="181"/>
      <c r="E34" s="181"/>
      <c r="G34" s="46"/>
      <c r="H34" s="46"/>
    </row>
    <row r="35" spans="1:8" x14ac:dyDescent="0.25">
      <c r="A35" s="194"/>
      <c r="B35" s="182"/>
      <c r="C35" s="183"/>
      <c r="D35" s="181"/>
      <c r="E35" s="181"/>
      <c r="G35" s="46"/>
      <c r="H35" s="46"/>
    </row>
    <row r="36" spans="1:8" x14ac:dyDescent="0.25">
      <c r="A36" s="194"/>
      <c r="B36" s="182"/>
      <c r="C36" s="183"/>
      <c r="D36" s="181"/>
      <c r="E36" s="181"/>
      <c r="G36" s="46"/>
      <c r="H36" s="46"/>
    </row>
    <row r="37" spans="1:8" x14ac:dyDescent="0.25">
      <c r="A37" s="194"/>
      <c r="B37" s="182"/>
      <c r="C37" s="183"/>
      <c r="D37" s="181"/>
      <c r="E37" s="181"/>
      <c r="G37" s="46"/>
      <c r="H37" s="46"/>
    </row>
    <row r="38" spans="1:8" x14ac:dyDescent="0.25">
      <c r="A38" s="194"/>
      <c r="B38" s="182"/>
      <c r="C38" s="183"/>
      <c r="D38" s="181"/>
      <c r="E38" s="181"/>
      <c r="G38" s="46"/>
      <c r="H38" s="46"/>
    </row>
    <row r="39" spans="1:8" x14ac:dyDescent="0.25">
      <c r="A39" s="194"/>
      <c r="B39" s="182"/>
      <c r="C39" s="183"/>
      <c r="D39" s="181"/>
      <c r="E39" s="181"/>
      <c r="G39" s="46"/>
      <c r="H39" s="46"/>
    </row>
    <row r="40" spans="1:8" x14ac:dyDescent="0.25">
      <c r="A40" s="194"/>
      <c r="B40" s="182"/>
      <c r="C40" s="183"/>
      <c r="D40" s="181"/>
      <c r="E40" s="181"/>
      <c r="G40" s="46"/>
      <c r="H40" s="46"/>
    </row>
    <row r="41" spans="1:8" x14ac:dyDescent="0.25">
      <c r="A41" s="194"/>
      <c r="B41" s="182"/>
      <c r="C41" s="183"/>
      <c r="D41" s="181"/>
      <c r="E41" s="181"/>
      <c r="G41" s="46"/>
      <c r="H41" s="46"/>
    </row>
    <row r="42" spans="1:8" x14ac:dyDescent="0.25">
      <c r="A42" s="194"/>
      <c r="B42" s="182"/>
      <c r="C42" s="183"/>
      <c r="D42" s="181"/>
      <c r="E42" s="181"/>
      <c r="G42" s="46"/>
      <c r="H42" s="46"/>
    </row>
    <row r="43" spans="1:8" x14ac:dyDescent="0.25">
      <c r="A43" s="194"/>
      <c r="B43" s="182"/>
      <c r="C43" s="183"/>
      <c r="D43" s="181"/>
      <c r="E43" s="181"/>
      <c r="G43" s="46"/>
      <c r="H43" s="46"/>
    </row>
    <row r="44" spans="1:8" x14ac:dyDescent="0.25">
      <c r="A44" s="194"/>
      <c r="B44" s="182"/>
      <c r="C44" s="183"/>
      <c r="D44" s="181"/>
      <c r="E44" s="181"/>
      <c r="G44" s="46"/>
      <c r="H44" s="46"/>
    </row>
    <row r="45" spans="1:8" x14ac:dyDescent="0.25">
      <c r="A45" s="194"/>
      <c r="B45" s="182"/>
      <c r="C45" s="183"/>
      <c r="D45" s="181"/>
      <c r="E45" s="181"/>
      <c r="G45" s="46"/>
      <c r="H45" s="46"/>
    </row>
    <row r="46" spans="1:8" ht="13.8" thickBot="1" x14ac:dyDescent="0.3">
      <c r="A46" s="195"/>
      <c r="B46" s="186"/>
      <c r="C46" s="184"/>
      <c r="D46" s="185"/>
      <c r="E46" s="185"/>
      <c r="G46" s="46"/>
      <c r="H46" s="46"/>
    </row>
  </sheetData>
  <customSheetViews>
    <customSheetView guid="{87DE1C7C-F92F-4056-9C7F-506D880140E3}" showPageBreaks="1" fitToPage="1" printArea="1">
      <selection activeCell="F34" sqref="F34"/>
      <pageMargins left="0.23622047244094491" right="0.23622047244094491" top="0.74803149606299213" bottom="0.74803149606299213" header="0.31496062992125984" footer="0.31496062992125984"/>
      <pageSetup paperSize="9" scale="47" orientation="portrait" r:id="rId1"/>
      <headerFooter>
        <oddHeader>&amp;L&amp;G&amp;C&amp;24Version Control</oddHeader>
        <oddFooter>&amp;L&amp;"Arial,Bold"&amp;14EIRGRID Confidential - &amp;F&amp;R&amp;14Page &amp;P
&amp;D</oddFooter>
      </headerFooter>
    </customSheetView>
  </customSheetViews>
  <mergeCells count="1">
    <mergeCell ref="A2:H2"/>
  </mergeCells>
  <pageMargins left="0.23622047244094491" right="0.23622047244094491" top="0.74803149606299213" bottom="0.74803149606299213" header="0.31496062992125984" footer="0.31496062992125984"/>
  <pageSetup paperSize="9" scale="84" orientation="landscape" r:id="rId2"/>
  <headerFooter>
    <oddHeader>&amp;L&amp;G&amp;C&amp;24Version Control</oddHeader>
    <oddFooter>&amp;L&amp;"Arial,Bold"&amp;14EIRGRID Confidential - &amp;F&amp;R&amp;14Page &amp;P
&amp;D</oddFooter>
  </headerFooter>
  <legacyDrawing r:id="rId3"/>
  <legacyDrawingHF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rgb="FFFFFF00"/>
    <pageSetUpPr fitToPage="1"/>
  </sheetPr>
  <dimension ref="A1:AE121"/>
  <sheetViews>
    <sheetView view="pageBreakPreview" zoomScale="70" zoomScaleNormal="85" zoomScaleSheetLayoutView="70" workbookViewId="0">
      <selection activeCell="E21" sqref="E21:I21"/>
    </sheetView>
  </sheetViews>
  <sheetFormatPr defaultRowHeight="13.2" x14ac:dyDescent="0.25"/>
  <cols>
    <col min="1" max="1" width="36.109375" bestFit="1" customWidth="1"/>
    <col min="2" max="2" width="34.109375" bestFit="1" customWidth="1"/>
    <col min="3" max="3" width="44.44140625" customWidth="1"/>
    <col min="4" max="4" width="46.44140625" bestFit="1" customWidth="1"/>
    <col min="5" max="5" width="17.88671875" customWidth="1"/>
    <col min="6" max="6" width="12.109375" bestFit="1" customWidth="1"/>
    <col min="8" max="8" width="68" customWidth="1"/>
  </cols>
  <sheetData>
    <row r="1" spans="1:9" ht="27.75" customHeight="1" x14ac:dyDescent="0.25">
      <c r="A1" s="719" t="s">
        <v>306</v>
      </c>
      <c r="B1" s="719"/>
      <c r="C1" s="719"/>
      <c r="D1" s="719"/>
      <c r="E1" s="719"/>
      <c r="F1" s="719"/>
      <c r="G1" s="719"/>
      <c r="H1" s="719"/>
      <c r="I1" s="719"/>
    </row>
    <row r="2" spans="1:9" ht="13.8" thickBot="1" x14ac:dyDescent="0.3"/>
    <row r="3" spans="1:9" ht="65.25" customHeight="1" thickBot="1" x14ac:dyDescent="0.35">
      <c r="A3" s="204" t="s">
        <v>760</v>
      </c>
      <c r="B3" s="205">
        <v>3</v>
      </c>
      <c r="C3" s="720" t="s">
        <v>761</v>
      </c>
      <c r="D3" s="721"/>
    </row>
    <row r="4" spans="1:9" ht="19.2" x14ac:dyDescent="0.35">
      <c r="E4" s="717" t="s">
        <v>774</v>
      </c>
      <c r="F4" s="718"/>
      <c r="G4" s="718"/>
      <c r="H4" s="718"/>
      <c r="I4" s="718"/>
    </row>
    <row r="5" spans="1:9" ht="13.8" thickBot="1" x14ac:dyDescent="0.3"/>
    <row r="6" spans="1:9" ht="13.8" thickBot="1" x14ac:dyDescent="0.3">
      <c r="A6" s="148" t="s">
        <v>222</v>
      </c>
      <c r="B6" s="147" t="s">
        <v>109</v>
      </c>
      <c r="C6" s="146" t="s">
        <v>110</v>
      </c>
      <c r="D6" s="149" t="s">
        <v>111</v>
      </c>
    </row>
    <row r="7" spans="1:9" x14ac:dyDescent="0.25">
      <c r="A7" s="724" t="s">
        <v>243</v>
      </c>
      <c r="B7" s="34"/>
      <c r="C7" s="32"/>
      <c r="D7" s="150"/>
    </row>
    <row r="8" spans="1:9" x14ac:dyDescent="0.25">
      <c r="A8" s="725"/>
      <c r="B8" s="35" t="s">
        <v>112</v>
      </c>
      <c r="C8" s="37" t="s">
        <v>113</v>
      </c>
      <c r="D8" s="196" t="s">
        <v>113</v>
      </c>
      <c r="F8" s="530"/>
    </row>
    <row r="9" spans="1:9" ht="13.8" thickBot="1" x14ac:dyDescent="0.3">
      <c r="A9" s="726"/>
      <c r="B9" s="36"/>
      <c r="C9" s="38"/>
      <c r="D9" s="197"/>
    </row>
    <row r="10" spans="1:9" x14ac:dyDescent="0.25">
      <c r="A10" s="727" t="s">
        <v>96</v>
      </c>
      <c r="B10" s="33"/>
      <c r="C10" s="39"/>
      <c r="D10" s="198"/>
    </row>
    <row r="11" spans="1:9" x14ac:dyDescent="0.25">
      <c r="A11" s="728"/>
      <c r="B11" s="30"/>
      <c r="C11" s="37" t="s">
        <v>108</v>
      </c>
      <c r="D11" s="196" t="s">
        <v>108</v>
      </c>
    </row>
    <row r="12" spans="1:9" x14ac:dyDescent="0.25">
      <c r="A12" s="728"/>
      <c r="B12" s="30"/>
      <c r="C12" s="40" t="s">
        <v>101</v>
      </c>
      <c r="D12" s="188" t="s">
        <v>101</v>
      </c>
    </row>
    <row r="13" spans="1:9" ht="13.8" thickBot="1" x14ac:dyDescent="0.3">
      <c r="A13" s="729"/>
      <c r="B13" s="31"/>
      <c r="C13" s="38"/>
      <c r="D13" s="197"/>
    </row>
    <row r="14" spans="1:9" x14ac:dyDescent="0.25">
      <c r="A14" s="727" t="s">
        <v>97</v>
      </c>
      <c r="B14" s="29"/>
      <c r="C14" s="32"/>
      <c r="D14" s="150"/>
    </row>
    <row r="15" spans="1:9" x14ac:dyDescent="0.25">
      <c r="A15" s="728"/>
      <c r="B15" s="30"/>
      <c r="C15" s="40" t="s">
        <v>17</v>
      </c>
      <c r="D15" s="188" t="s">
        <v>17</v>
      </c>
    </row>
    <row r="16" spans="1:9" x14ac:dyDescent="0.25">
      <c r="A16" s="728"/>
      <c r="B16" s="30"/>
      <c r="C16" s="40" t="s">
        <v>68</v>
      </c>
      <c r="D16" s="188" t="s">
        <v>68</v>
      </c>
    </row>
    <row r="17" spans="1:11" x14ac:dyDescent="0.25">
      <c r="A17" s="728"/>
      <c r="B17" s="30"/>
      <c r="C17" s="40" t="s">
        <v>64</v>
      </c>
      <c r="D17" s="188" t="s">
        <v>64</v>
      </c>
    </row>
    <row r="18" spans="1:11" x14ac:dyDescent="0.25">
      <c r="A18" s="728"/>
      <c r="B18" s="30"/>
      <c r="C18" s="40" t="s">
        <v>66</v>
      </c>
      <c r="D18" s="188" t="s">
        <v>66</v>
      </c>
    </row>
    <row r="19" spans="1:11" x14ac:dyDescent="0.25">
      <c r="A19" s="728"/>
      <c r="B19" s="30"/>
      <c r="C19" s="37"/>
      <c r="D19" s="152" t="s">
        <v>70</v>
      </c>
    </row>
    <row r="20" spans="1:11" x14ac:dyDescent="0.25">
      <c r="A20" s="728"/>
      <c r="B20" s="30"/>
      <c r="C20" s="37"/>
      <c r="D20" s="152" t="s">
        <v>74</v>
      </c>
    </row>
    <row r="21" spans="1:11" ht="19.2" x14ac:dyDescent="0.35">
      <c r="A21" s="728"/>
      <c r="B21" s="30"/>
      <c r="C21" s="37"/>
      <c r="D21" s="152" t="s">
        <v>78</v>
      </c>
      <c r="E21" s="717" t="s">
        <v>235</v>
      </c>
      <c r="F21" s="718"/>
      <c r="G21" s="718"/>
      <c r="H21" s="718"/>
      <c r="I21" s="718"/>
    </row>
    <row r="22" spans="1:11" x14ac:dyDescent="0.25">
      <c r="A22" s="728"/>
      <c r="B22" s="30"/>
      <c r="C22" s="37"/>
      <c r="D22" s="152" t="s">
        <v>82</v>
      </c>
    </row>
    <row r="23" spans="1:11" ht="13.5" customHeight="1" thickBot="1" x14ac:dyDescent="0.3">
      <c r="A23" s="729"/>
      <c r="B23" s="31"/>
      <c r="C23" s="38"/>
      <c r="D23" s="197"/>
      <c r="E23" s="732"/>
      <c r="F23" s="733"/>
      <c r="G23" s="733"/>
      <c r="H23" s="733"/>
      <c r="I23" s="733"/>
      <c r="J23" s="529"/>
      <c r="K23" s="529"/>
    </row>
    <row r="24" spans="1:11" x14ac:dyDescent="0.25">
      <c r="A24" s="727" t="s">
        <v>98</v>
      </c>
      <c r="B24" s="29"/>
      <c r="C24" s="32"/>
      <c r="D24" s="150"/>
    </row>
    <row r="25" spans="1:11" x14ac:dyDescent="0.25">
      <c r="A25" s="728"/>
      <c r="B25" s="30"/>
      <c r="C25" s="40" t="s">
        <v>609</v>
      </c>
      <c r="D25" s="40" t="s">
        <v>609</v>
      </c>
      <c r="F25" s="22"/>
      <c r="G25" s="22"/>
      <c r="H25" s="51"/>
      <c r="I25" s="51"/>
    </row>
    <row r="26" spans="1:11" x14ac:dyDescent="0.25">
      <c r="A26" s="728"/>
      <c r="B26" s="30"/>
      <c r="C26" s="40" t="s">
        <v>610</v>
      </c>
      <c r="D26" s="40" t="s">
        <v>610</v>
      </c>
      <c r="G26" s="22"/>
      <c r="H26" s="51"/>
      <c r="I26" s="22"/>
    </row>
    <row r="27" spans="1:11" x14ac:dyDescent="0.25">
      <c r="A27" s="730"/>
      <c r="B27" s="487"/>
      <c r="C27" s="40" t="s">
        <v>611</v>
      </c>
      <c r="D27" s="40" t="s">
        <v>611</v>
      </c>
      <c r="G27" s="22"/>
      <c r="H27" s="51"/>
      <c r="I27" s="22"/>
    </row>
    <row r="28" spans="1:11" ht="13.8" thickBot="1" x14ac:dyDescent="0.3">
      <c r="A28" s="729"/>
      <c r="B28" s="31"/>
      <c r="C28" s="38"/>
      <c r="D28" s="197"/>
      <c r="G28" s="22"/>
      <c r="H28" s="22"/>
      <c r="I28" s="22"/>
    </row>
    <row r="29" spans="1:11" x14ac:dyDescent="0.25">
      <c r="A29" s="727" t="s">
        <v>99</v>
      </c>
      <c r="B29" s="29"/>
      <c r="C29" s="32"/>
      <c r="D29" s="150"/>
    </row>
    <row r="30" spans="1:11" x14ac:dyDescent="0.25">
      <c r="A30" s="728"/>
      <c r="B30" s="30"/>
      <c r="C30" s="40" t="s">
        <v>103</v>
      </c>
      <c r="D30" s="188" t="s">
        <v>103</v>
      </c>
      <c r="G30" s="22"/>
      <c r="H30" s="51"/>
      <c r="I30" s="22"/>
    </row>
    <row r="31" spans="1:11" x14ac:dyDescent="0.25">
      <c r="A31" s="728"/>
      <c r="B31" s="30"/>
      <c r="C31" s="40" t="s">
        <v>104</v>
      </c>
      <c r="D31" s="188" t="s">
        <v>104</v>
      </c>
      <c r="G31" s="22"/>
      <c r="H31" s="51"/>
    </row>
    <row r="32" spans="1:11" x14ac:dyDescent="0.25">
      <c r="A32" s="728"/>
      <c r="B32" s="30"/>
      <c r="C32" s="40" t="s">
        <v>105</v>
      </c>
      <c r="D32" s="188" t="s">
        <v>105</v>
      </c>
      <c r="G32" s="22"/>
      <c r="H32" s="51"/>
    </row>
    <row r="33" spans="1:31" x14ac:dyDescent="0.25">
      <c r="A33" s="728"/>
      <c r="B33" s="30"/>
      <c r="C33" s="40" t="s">
        <v>106</v>
      </c>
      <c r="D33" s="188" t="s">
        <v>106</v>
      </c>
      <c r="G33" s="22"/>
      <c r="H33" s="51"/>
    </row>
    <row r="34" spans="1:31" x14ac:dyDescent="0.25">
      <c r="A34" s="728"/>
      <c r="B34" s="30"/>
      <c r="C34" s="188" t="s">
        <v>308</v>
      </c>
      <c r="D34" s="201" t="s">
        <v>308</v>
      </c>
      <c r="J34" s="178"/>
      <c r="K34" s="178"/>
    </row>
    <row r="35" spans="1:31" x14ac:dyDescent="0.25">
      <c r="A35" s="728"/>
      <c r="B35" s="30"/>
      <c r="C35" s="188" t="s">
        <v>308</v>
      </c>
      <c r="D35" s="202" t="s">
        <v>376</v>
      </c>
      <c r="G35" s="22"/>
      <c r="H35" s="51"/>
    </row>
    <row r="36" spans="1:31" x14ac:dyDescent="0.25">
      <c r="A36" s="728"/>
      <c r="B36" s="30"/>
      <c r="C36" s="40" t="s">
        <v>107</v>
      </c>
      <c r="D36" s="188" t="s">
        <v>107</v>
      </c>
      <c r="G36" s="22"/>
      <c r="H36" s="176"/>
    </row>
    <row r="37" spans="1:31" x14ac:dyDescent="0.25">
      <c r="A37" s="728"/>
      <c r="B37" s="30"/>
      <c r="C37" s="40"/>
      <c r="D37" s="188"/>
      <c r="H37" s="178"/>
    </row>
    <row r="38" spans="1:31" x14ac:dyDescent="0.25">
      <c r="A38" s="728"/>
      <c r="B38" s="30"/>
      <c r="C38" s="40"/>
      <c r="D38" s="188"/>
      <c r="H38" s="178"/>
    </row>
    <row r="39" spans="1:31" ht="13.8" thickBot="1" x14ac:dyDescent="0.3">
      <c r="A39" s="729"/>
      <c r="B39" s="31"/>
      <c r="C39" s="38"/>
      <c r="D39" s="151"/>
      <c r="E39" s="177"/>
      <c r="F39" s="178"/>
      <c r="G39" s="178"/>
      <c r="H39" s="178"/>
      <c r="I39" s="178"/>
      <c r="J39" s="178"/>
      <c r="K39" s="178"/>
    </row>
    <row r="41" spans="1:31" ht="42" customHeight="1" x14ac:dyDescent="0.25">
      <c r="A41" s="719" t="s">
        <v>382</v>
      </c>
      <c r="B41" s="719"/>
      <c r="C41" s="719"/>
      <c r="D41" s="719"/>
      <c r="E41" s="719"/>
      <c r="F41" s="719"/>
      <c r="G41" s="719"/>
      <c r="H41" s="719"/>
      <c r="I41" s="719"/>
      <c r="J41" s="731"/>
      <c r="K41" s="731"/>
      <c r="L41" s="731"/>
      <c r="M41" s="731"/>
      <c r="N41" s="731"/>
      <c r="O41" s="731"/>
      <c r="P41" s="731"/>
      <c r="Q41" s="731"/>
      <c r="R41" s="731"/>
      <c r="S41" s="731"/>
      <c r="T41" s="731"/>
      <c r="U41" s="731"/>
      <c r="V41" s="731"/>
      <c r="W41" s="731"/>
      <c r="X41" s="731"/>
      <c r="Y41" s="731"/>
      <c r="Z41" s="731"/>
      <c r="AA41" s="731"/>
      <c r="AB41" s="731"/>
      <c r="AC41" s="731"/>
      <c r="AD41" s="731"/>
      <c r="AE41" s="731"/>
    </row>
    <row r="83" spans="1:10" ht="23.25" customHeight="1" x14ac:dyDescent="0.25"/>
    <row r="84" spans="1:10" ht="23.25" customHeight="1" x14ac:dyDescent="0.25"/>
    <row r="85" spans="1:10" ht="28.8" thickBot="1" x14ac:dyDescent="0.3">
      <c r="A85" s="719" t="s">
        <v>299</v>
      </c>
      <c r="B85" s="719"/>
      <c r="C85" s="719"/>
      <c r="D85" s="719"/>
      <c r="E85" s="719"/>
      <c r="F85" s="719"/>
      <c r="G85" s="719"/>
      <c r="H85" s="719"/>
    </row>
    <row r="86" spans="1:10" ht="13.8" thickBot="1" x14ac:dyDescent="0.3">
      <c r="A86" s="189" t="s">
        <v>305</v>
      </c>
      <c r="B86" s="139"/>
      <c r="D86" s="722" t="s">
        <v>124</v>
      </c>
      <c r="E86" s="723"/>
      <c r="J86" s="22"/>
    </row>
    <row r="87" spans="1:10" x14ac:dyDescent="0.25">
      <c r="A87" s="481"/>
      <c r="B87" s="482"/>
      <c r="C87" s="483"/>
      <c r="D87" s="190"/>
      <c r="E87" s="191"/>
      <c r="F87" s="171"/>
      <c r="G87" s="171"/>
      <c r="H87" s="172"/>
    </row>
    <row r="88" spans="1:10" ht="20.25" customHeight="1" x14ac:dyDescent="0.25">
      <c r="A88" s="734" t="s">
        <v>618</v>
      </c>
      <c r="B88" s="734"/>
      <c r="C88" s="735"/>
      <c r="D88" s="109"/>
      <c r="E88" s="192" t="s">
        <v>125</v>
      </c>
      <c r="F88" s="193"/>
      <c r="G88" s="109"/>
      <c r="H88" s="110"/>
    </row>
    <row r="89" spans="1:10" ht="20.25" customHeight="1" x14ac:dyDescent="0.25">
      <c r="A89" s="734"/>
      <c r="B89" s="734"/>
      <c r="C89" s="735"/>
      <c r="D89" s="109"/>
      <c r="E89" s="736" t="s">
        <v>126</v>
      </c>
      <c r="F89" s="736"/>
      <c r="G89" s="737"/>
      <c r="H89" s="738"/>
    </row>
    <row r="90" spans="1:10" ht="17.399999999999999" x14ac:dyDescent="0.3">
      <c r="A90" s="741" t="s">
        <v>617</v>
      </c>
      <c r="B90" s="734"/>
      <c r="C90" s="735"/>
      <c r="D90" s="109"/>
      <c r="E90" s="736" t="s">
        <v>127</v>
      </c>
      <c r="F90" s="736"/>
      <c r="G90" s="737"/>
      <c r="H90" s="738"/>
    </row>
    <row r="91" spans="1:10" x14ac:dyDescent="0.25">
      <c r="A91" s="484"/>
      <c r="B91" s="485"/>
      <c r="C91" s="480"/>
      <c r="D91" s="109"/>
      <c r="E91" s="736" t="s">
        <v>128</v>
      </c>
      <c r="F91" s="736"/>
      <c r="G91" s="737"/>
      <c r="H91" s="738"/>
    </row>
    <row r="92" spans="1:10" ht="15" x14ac:dyDescent="0.25">
      <c r="A92" s="484"/>
      <c r="B92" s="485"/>
      <c r="C92" s="480"/>
      <c r="D92" s="145" t="s">
        <v>266</v>
      </c>
      <c r="E92" s="476" t="s">
        <v>775</v>
      </c>
      <c r="F92" s="109"/>
      <c r="G92" s="109"/>
      <c r="H92" s="110"/>
    </row>
    <row r="93" spans="1:10" ht="15" x14ac:dyDescent="0.25">
      <c r="A93" s="484"/>
      <c r="B93" s="485"/>
      <c r="C93" s="480"/>
      <c r="D93" s="145" t="s">
        <v>242</v>
      </c>
      <c r="E93" s="476" t="s">
        <v>776</v>
      </c>
      <c r="F93" s="109"/>
      <c r="G93" s="109"/>
      <c r="H93" s="110"/>
    </row>
    <row r="94" spans="1:10" ht="15.6" thickBot="1" x14ac:dyDescent="0.3">
      <c r="A94" s="484"/>
      <c r="B94" s="485"/>
      <c r="C94" s="480"/>
      <c r="D94" s="199" t="s">
        <v>316</v>
      </c>
      <c r="E94" s="476" t="s">
        <v>606</v>
      </c>
      <c r="F94" s="111"/>
      <c r="G94" s="111"/>
      <c r="H94" s="112"/>
    </row>
    <row r="95" spans="1:10" ht="13.8" thickBot="1" x14ac:dyDescent="0.3">
      <c r="A95" s="484"/>
      <c r="B95" s="485"/>
      <c r="C95" s="480"/>
      <c r="D95" s="203" t="s">
        <v>520</v>
      </c>
      <c r="E95" s="109"/>
      <c r="F95" s="109"/>
      <c r="G95" s="109"/>
      <c r="H95" s="110"/>
    </row>
    <row r="96" spans="1:10" x14ac:dyDescent="0.25">
      <c r="A96" s="484"/>
      <c r="B96" s="485"/>
      <c r="C96" s="480"/>
      <c r="D96" s="145"/>
      <c r="E96" s="145" t="s">
        <v>246</v>
      </c>
      <c r="F96" s="51" t="s">
        <v>264</v>
      </c>
      <c r="G96" s="109"/>
      <c r="H96" s="110"/>
    </row>
    <row r="97" spans="1:8" x14ac:dyDescent="0.25">
      <c r="A97" s="484"/>
      <c r="B97" s="485"/>
      <c r="C97" s="480"/>
      <c r="D97" s="109"/>
      <c r="E97" s="145" t="s">
        <v>253</v>
      </c>
      <c r="F97" s="51" t="s">
        <v>254</v>
      </c>
      <c r="G97" s="109"/>
      <c r="H97" s="110"/>
    </row>
    <row r="98" spans="1:8" x14ac:dyDescent="0.25">
      <c r="A98" s="484"/>
      <c r="B98" s="485"/>
      <c r="C98" s="480"/>
      <c r="D98" s="109"/>
      <c r="E98" s="145" t="s">
        <v>248</v>
      </c>
      <c r="F98" s="145" t="s">
        <v>265</v>
      </c>
      <c r="G98" s="109"/>
      <c r="H98" s="110"/>
    </row>
    <row r="99" spans="1:8" x14ac:dyDescent="0.25">
      <c r="A99" s="484"/>
      <c r="B99" s="485"/>
      <c r="C99" s="480"/>
      <c r="D99" s="109"/>
      <c r="E99" s="145" t="s">
        <v>171</v>
      </c>
      <c r="F99" s="145" t="s">
        <v>247</v>
      </c>
      <c r="G99" s="109"/>
      <c r="H99" s="110"/>
    </row>
    <row r="100" spans="1:8" x14ac:dyDescent="0.25">
      <c r="A100" s="484"/>
      <c r="B100" s="485"/>
      <c r="C100" s="480"/>
      <c r="D100" s="109"/>
      <c r="E100" s="145" t="s">
        <v>244</v>
      </c>
      <c r="F100" s="51" t="s">
        <v>245</v>
      </c>
      <c r="G100" s="109"/>
      <c r="H100" s="110"/>
    </row>
    <row r="101" spans="1:8" x14ac:dyDescent="0.25">
      <c r="A101" s="484"/>
      <c r="B101" s="485"/>
      <c r="C101" s="480"/>
      <c r="D101" s="109"/>
      <c r="E101" s="145" t="s">
        <v>249</v>
      </c>
      <c r="F101" s="51" t="s">
        <v>250</v>
      </c>
      <c r="G101" s="109"/>
      <c r="H101" s="110"/>
    </row>
    <row r="102" spans="1:8" x14ac:dyDescent="0.25">
      <c r="A102" s="484"/>
      <c r="B102" s="485"/>
      <c r="C102" s="480"/>
      <c r="D102" s="109"/>
      <c r="E102" s="145" t="s">
        <v>251</v>
      </c>
      <c r="F102" s="51" t="s">
        <v>252</v>
      </c>
      <c r="G102" s="109"/>
      <c r="H102" s="110"/>
    </row>
    <row r="103" spans="1:8" x14ac:dyDescent="0.25">
      <c r="A103" s="484"/>
      <c r="B103" s="485"/>
      <c r="C103" s="480"/>
      <c r="D103" s="109"/>
      <c r="E103" s="145" t="s">
        <v>255</v>
      </c>
      <c r="F103" s="51" t="s">
        <v>150</v>
      </c>
      <c r="G103" s="109"/>
      <c r="H103" s="110"/>
    </row>
    <row r="104" spans="1:8" x14ac:dyDescent="0.25">
      <c r="A104" s="484"/>
      <c r="B104" s="485"/>
      <c r="C104" s="480"/>
      <c r="D104" s="109"/>
      <c r="E104" s="145" t="s">
        <v>256</v>
      </c>
      <c r="F104" s="51" t="s">
        <v>257</v>
      </c>
      <c r="G104" s="109"/>
      <c r="H104" s="110"/>
    </row>
    <row r="105" spans="1:8" x14ac:dyDescent="0.25">
      <c r="A105" s="484"/>
      <c r="B105" s="485"/>
      <c r="C105" s="480"/>
      <c r="D105" s="109"/>
      <c r="E105" s="145" t="s">
        <v>258</v>
      </c>
      <c r="F105" s="51" t="s">
        <v>259</v>
      </c>
      <c r="G105" s="109"/>
      <c r="H105" s="110"/>
    </row>
    <row r="106" spans="1:8" x14ac:dyDescent="0.25">
      <c r="A106" s="484"/>
      <c r="B106" s="485"/>
      <c r="C106" s="480"/>
      <c r="D106" s="109"/>
      <c r="E106" s="145" t="s">
        <v>262</v>
      </c>
      <c r="F106" s="739" t="s">
        <v>263</v>
      </c>
      <c r="G106" s="731"/>
      <c r="H106" s="740"/>
    </row>
    <row r="107" spans="1:8" x14ac:dyDescent="0.25">
      <c r="A107" s="484"/>
      <c r="B107" s="485"/>
      <c r="C107" s="480"/>
      <c r="D107" s="109"/>
      <c r="E107" s="109"/>
      <c r="F107" s="731"/>
      <c r="G107" s="731"/>
      <c r="H107" s="740"/>
    </row>
    <row r="108" spans="1:8" ht="12.75" customHeight="1" x14ac:dyDescent="0.25">
      <c r="A108" s="484"/>
      <c r="B108" s="485"/>
      <c r="C108" s="480"/>
      <c r="D108" s="109"/>
      <c r="E108" s="145" t="s">
        <v>295</v>
      </c>
      <c r="F108" s="51" t="s">
        <v>296</v>
      </c>
      <c r="G108" s="109"/>
      <c r="H108" s="110"/>
    </row>
    <row r="109" spans="1:8" x14ac:dyDescent="0.25">
      <c r="A109" s="484"/>
      <c r="B109" s="485"/>
      <c r="C109" s="480"/>
      <c r="D109" s="109"/>
      <c r="E109" s="145" t="s">
        <v>303</v>
      </c>
      <c r="F109" s="51" t="s">
        <v>304</v>
      </c>
      <c r="G109" s="109"/>
      <c r="H109" s="110"/>
    </row>
    <row r="110" spans="1:8" x14ac:dyDescent="0.25">
      <c r="A110" s="484"/>
      <c r="B110" s="485"/>
      <c r="C110" s="480"/>
      <c r="D110" s="109"/>
      <c r="E110" s="51" t="s">
        <v>377</v>
      </c>
      <c r="F110" s="51" t="s">
        <v>309</v>
      </c>
      <c r="G110" s="109"/>
      <c r="H110" s="110"/>
    </row>
    <row r="111" spans="1:8" x14ac:dyDescent="0.25">
      <c r="A111" s="484"/>
      <c r="B111" s="485"/>
      <c r="C111" s="480"/>
      <c r="D111" s="109"/>
      <c r="E111" s="51" t="s">
        <v>310</v>
      </c>
      <c r="F111" s="51" t="s">
        <v>311</v>
      </c>
      <c r="G111" s="109"/>
      <c r="H111" s="110"/>
    </row>
    <row r="112" spans="1:8" x14ac:dyDescent="0.25">
      <c r="A112" s="484"/>
      <c r="B112" s="485"/>
      <c r="C112" s="480"/>
      <c r="D112" s="109"/>
      <c r="E112" s="51" t="s">
        <v>312</v>
      </c>
      <c r="F112" s="51" t="s">
        <v>313</v>
      </c>
      <c r="G112" s="109"/>
      <c r="H112" s="110"/>
    </row>
    <row r="113" spans="1:8" x14ac:dyDescent="0.25">
      <c r="A113" s="484"/>
      <c r="B113" s="485"/>
      <c r="C113" s="480"/>
      <c r="D113" s="109"/>
      <c r="E113" s="51" t="s">
        <v>314</v>
      </c>
      <c r="F113" s="51" t="s">
        <v>321</v>
      </c>
      <c r="G113" s="109"/>
      <c r="H113" s="110"/>
    </row>
    <row r="114" spans="1:8" x14ac:dyDescent="0.25">
      <c r="A114" s="484"/>
      <c r="B114" s="485"/>
      <c r="C114" s="480"/>
      <c r="D114" s="109"/>
      <c r="E114" s="51" t="s">
        <v>315</v>
      </c>
      <c r="F114" s="51" t="s">
        <v>320</v>
      </c>
      <c r="G114" s="109"/>
      <c r="H114" s="110"/>
    </row>
    <row r="115" spans="1:8" x14ac:dyDescent="0.25">
      <c r="A115" s="484"/>
      <c r="B115" s="485"/>
      <c r="C115" s="480"/>
      <c r="D115" s="109"/>
      <c r="E115" s="51" t="s">
        <v>318</v>
      </c>
      <c r="F115" s="51" t="s">
        <v>319</v>
      </c>
      <c r="G115" s="109"/>
      <c r="H115" s="110"/>
    </row>
    <row r="116" spans="1:8" x14ac:dyDescent="0.25">
      <c r="A116" s="484"/>
      <c r="B116" s="485"/>
      <c r="C116" s="480"/>
      <c r="D116" s="109"/>
      <c r="E116" s="109"/>
      <c r="F116" s="109"/>
      <c r="G116" s="109"/>
      <c r="H116" s="110"/>
    </row>
    <row r="117" spans="1:8" x14ac:dyDescent="0.25">
      <c r="A117" s="484"/>
      <c r="B117" s="485"/>
      <c r="C117" s="480"/>
      <c r="D117" s="109"/>
      <c r="E117" s="109"/>
      <c r="F117" s="109"/>
      <c r="G117" s="109"/>
      <c r="H117" s="110"/>
    </row>
    <row r="118" spans="1:8" x14ac:dyDescent="0.25">
      <c r="A118" s="484"/>
      <c r="B118" s="485"/>
      <c r="C118" s="480"/>
      <c r="D118" s="109"/>
      <c r="E118" s="109"/>
      <c r="F118" s="109"/>
      <c r="G118" s="109"/>
      <c r="H118" s="110"/>
    </row>
    <row r="119" spans="1:8" x14ac:dyDescent="0.25">
      <c r="A119" s="484"/>
      <c r="B119" s="485"/>
      <c r="C119" s="480"/>
      <c r="D119" s="109"/>
      <c r="E119" s="109"/>
      <c r="F119" s="109"/>
      <c r="G119" s="109"/>
      <c r="H119" s="110"/>
    </row>
    <row r="120" spans="1:8" x14ac:dyDescent="0.25">
      <c r="A120" s="484"/>
      <c r="B120" s="485"/>
      <c r="C120" s="480"/>
      <c r="D120" s="109"/>
      <c r="E120" s="109"/>
      <c r="F120" s="109"/>
      <c r="G120" s="109"/>
      <c r="H120" s="110"/>
    </row>
    <row r="121" spans="1:8" ht="13.8" thickBot="1" x14ac:dyDescent="0.3">
      <c r="A121" s="484"/>
      <c r="B121" s="485"/>
      <c r="C121" s="480"/>
      <c r="D121" s="111"/>
      <c r="E121" s="111"/>
      <c r="F121" s="111"/>
      <c r="G121" s="111"/>
      <c r="H121" s="112"/>
    </row>
  </sheetData>
  <customSheetViews>
    <customSheetView guid="{87DE1C7C-F92F-4056-9C7F-506D880140E3}" scale="70" showPageBreaks="1" fitToPage="1" topLeftCell="A22">
      <selection activeCell="D33" sqref="D33"/>
      <pageMargins left="0.23622047244094491" right="0.23622047244094491" top="0.74803149606299213" bottom="0.74803149606299213" header="0.31496062992125984" footer="0.31496062992125984"/>
      <pageSetup paperSize="9" scale="42" orientation="landscape" r:id="rId1"/>
      <headerFooter alignWithMargins="0">
        <oddHeader>&amp;L&amp;G&amp;C&amp;24Requirements and Process</oddHeader>
        <oddFooter>&amp;L&amp;"Arial,Bold"EIRGRID Confidential - &amp;F&amp;R&amp;14Page &amp;P
&amp;D</oddFooter>
      </headerFooter>
    </customSheetView>
  </customSheetViews>
  <mergeCells count="19">
    <mergeCell ref="A88:C89"/>
    <mergeCell ref="E89:H89"/>
    <mergeCell ref="E90:H90"/>
    <mergeCell ref="E91:H91"/>
    <mergeCell ref="F106:H107"/>
    <mergeCell ref="A90:C90"/>
    <mergeCell ref="E21:I21"/>
    <mergeCell ref="A1:I1"/>
    <mergeCell ref="C3:D3"/>
    <mergeCell ref="D86:E86"/>
    <mergeCell ref="A85:H85"/>
    <mergeCell ref="A7:A9"/>
    <mergeCell ref="A29:A39"/>
    <mergeCell ref="A24:A28"/>
    <mergeCell ref="A14:A23"/>
    <mergeCell ref="A10:A13"/>
    <mergeCell ref="A41:AE41"/>
    <mergeCell ref="E4:I4"/>
    <mergeCell ref="E23:I23"/>
  </mergeCells>
  <phoneticPr fontId="4" type="noConversion"/>
  <hyperlinks>
    <hyperlink ref="A90" r:id="rId2"/>
  </hyperlinks>
  <pageMargins left="0.39370078740157483" right="0.39370078740157483" top="0.39370078740157483" bottom="0.39370078740157483" header="0.19685039370078741" footer="0"/>
  <pageSetup paperSize="9" scale="30" orientation="landscape" r:id="rId3"/>
  <headerFooter alignWithMargins="0">
    <oddHeader>&amp;L&amp;G&amp;C&amp;24Requirements, General Process Overview and Notes.</oddHeader>
    <oddFooter>&amp;L&amp;"Arial,Bold"EIRGRID Confidential - &amp;F&amp;R&amp;14Page &amp;P
&amp;D</oddFooter>
  </headerFooter>
  <drawing r:id="rId4"/>
  <legacyDrawing r:id="rId5"/>
  <legacyDrawingHF r:id="rId6"/>
  <oleObjects>
    <mc:AlternateContent xmlns:mc="http://schemas.openxmlformats.org/markup-compatibility/2006">
      <mc:Choice Requires="x14">
        <oleObject progId="Visio.Drawing.11" shapeId="6146" r:id="rId7">
          <objectPr defaultSize="0" autoPict="0" r:id="rId8">
            <anchor moveWithCells="1">
              <from>
                <xdr:col>6</xdr:col>
                <xdr:colOff>106680</xdr:colOff>
                <xdr:row>4</xdr:row>
                <xdr:rowOff>45720</xdr:rowOff>
              </from>
              <to>
                <xdr:col>7</xdr:col>
                <xdr:colOff>2788920</xdr:colOff>
                <xdr:row>19</xdr:row>
                <xdr:rowOff>68580</xdr:rowOff>
              </to>
            </anchor>
          </objectPr>
        </oleObject>
      </mc:Choice>
      <mc:Fallback>
        <oleObject progId="Visio.Drawing.11" shapeId="6146" r:id="rId7"/>
      </mc:Fallback>
    </mc:AlternateContent>
    <mc:AlternateContent xmlns:mc="http://schemas.openxmlformats.org/markup-compatibility/2006">
      <mc:Choice Requires="x14">
        <oleObject progId="Visio.Drawing.11" shapeId="6165" r:id="rId9">
          <objectPr defaultSize="0" autoPict="0" r:id="rId10">
            <anchor moveWithCells="1">
              <from>
                <xdr:col>0</xdr:col>
                <xdr:colOff>0</xdr:colOff>
                <xdr:row>41</xdr:row>
                <xdr:rowOff>0</xdr:rowOff>
              </from>
              <to>
                <xdr:col>28</xdr:col>
                <xdr:colOff>220980</xdr:colOff>
                <xdr:row>83</xdr:row>
                <xdr:rowOff>152400</xdr:rowOff>
              </to>
            </anchor>
          </objectPr>
        </oleObject>
      </mc:Choice>
      <mc:Fallback>
        <oleObject progId="Visio.Drawing.11" shapeId="6165" r:id="rId9"/>
      </mc:Fallback>
    </mc:AlternateContent>
    <mc:AlternateContent xmlns:mc="http://schemas.openxmlformats.org/markup-compatibility/2006">
      <mc:Choice Requires="x14">
        <oleObject progId="Visio.Drawing.11" shapeId="6167" r:id="rId11">
          <objectPr defaultSize="0" autoPict="0" r:id="rId12">
            <anchor moveWithCells="1">
              <from>
                <xdr:col>7</xdr:col>
                <xdr:colOff>4480560</xdr:colOff>
                <xdr:row>0</xdr:row>
                <xdr:rowOff>45720</xdr:rowOff>
              </from>
              <to>
                <xdr:col>28</xdr:col>
                <xdr:colOff>99060</xdr:colOff>
                <xdr:row>37</xdr:row>
                <xdr:rowOff>144780</xdr:rowOff>
              </to>
            </anchor>
          </objectPr>
        </oleObject>
      </mc:Choice>
      <mc:Fallback>
        <oleObject progId="Visio.Drawing.11" shapeId="6167" r:id="rId11"/>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7">
    <tabColor rgb="FFFFFF00"/>
    <pageSetUpPr fitToPage="1"/>
  </sheetPr>
  <dimension ref="A1:AE111"/>
  <sheetViews>
    <sheetView view="pageBreakPreview" topLeftCell="C13" zoomScale="70" zoomScaleSheetLayoutView="70" zoomScalePageLayoutView="40" workbookViewId="0">
      <selection activeCell="F20" sqref="F20:J20"/>
    </sheetView>
  </sheetViews>
  <sheetFormatPr defaultColWidth="9.109375" defaultRowHeight="13.2" x14ac:dyDescent="0.25"/>
  <cols>
    <col min="1" max="1" width="53" style="278" bestFit="1" customWidth="1"/>
    <col min="2" max="2" width="34.109375" style="278" bestFit="1" customWidth="1"/>
    <col min="3" max="3" width="44.44140625" style="278" customWidth="1"/>
    <col min="4" max="4" width="69.44140625" style="278" bestFit="1" customWidth="1"/>
    <col min="5" max="5" width="17.88671875" style="278" customWidth="1"/>
    <col min="6" max="6" width="12.109375" style="278" bestFit="1" customWidth="1"/>
    <col min="7" max="7" width="9.109375" style="278"/>
    <col min="8" max="8" width="45.44140625" style="278" customWidth="1"/>
    <col min="9" max="11" width="9.109375" style="278"/>
    <col min="12" max="15" width="9.109375" style="278" customWidth="1"/>
    <col min="16" max="16" width="54.44140625" style="278" bestFit="1" customWidth="1"/>
    <col min="17" max="17" width="16.5546875" style="278" customWidth="1"/>
    <col min="18" max="16384" width="9.109375" style="278"/>
  </cols>
  <sheetData>
    <row r="1" spans="1:11" ht="27.75" customHeight="1" thickBot="1" x14ac:dyDescent="0.3">
      <c r="A1" s="752" t="s">
        <v>306</v>
      </c>
      <c r="B1" s="753"/>
      <c r="C1" s="753"/>
      <c r="D1" s="753"/>
      <c r="E1" s="753"/>
      <c r="F1" s="753"/>
      <c r="G1" s="753"/>
      <c r="H1" s="753"/>
      <c r="I1" s="753"/>
      <c r="J1" s="754"/>
      <c r="K1" s="755"/>
    </row>
    <row r="2" spans="1:11" ht="13.8" thickBot="1" x14ac:dyDescent="0.3">
      <c r="A2" s="290"/>
      <c r="B2" s="286"/>
      <c r="C2" s="286"/>
      <c r="D2" s="286"/>
      <c r="E2" s="286"/>
      <c r="F2" s="286"/>
      <c r="G2" s="286"/>
      <c r="H2" s="286"/>
      <c r="I2" s="286"/>
      <c r="J2" s="286"/>
      <c r="K2" s="291"/>
    </row>
    <row r="3" spans="1:11" ht="65.25" customHeight="1" thickBot="1" x14ac:dyDescent="0.35">
      <c r="A3" s="292" t="s">
        <v>760</v>
      </c>
      <c r="B3" s="293">
        <v>4</v>
      </c>
      <c r="C3" s="756" t="s">
        <v>763</v>
      </c>
      <c r="D3" s="757"/>
      <c r="E3" s="286"/>
      <c r="F3" s="286"/>
      <c r="G3" s="286"/>
      <c r="H3" s="286"/>
      <c r="I3" s="286"/>
      <c r="J3" s="286"/>
      <c r="K3" s="291"/>
    </row>
    <row r="4" spans="1:11" ht="19.2" x14ac:dyDescent="0.35">
      <c r="A4" s="290"/>
      <c r="B4" s="286"/>
      <c r="C4" s="286"/>
      <c r="D4" s="286"/>
      <c r="E4" s="286"/>
      <c r="H4" s="564" t="s">
        <v>777</v>
      </c>
      <c r="K4" s="291"/>
    </row>
    <row r="5" spans="1:11" ht="13.8" thickBot="1" x14ac:dyDescent="0.3">
      <c r="A5" s="290"/>
      <c r="B5" s="286"/>
      <c r="C5" s="286"/>
      <c r="D5" s="286"/>
      <c r="E5" s="286"/>
      <c r="F5" s="286"/>
      <c r="G5" s="286"/>
      <c r="H5" s="286"/>
      <c r="I5" s="286"/>
      <c r="J5" s="286"/>
      <c r="K5" s="291"/>
    </row>
    <row r="6" spans="1:11" ht="18" thickBot="1" x14ac:dyDescent="0.3">
      <c r="A6" s="294" t="s">
        <v>416</v>
      </c>
      <c r="B6" s="295" t="s">
        <v>109</v>
      </c>
      <c r="C6" s="295" t="s">
        <v>110</v>
      </c>
      <c r="D6" s="295" t="s">
        <v>111</v>
      </c>
      <c r="E6" s="286"/>
      <c r="F6" s="286"/>
      <c r="G6" s="286"/>
      <c r="H6" s="286"/>
      <c r="I6" s="286"/>
      <c r="J6" s="286"/>
      <c r="K6" s="291"/>
    </row>
    <row r="7" spans="1:11" ht="17.399999999999999" x14ac:dyDescent="0.25">
      <c r="A7" s="296" t="s">
        <v>417</v>
      </c>
      <c r="B7" s="297"/>
      <c r="C7" s="297"/>
      <c r="D7" s="297"/>
      <c r="E7" s="286"/>
      <c r="F7" s="286"/>
      <c r="G7" s="286"/>
      <c r="H7" s="531"/>
      <c r="I7" s="286"/>
      <c r="J7" s="286"/>
      <c r="K7" s="291"/>
    </row>
    <row r="8" spans="1:11" ht="17.399999999999999" x14ac:dyDescent="0.25">
      <c r="A8" s="298"/>
      <c r="B8" s="297" t="s">
        <v>112</v>
      </c>
      <c r="C8" s="297" t="s">
        <v>113</v>
      </c>
      <c r="D8" s="297" t="s">
        <v>113</v>
      </c>
      <c r="E8" s="286"/>
      <c r="F8" s="286"/>
      <c r="G8" s="286"/>
      <c r="H8" s="286"/>
      <c r="I8" s="286"/>
      <c r="J8" s="286"/>
      <c r="K8" s="291"/>
    </row>
    <row r="9" spans="1:11" ht="18" thickBot="1" x14ac:dyDescent="0.3">
      <c r="A9" s="299"/>
      <c r="B9" s="297"/>
      <c r="C9" s="297"/>
      <c r="D9" s="297"/>
      <c r="E9" s="286"/>
      <c r="F9" s="286"/>
      <c r="G9" s="286"/>
      <c r="H9" s="286"/>
      <c r="I9" s="286"/>
      <c r="J9" s="286"/>
      <c r="K9" s="291"/>
    </row>
    <row r="10" spans="1:11" ht="17.399999999999999" x14ac:dyDescent="0.25">
      <c r="A10" s="296" t="s">
        <v>98</v>
      </c>
      <c r="B10" s="300"/>
      <c r="C10" s="300"/>
      <c r="D10" s="300"/>
      <c r="E10" s="286"/>
      <c r="F10" s="286"/>
      <c r="G10" s="286"/>
      <c r="H10" s="286"/>
      <c r="I10" s="286"/>
      <c r="J10" s="286"/>
      <c r="K10" s="291"/>
    </row>
    <row r="11" spans="1:11" ht="17.399999999999999" x14ac:dyDescent="0.25">
      <c r="A11" s="298"/>
      <c r="B11" s="297"/>
      <c r="C11" s="297" t="s">
        <v>418</v>
      </c>
      <c r="D11" s="297" t="s">
        <v>418</v>
      </c>
      <c r="E11" s="286"/>
      <c r="F11" s="286"/>
      <c r="G11" s="286"/>
      <c r="H11" s="286"/>
      <c r="I11" s="286"/>
      <c r="J11" s="286"/>
      <c r="K11" s="291"/>
    </row>
    <row r="12" spans="1:11" ht="17.399999999999999" x14ac:dyDescent="0.25">
      <c r="A12" s="298"/>
      <c r="B12" s="297"/>
      <c r="C12" s="301" t="s">
        <v>102</v>
      </c>
      <c r="D12" s="301" t="s">
        <v>102</v>
      </c>
      <c r="E12" s="286"/>
      <c r="F12" s="286"/>
      <c r="G12" s="286"/>
      <c r="H12" s="286"/>
      <c r="I12" s="286"/>
      <c r="J12" s="286"/>
      <c r="K12" s="291"/>
    </row>
    <row r="13" spans="1:11" ht="18" thickBot="1" x14ac:dyDescent="0.3">
      <c r="A13" s="299"/>
      <c r="B13" s="302"/>
      <c r="C13" s="302"/>
      <c r="D13" s="302"/>
      <c r="E13" s="286"/>
      <c r="F13" s="286"/>
      <c r="G13" s="286"/>
      <c r="H13" s="286"/>
      <c r="I13" s="286"/>
      <c r="J13" s="286"/>
      <c r="K13" s="291"/>
    </row>
    <row r="14" spans="1:11" ht="17.399999999999999" x14ac:dyDescent="0.25">
      <c r="A14" s="296" t="s">
        <v>97</v>
      </c>
      <c r="B14" s="300"/>
      <c r="C14" s="300"/>
      <c r="D14" s="300"/>
      <c r="E14" s="286"/>
      <c r="F14" s="286"/>
      <c r="G14" s="286"/>
      <c r="H14" s="286"/>
      <c r="I14" s="286"/>
      <c r="J14" s="286"/>
      <c r="K14" s="291"/>
    </row>
    <row r="15" spans="1:11" ht="17.399999999999999" x14ac:dyDescent="0.25">
      <c r="A15" s="298"/>
      <c r="B15" s="297"/>
      <c r="C15" s="301" t="s">
        <v>17</v>
      </c>
      <c r="D15" s="301" t="s">
        <v>17</v>
      </c>
      <c r="E15" s="286"/>
      <c r="F15" s="286"/>
      <c r="G15" s="286"/>
      <c r="H15" s="286"/>
      <c r="I15" s="286"/>
      <c r="J15" s="286"/>
      <c r="K15" s="291"/>
    </row>
    <row r="16" spans="1:11" ht="17.399999999999999" x14ac:dyDescent="0.25">
      <c r="A16" s="298"/>
      <c r="B16" s="297"/>
      <c r="C16" s="301" t="s">
        <v>68</v>
      </c>
      <c r="D16" s="301" t="s">
        <v>68</v>
      </c>
      <c r="E16" s="286"/>
      <c r="F16" s="286"/>
      <c r="G16" s="286"/>
      <c r="H16" s="286"/>
      <c r="I16" s="286"/>
      <c r="J16" s="286"/>
      <c r="K16" s="291"/>
    </row>
    <row r="17" spans="1:11" ht="17.399999999999999" x14ac:dyDescent="0.25">
      <c r="A17" s="298"/>
      <c r="B17" s="297"/>
      <c r="C17" s="301" t="s">
        <v>64</v>
      </c>
      <c r="D17" s="301" t="s">
        <v>64</v>
      </c>
      <c r="E17" s="286"/>
      <c r="F17" s="286"/>
      <c r="G17" s="286"/>
      <c r="H17" s="286"/>
      <c r="I17" s="286"/>
      <c r="J17" s="286"/>
      <c r="K17" s="291"/>
    </row>
    <row r="18" spans="1:11" ht="17.399999999999999" x14ac:dyDescent="0.25">
      <c r="A18" s="298"/>
      <c r="B18" s="297"/>
      <c r="C18" s="301" t="s">
        <v>66</v>
      </c>
      <c r="D18" s="301" t="s">
        <v>66</v>
      </c>
      <c r="E18" s="286"/>
      <c r="F18" s="286"/>
      <c r="G18" s="286"/>
      <c r="H18" s="286"/>
      <c r="I18" s="286"/>
      <c r="J18" s="286"/>
      <c r="K18" s="291"/>
    </row>
    <row r="19" spans="1:11" ht="18" thickBot="1" x14ac:dyDescent="0.3">
      <c r="A19" s="298"/>
      <c r="B19" s="297"/>
      <c r="C19" s="297"/>
      <c r="D19" s="303" t="s">
        <v>70</v>
      </c>
      <c r="E19" s="286"/>
      <c r="F19" s="286"/>
      <c r="G19" s="286"/>
      <c r="H19" s="286"/>
      <c r="I19" s="286"/>
      <c r="J19" s="286"/>
      <c r="K19" s="291"/>
    </row>
    <row r="20" spans="1:11" ht="19.8" thickBot="1" x14ac:dyDescent="0.4">
      <c r="A20" s="298"/>
      <c r="B20" s="297"/>
      <c r="C20" s="297"/>
      <c r="D20" s="303" t="s">
        <v>74</v>
      </c>
      <c r="E20" s="286"/>
      <c r="F20" s="761" t="s">
        <v>420</v>
      </c>
      <c r="G20" s="762"/>
      <c r="H20" s="762"/>
      <c r="I20" s="762"/>
      <c r="J20" s="763"/>
      <c r="K20" s="291"/>
    </row>
    <row r="21" spans="1:11" ht="17.399999999999999" x14ac:dyDescent="0.25">
      <c r="A21" s="298"/>
      <c r="B21" s="297"/>
      <c r="C21" s="297"/>
      <c r="D21" s="303" t="s">
        <v>78</v>
      </c>
      <c r="E21" s="286"/>
      <c r="F21" s="286"/>
      <c r="G21" s="286"/>
      <c r="H21" s="286"/>
      <c r="I21" s="286"/>
      <c r="J21" s="286"/>
      <c r="K21" s="291"/>
    </row>
    <row r="22" spans="1:11" ht="17.399999999999999" x14ac:dyDescent="0.25">
      <c r="A22" s="298"/>
      <c r="B22" s="297"/>
      <c r="C22" s="297"/>
      <c r="D22" s="303" t="s">
        <v>82</v>
      </c>
      <c r="E22" s="286"/>
      <c r="F22" s="286"/>
      <c r="G22" s="286"/>
      <c r="H22" s="286"/>
      <c r="I22" s="286"/>
      <c r="J22" s="286"/>
      <c r="K22" s="291"/>
    </row>
    <row r="23" spans="1:11" ht="13.5" customHeight="1" thickBot="1" x14ac:dyDescent="0.3">
      <c r="A23" s="299"/>
      <c r="B23" s="302"/>
      <c r="C23" s="302"/>
      <c r="D23" s="302"/>
      <c r="E23" s="758"/>
      <c r="F23" s="759"/>
      <c r="G23" s="759"/>
      <c r="H23" s="759"/>
      <c r="I23" s="759"/>
      <c r="J23" s="759"/>
      <c r="K23" s="760"/>
    </row>
    <row r="24" spans="1:11" ht="18.75" customHeight="1" x14ac:dyDescent="0.25">
      <c r="A24" s="296" t="s">
        <v>98</v>
      </c>
      <c r="B24" s="300"/>
      <c r="C24" s="300"/>
      <c r="D24" s="300"/>
      <c r="E24" s="286"/>
      <c r="K24" s="291"/>
    </row>
    <row r="25" spans="1:11" ht="17.399999999999999" x14ac:dyDescent="0.25">
      <c r="A25" s="298"/>
      <c r="B25" s="297"/>
      <c r="C25" s="301" t="s">
        <v>609</v>
      </c>
      <c r="D25" s="301" t="s">
        <v>609</v>
      </c>
      <c r="E25" s="286"/>
      <c r="F25" s="287"/>
      <c r="G25" s="287"/>
      <c r="H25" s="304"/>
      <c r="I25" s="304"/>
      <c r="J25" s="286"/>
      <c r="K25" s="291"/>
    </row>
    <row r="26" spans="1:11" s="486" customFormat="1" ht="17.399999999999999" x14ac:dyDescent="0.25">
      <c r="A26" s="298"/>
      <c r="B26" s="297"/>
      <c r="C26" s="297" t="s">
        <v>610</v>
      </c>
      <c r="D26" s="297" t="s">
        <v>610</v>
      </c>
      <c r="E26" s="286"/>
      <c r="F26" s="287"/>
      <c r="G26" s="287"/>
      <c r="H26" s="304"/>
      <c r="I26" s="304"/>
      <c r="J26" s="286"/>
      <c r="K26" s="291"/>
    </row>
    <row r="27" spans="1:11" ht="17.399999999999999" x14ac:dyDescent="0.25">
      <c r="A27" s="298"/>
      <c r="B27" s="297"/>
      <c r="C27" s="297" t="s">
        <v>611</v>
      </c>
      <c r="D27" s="297" t="s">
        <v>611</v>
      </c>
      <c r="E27" s="286"/>
      <c r="F27" s="286"/>
      <c r="G27" s="287"/>
      <c r="H27" s="304"/>
      <c r="I27" s="287"/>
      <c r="J27" s="286"/>
      <c r="K27" s="291"/>
    </row>
    <row r="28" spans="1:11" ht="18" thickBot="1" x14ac:dyDescent="0.3">
      <c r="A28" s="299"/>
      <c r="B28" s="302"/>
      <c r="C28" s="302"/>
      <c r="D28" s="302"/>
      <c r="E28" s="286"/>
      <c r="F28" s="286"/>
      <c r="G28" s="287"/>
      <c r="H28" s="287"/>
      <c r="I28" s="287"/>
      <c r="J28" s="286"/>
      <c r="K28" s="291"/>
    </row>
    <row r="29" spans="1:11" ht="17.399999999999999" x14ac:dyDescent="0.25">
      <c r="A29" s="300" t="s">
        <v>99</v>
      </c>
      <c r="B29" s="297"/>
      <c r="C29" s="297"/>
      <c r="D29" s="297"/>
      <c r="E29" s="286"/>
      <c r="F29" s="286"/>
      <c r="G29" s="287"/>
      <c r="H29" s="287"/>
      <c r="I29" s="286"/>
      <c r="J29" s="286"/>
      <c r="K29" s="291"/>
    </row>
    <row r="30" spans="1:11" ht="17.399999999999999" x14ac:dyDescent="0.25">
      <c r="A30" s="297"/>
      <c r="B30" s="297"/>
      <c r="C30" s="301" t="s">
        <v>103</v>
      </c>
      <c r="D30" s="301" t="s">
        <v>103</v>
      </c>
      <c r="E30" s="286"/>
      <c r="F30" s="286"/>
      <c r="G30" s="287"/>
      <c r="H30" s="304"/>
      <c r="I30" s="287"/>
      <c r="J30" s="286"/>
      <c r="K30" s="291"/>
    </row>
    <row r="31" spans="1:11" ht="17.399999999999999" x14ac:dyDescent="0.25">
      <c r="A31" s="297"/>
      <c r="B31" s="297"/>
      <c r="C31" s="301" t="s">
        <v>104</v>
      </c>
      <c r="D31" s="301" t="s">
        <v>104</v>
      </c>
      <c r="E31" s="286"/>
      <c r="K31" s="291"/>
    </row>
    <row r="32" spans="1:11" ht="17.399999999999999" x14ac:dyDescent="0.25">
      <c r="A32" s="297"/>
      <c r="B32" s="297"/>
      <c r="C32" s="301" t="s">
        <v>105</v>
      </c>
      <c r="D32" s="301" t="s">
        <v>105</v>
      </c>
      <c r="E32" s="286"/>
      <c r="F32" s="286"/>
      <c r="G32" s="287"/>
      <c r="H32" s="304"/>
      <c r="I32" s="286"/>
      <c r="J32" s="286"/>
      <c r="K32" s="291"/>
    </row>
    <row r="33" spans="1:31" ht="17.399999999999999" x14ac:dyDescent="0.25">
      <c r="A33" s="297"/>
      <c r="B33" s="297"/>
      <c r="C33" s="301" t="s">
        <v>106</v>
      </c>
      <c r="D33" s="301" t="s">
        <v>106</v>
      </c>
      <c r="E33" s="286"/>
      <c r="F33" s="286"/>
      <c r="G33" s="287"/>
      <c r="H33" s="304"/>
      <c r="I33" s="286"/>
      <c r="J33" s="286"/>
      <c r="K33" s="291"/>
    </row>
    <row r="34" spans="1:31" ht="17.399999999999999" x14ac:dyDescent="0.25">
      <c r="A34" s="297"/>
      <c r="B34" s="297"/>
      <c r="C34" s="301" t="s">
        <v>308</v>
      </c>
      <c r="D34" s="305" t="s">
        <v>308</v>
      </c>
      <c r="E34" s="306"/>
      <c r="F34" s="307"/>
      <c r="G34" s="307"/>
      <c r="H34" s="307"/>
      <c r="I34" s="307"/>
      <c r="J34" s="307"/>
      <c r="K34" s="308"/>
    </row>
    <row r="35" spans="1:31" ht="17.399999999999999" x14ac:dyDescent="0.25">
      <c r="A35" s="297"/>
      <c r="B35" s="297"/>
      <c r="C35" s="301" t="s">
        <v>376</v>
      </c>
      <c r="D35" s="309" t="s">
        <v>376</v>
      </c>
      <c r="E35" s="286"/>
      <c r="F35" s="286"/>
      <c r="G35" s="287"/>
      <c r="H35" s="304"/>
      <c r="I35" s="286"/>
      <c r="J35" s="286"/>
      <c r="K35" s="291"/>
    </row>
    <row r="36" spans="1:31" ht="18" thickBot="1" x14ac:dyDescent="0.3">
      <c r="A36" s="302"/>
      <c r="B36" s="297"/>
      <c r="C36" s="301" t="s">
        <v>107</v>
      </c>
      <c r="D36" s="301" t="s">
        <v>107</v>
      </c>
      <c r="E36" s="286"/>
      <c r="F36" s="286"/>
      <c r="G36" s="287"/>
      <c r="H36" s="310"/>
      <c r="I36" s="286"/>
      <c r="J36" s="286"/>
      <c r="K36" s="291"/>
    </row>
    <row r="37" spans="1:31" ht="42" customHeight="1" x14ac:dyDescent="0.25">
      <c r="A37" s="748" t="s">
        <v>382</v>
      </c>
      <c r="B37" s="749"/>
      <c r="C37" s="749"/>
      <c r="D37" s="749"/>
      <c r="E37" s="749"/>
      <c r="F37" s="749"/>
      <c r="G37" s="749"/>
      <c r="H37" s="749"/>
      <c r="I37" s="749"/>
      <c r="J37" s="764"/>
      <c r="K37" s="764"/>
      <c r="L37" s="764"/>
      <c r="M37" s="764"/>
      <c r="N37" s="764"/>
      <c r="O37" s="764"/>
      <c r="P37" s="764"/>
      <c r="Q37" s="764"/>
      <c r="R37" s="764"/>
      <c r="S37" s="764"/>
      <c r="T37" s="764"/>
      <c r="U37" s="764"/>
      <c r="V37" s="764"/>
      <c r="W37" s="764"/>
      <c r="X37" s="764"/>
      <c r="Y37" s="764"/>
      <c r="Z37" s="764"/>
      <c r="AA37" s="764"/>
      <c r="AB37" s="764"/>
      <c r="AC37" s="764"/>
      <c r="AD37" s="764"/>
      <c r="AE37" s="765"/>
    </row>
    <row r="38" spans="1:31" x14ac:dyDescent="0.25">
      <c r="A38" s="311"/>
      <c r="B38" s="312"/>
      <c r="C38" s="312"/>
      <c r="D38" s="312"/>
      <c r="E38" s="312"/>
      <c r="F38" s="312"/>
      <c r="G38" s="312"/>
      <c r="H38" s="312"/>
      <c r="I38" s="312"/>
      <c r="J38" s="312"/>
      <c r="K38" s="312"/>
      <c r="L38" s="312"/>
      <c r="M38" s="312"/>
      <c r="N38" s="312"/>
      <c r="O38" s="312"/>
      <c r="P38" s="312"/>
      <c r="Q38" s="312"/>
      <c r="R38" s="312"/>
      <c r="S38" s="312"/>
      <c r="T38" s="312"/>
      <c r="U38" s="312"/>
      <c r="V38" s="312"/>
      <c r="W38" s="312"/>
      <c r="X38" s="312"/>
      <c r="Y38" s="312"/>
      <c r="Z38" s="312"/>
      <c r="AA38" s="312"/>
      <c r="AB38" s="312"/>
      <c r="AC38" s="312"/>
      <c r="AD38" s="312"/>
      <c r="AE38" s="313"/>
    </row>
    <row r="39" spans="1:31" x14ac:dyDescent="0.25">
      <c r="A39" s="311"/>
      <c r="B39" s="312"/>
      <c r="C39" s="312"/>
      <c r="D39" s="312"/>
      <c r="E39" s="312"/>
      <c r="F39" s="312"/>
      <c r="G39" s="312"/>
      <c r="H39" s="312"/>
      <c r="I39" s="312"/>
      <c r="J39" s="312"/>
      <c r="K39" s="312"/>
      <c r="L39" s="312"/>
      <c r="M39" s="312"/>
      <c r="N39" s="312"/>
      <c r="O39" s="312"/>
      <c r="P39" s="312"/>
      <c r="Q39" s="312"/>
      <c r="R39" s="312"/>
      <c r="S39" s="312"/>
      <c r="T39" s="312"/>
      <c r="U39" s="312"/>
      <c r="V39" s="312"/>
      <c r="W39" s="312"/>
      <c r="X39" s="312"/>
      <c r="Y39" s="312"/>
      <c r="Z39" s="312"/>
      <c r="AA39" s="312"/>
      <c r="AB39" s="312"/>
      <c r="AC39" s="312"/>
      <c r="AD39" s="312"/>
      <c r="AE39" s="313"/>
    </row>
    <row r="40" spans="1:31" x14ac:dyDescent="0.25">
      <c r="A40" s="311"/>
      <c r="B40" s="312"/>
      <c r="C40" s="312"/>
      <c r="D40" s="312"/>
      <c r="E40" s="312"/>
      <c r="F40" s="312"/>
      <c r="G40" s="312"/>
      <c r="H40" s="312"/>
      <c r="I40" s="312"/>
      <c r="J40" s="312"/>
      <c r="K40" s="312"/>
      <c r="L40" s="312"/>
      <c r="M40" s="312"/>
      <c r="N40" s="312"/>
      <c r="O40" s="312"/>
      <c r="P40" s="312"/>
      <c r="Q40" s="312"/>
      <c r="R40" s="312"/>
      <c r="S40" s="312"/>
      <c r="T40" s="312"/>
      <c r="U40" s="312"/>
      <c r="V40" s="312"/>
      <c r="W40" s="312"/>
      <c r="X40" s="312"/>
      <c r="Y40" s="312"/>
      <c r="Z40" s="312"/>
      <c r="AA40" s="312"/>
      <c r="AB40" s="312"/>
      <c r="AC40" s="312"/>
      <c r="AD40" s="312"/>
      <c r="AE40" s="313"/>
    </row>
    <row r="41" spans="1:31" x14ac:dyDescent="0.25">
      <c r="A41" s="311"/>
      <c r="B41" s="312"/>
      <c r="C41" s="312"/>
      <c r="D41" s="312"/>
      <c r="E41" s="312"/>
      <c r="F41" s="312"/>
      <c r="G41" s="312"/>
      <c r="H41" s="312"/>
      <c r="I41" s="312"/>
      <c r="J41" s="312"/>
      <c r="K41" s="312"/>
      <c r="L41" s="312"/>
      <c r="M41" s="312"/>
      <c r="N41" s="312"/>
      <c r="O41" s="312"/>
      <c r="P41" s="312"/>
      <c r="Q41" s="312"/>
      <c r="R41" s="312"/>
      <c r="S41" s="312"/>
      <c r="T41" s="312"/>
      <c r="U41" s="312"/>
      <c r="V41" s="312"/>
      <c r="W41" s="312"/>
      <c r="X41" s="312"/>
      <c r="Y41" s="312"/>
      <c r="Z41" s="312"/>
      <c r="AA41" s="312"/>
      <c r="AB41" s="312"/>
      <c r="AC41" s="312"/>
      <c r="AD41" s="312"/>
      <c r="AE41" s="313"/>
    </row>
    <row r="42" spans="1:31" x14ac:dyDescent="0.25">
      <c r="A42" s="311"/>
      <c r="B42" s="312"/>
      <c r="C42" s="312"/>
      <c r="D42" s="312"/>
      <c r="E42" s="312"/>
      <c r="F42" s="312"/>
      <c r="G42" s="312"/>
      <c r="H42" s="312"/>
      <c r="I42" s="312"/>
      <c r="J42" s="312"/>
      <c r="K42" s="312"/>
      <c r="L42" s="312"/>
      <c r="M42" s="312"/>
      <c r="N42" s="312"/>
      <c r="O42" s="312"/>
      <c r="P42" s="312"/>
      <c r="Q42" s="312"/>
      <c r="R42" s="312"/>
      <c r="S42" s="312"/>
      <c r="T42" s="312"/>
      <c r="U42" s="312"/>
      <c r="V42" s="312"/>
      <c r="W42" s="312"/>
      <c r="X42" s="312"/>
      <c r="Y42" s="312"/>
      <c r="Z42" s="312"/>
      <c r="AA42" s="312"/>
      <c r="AB42" s="312"/>
      <c r="AC42" s="312"/>
      <c r="AD42" s="312"/>
      <c r="AE42" s="313"/>
    </row>
    <row r="43" spans="1:31" x14ac:dyDescent="0.25">
      <c r="A43" s="311"/>
      <c r="B43" s="312"/>
      <c r="C43" s="312"/>
      <c r="D43" s="312"/>
      <c r="E43" s="312"/>
      <c r="F43" s="312"/>
      <c r="G43" s="312"/>
      <c r="H43" s="312"/>
      <c r="I43" s="312"/>
      <c r="J43" s="312"/>
      <c r="K43" s="312"/>
      <c r="L43" s="312"/>
      <c r="M43" s="312"/>
      <c r="N43" s="312"/>
      <c r="O43" s="312"/>
      <c r="P43" s="312"/>
      <c r="Q43" s="312"/>
      <c r="R43" s="312"/>
      <c r="S43" s="312"/>
      <c r="T43" s="312"/>
      <c r="U43" s="312"/>
      <c r="V43" s="312"/>
      <c r="W43" s="312"/>
      <c r="X43" s="312"/>
      <c r="Y43" s="312"/>
      <c r="Z43" s="312"/>
      <c r="AA43" s="312"/>
      <c r="AB43" s="312"/>
      <c r="AC43" s="312"/>
      <c r="AD43" s="312"/>
      <c r="AE43" s="313"/>
    </row>
    <row r="44" spans="1:31" x14ac:dyDescent="0.25">
      <c r="A44" s="311"/>
      <c r="B44" s="312"/>
      <c r="C44" s="312"/>
      <c r="D44" s="312"/>
      <c r="E44" s="312"/>
      <c r="F44" s="312"/>
      <c r="G44" s="312"/>
      <c r="H44" s="312"/>
      <c r="I44" s="312"/>
      <c r="J44" s="312"/>
      <c r="K44" s="312"/>
      <c r="L44" s="312"/>
      <c r="M44" s="312"/>
      <c r="N44" s="312"/>
      <c r="O44" s="312"/>
      <c r="P44" s="312"/>
      <c r="Q44" s="312"/>
      <c r="R44" s="312"/>
      <c r="S44" s="312"/>
      <c r="T44" s="312"/>
      <c r="U44" s="312"/>
      <c r="V44" s="312"/>
      <c r="W44" s="312"/>
      <c r="X44" s="312"/>
      <c r="Y44" s="312"/>
      <c r="Z44" s="312"/>
      <c r="AA44" s="312"/>
      <c r="AB44" s="312"/>
      <c r="AC44" s="312"/>
      <c r="AD44" s="312"/>
      <c r="AE44" s="313"/>
    </row>
    <row r="45" spans="1:31" x14ac:dyDescent="0.25">
      <c r="A45" s="311"/>
      <c r="B45" s="312"/>
      <c r="C45" s="312"/>
      <c r="D45" s="312"/>
      <c r="E45" s="312"/>
      <c r="F45" s="312"/>
      <c r="G45" s="312"/>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3"/>
    </row>
    <row r="46" spans="1:31" x14ac:dyDescent="0.25">
      <c r="A46" s="311"/>
      <c r="B46" s="312"/>
      <c r="C46" s="312"/>
      <c r="D46" s="312"/>
      <c r="E46" s="312"/>
      <c r="F46" s="312"/>
      <c r="G46" s="312"/>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3"/>
    </row>
    <row r="47" spans="1:31" x14ac:dyDescent="0.25">
      <c r="A47" s="311"/>
      <c r="B47" s="312"/>
      <c r="C47" s="312"/>
      <c r="D47" s="312"/>
      <c r="E47" s="312"/>
      <c r="F47" s="312"/>
      <c r="G47" s="312"/>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3"/>
    </row>
    <row r="48" spans="1:31" x14ac:dyDescent="0.25">
      <c r="A48" s="311"/>
      <c r="B48" s="312"/>
      <c r="C48" s="312"/>
      <c r="D48" s="312"/>
      <c r="E48" s="312"/>
      <c r="F48" s="312"/>
      <c r="G48" s="312"/>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3"/>
    </row>
    <row r="49" spans="1:31" x14ac:dyDescent="0.25">
      <c r="A49" s="311"/>
      <c r="B49" s="312"/>
      <c r="C49" s="312"/>
      <c r="D49" s="312"/>
      <c r="E49" s="312"/>
      <c r="F49" s="312"/>
      <c r="G49" s="312"/>
      <c r="H49" s="312"/>
      <c r="I49" s="312"/>
      <c r="J49" s="312"/>
      <c r="K49" s="312"/>
      <c r="L49" s="312"/>
      <c r="M49" s="312"/>
      <c r="N49" s="312"/>
      <c r="O49" s="312"/>
      <c r="P49" s="312"/>
      <c r="Q49" s="312"/>
      <c r="R49" s="312"/>
      <c r="S49" s="312"/>
      <c r="T49" s="312"/>
      <c r="U49" s="312"/>
      <c r="V49" s="312"/>
      <c r="W49" s="312"/>
      <c r="X49" s="312"/>
      <c r="Y49" s="312"/>
      <c r="Z49" s="312"/>
      <c r="AA49" s="312"/>
      <c r="AB49" s="312"/>
      <c r="AC49" s="312"/>
      <c r="AD49" s="312"/>
      <c r="AE49" s="313"/>
    </row>
    <row r="50" spans="1:31" x14ac:dyDescent="0.25">
      <c r="A50" s="311"/>
      <c r="B50" s="312"/>
      <c r="C50" s="312"/>
      <c r="D50" s="312"/>
      <c r="E50" s="312"/>
      <c r="F50" s="312"/>
      <c r="G50" s="312"/>
      <c r="H50" s="312"/>
      <c r="I50" s="312"/>
      <c r="J50" s="312"/>
      <c r="K50" s="312"/>
      <c r="L50" s="312"/>
      <c r="M50" s="312"/>
      <c r="N50" s="312"/>
      <c r="O50" s="312"/>
      <c r="P50" s="312"/>
      <c r="Q50" s="312"/>
      <c r="R50" s="312"/>
      <c r="S50" s="312"/>
      <c r="T50" s="312"/>
      <c r="U50" s="312"/>
      <c r="V50" s="312"/>
      <c r="W50" s="312"/>
      <c r="X50" s="312"/>
      <c r="Y50" s="312"/>
      <c r="Z50" s="312"/>
      <c r="AA50" s="312"/>
      <c r="AB50" s="312"/>
      <c r="AC50" s="312"/>
      <c r="AD50" s="312"/>
      <c r="AE50" s="313"/>
    </row>
    <row r="51" spans="1:31" x14ac:dyDescent="0.25">
      <c r="A51" s="311"/>
      <c r="B51" s="312"/>
      <c r="C51" s="312"/>
      <c r="D51" s="312"/>
      <c r="E51" s="312"/>
      <c r="F51" s="312"/>
      <c r="G51" s="312"/>
      <c r="H51" s="312"/>
      <c r="I51" s="312"/>
      <c r="J51" s="312"/>
      <c r="K51" s="312"/>
      <c r="L51" s="312"/>
      <c r="M51" s="312"/>
      <c r="N51" s="312"/>
      <c r="O51" s="312"/>
      <c r="P51" s="312"/>
      <c r="Q51" s="312"/>
      <c r="R51" s="312"/>
      <c r="S51" s="312"/>
      <c r="T51" s="312"/>
      <c r="U51" s="312"/>
      <c r="V51" s="312"/>
      <c r="W51" s="312"/>
      <c r="X51" s="312"/>
      <c r="Y51" s="312"/>
      <c r="Z51" s="312"/>
      <c r="AA51" s="312"/>
      <c r="AB51" s="312"/>
      <c r="AC51" s="312"/>
      <c r="AD51" s="312"/>
      <c r="AE51" s="313"/>
    </row>
    <row r="52" spans="1:31" x14ac:dyDescent="0.25">
      <c r="A52" s="311"/>
      <c r="B52" s="312"/>
      <c r="C52" s="312"/>
      <c r="D52" s="312"/>
      <c r="E52" s="312"/>
      <c r="F52" s="312"/>
      <c r="G52" s="312"/>
      <c r="H52" s="312"/>
      <c r="I52" s="312"/>
      <c r="J52" s="312"/>
      <c r="K52" s="312"/>
      <c r="L52" s="312"/>
      <c r="M52" s="312"/>
      <c r="N52" s="312"/>
      <c r="O52" s="312"/>
      <c r="P52" s="312"/>
      <c r="Q52" s="312"/>
      <c r="R52" s="312"/>
      <c r="S52" s="312"/>
      <c r="T52" s="312"/>
      <c r="U52" s="312"/>
      <c r="V52" s="312"/>
      <c r="W52" s="312"/>
      <c r="X52" s="312"/>
      <c r="Y52" s="312"/>
      <c r="Z52" s="312"/>
      <c r="AA52" s="312"/>
      <c r="AB52" s="312"/>
      <c r="AC52" s="312"/>
      <c r="AD52" s="312"/>
      <c r="AE52" s="313"/>
    </row>
    <row r="53" spans="1:31" x14ac:dyDescent="0.25">
      <c r="A53" s="311"/>
      <c r="B53" s="312"/>
      <c r="C53" s="312"/>
      <c r="D53" s="312"/>
      <c r="E53" s="312"/>
      <c r="F53" s="312"/>
      <c r="G53" s="312"/>
      <c r="H53" s="312"/>
      <c r="I53" s="312"/>
      <c r="J53" s="312"/>
      <c r="K53" s="312"/>
      <c r="L53" s="312"/>
      <c r="M53" s="312"/>
      <c r="N53" s="312"/>
      <c r="O53" s="312"/>
      <c r="P53" s="312"/>
      <c r="Q53" s="312"/>
      <c r="R53" s="312"/>
      <c r="S53" s="312"/>
      <c r="T53" s="312"/>
      <c r="U53" s="312"/>
      <c r="V53" s="312"/>
      <c r="W53" s="312"/>
      <c r="X53" s="312"/>
      <c r="Y53" s="312"/>
      <c r="Z53" s="312"/>
      <c r="AA53" s="312"/>
      <c r="AB53" s="312"/>
      <c r="AC53" s="312"/>
      <c r="AD53" s="312"/>
      <c r="AE53" s="313"/>
    </row>
    <row r="54" spans="1:31" x14ac:dyDescent="0.25">
      <c r="A54" s="311"/>
      <c r="B54" s="312"/>
      <c r="C54" s="312"/>
      <c r="D54" s="312"/>
      <c r="E54" s="312"/>
      <c r="F54" s="312"/>
      <c r="G54" s="312"/>
      <c r="H54" s="312"/>
      <c r="I54" s="312"/>
      <c r="J54" s="312"/>
      <c r="K54" s="312"/>
      <c r="L54" s="312"/>
      <c r="M54" s="312"/>
      <c r="N54" s="312"/>
      <c r="O54" s="312"/>
      <c r="P54" s="312"/>
      <c r="Q54" s="312"/>
      <c r="R54" s="312"/>
      <c r="S54" s="312"/>
      <c r="T54" s="312"/>
      <c r="U54" s="312"/>
      <c r="V54" s="312"/>
      <c r="W54" s="312"/>
      <c r="X54" s="312"/>
      <c r="Y54" s="312"/>
      <c r="Z54" s="312"/>
      <c r="AA54" s="312"/>
      <c r="AB54" s="312"/>
      <c r="AC54" s="312"/>
      <c r="AD54" s="312"/>
      <c r="AE54" s="313"/>
    </row>
    <row r="55" spans="1:31" x14ac:dyDescent="0.25">
      <c r="A55" s="311"/>
      <c r="B55" s="312"/>
      <c r="C55" s="312"/>
      <c r="D55" s="312"/>
      <c r="E55" s="312"/>
      <c r="F55" s="312"/>
      <c r="G55" s="312"/>
      <c r="H55" s="312"/>
      <c r="I55" s="312"/>
      <c r="J55" s="312"/>
      <c r="K55" s="312"/>
      <c r="L55" s="312"/>
      <c r="M55" s="312"/>
      <c r="N55" s="312"/>
      <c r="O55" s="312"/>
      <c r="P55" s="312"/>
      <c r="Q55" s="312"/>
      <c r="R55" s="312"/>
      <c r="S55" s="312"/>
      <c r="T55" s="312"/>
      <c r="U55" s="312"/>
      <c r="V55" s="312"/>
      <c r="W55" s="312"/>
      <c r="X55" s="312"/>
      <c r="Y55" s="312"/>
      <c r="Z55" s="312"/>
      <c r="AA55" s="312"/>
      <c r="AB55" s="312"/>
      <c r="AC55" s="312"/>
      <c r="AD55" s="312"/>
      <c r="AE55" s="313"/>
    </row>
    <row r="56" spans="1:31" x14ac:dyDescent="0.25">
      <c r="A56" s="311"/>
      <c r="B56" s="312"/>
      <c r="C56" s="312"/>
      <c r="D56" s="312"/>
      <c r="E56" s="312"/>
      <c r="F56" s="312"/>
      <c r="G56" s="312"/>
      <c r="H56" s="312"/>
      <c r="I56" s="312"/>
      <c r="J56" s="312"/>
      <c r="K56" s="312"/>
      <c r="L56" s="312"/>
      <c r="M56" s="312"/>
      <c r="N56" s="312"/>
      <c r="O56" s="312"/>
      <c r="P56" s="312"/>
      <c r="Q56" s="312"/>
      <c r="R56" s="312"/>
      <c r="S56" s="312"/>
      <c r="T56" s="312"/>
      <c r="U56" s="312"/>
      <c r="V56" s="312"/>
      <c r="W56" s="312"/>
      <c r="X56" s="312"/>
      <c r="Y56" s="312"/>
      <c r="Z56" s="312"/>
      <c r="AA56" s="312"/>
      <c r="AB56" s="312"/>
      <c r="AC56" s="312"/>
      <c r="AD56" s="312"/>
      <c r="AE56" s="313"/>
    </row>
    <row r="57" spans="1:31" x14ac:dyDescent="0.25">
      <c r="A57" s="311"/>
      <c r="B57" s="312"/>
      <c r="C57" s="312"/>
      <c r="D57" s="312"/>
      <c r="E57" s="312"/>
      <c r="F57" s="312"/>
      <c r="G57" s="312"/>
      <c r="H57" s="312"/>
      <c r="I57" s="312"/>
      <c r="J57" s="312"/>
      <c r="K57" s="312"/>
      <c r="L57" s="312"/>
      <c r="M57" s="312"/>
      <c r="N57" s="312"/>
      <c r="O57" s="312"/>
      <c r="P57" s="312"/>
      <c r="Q57" s="312"/>
      <c r="R57" s="312"/>
      <c r="S57" s="312"/>
      <c r="T57" s="312"/>
      <c r="U57" s="312"/>
      <c r="V57" s="312"/>
      <c r="W57" s="312"/>
      <c r="X57" s="312"/>
      <c r="Y57" s="312"/>
      <c r="Z57" s="312"/>
      <c r="AA57" s="312"/>
      <c r="AB57" s="312"/>
      <c r="AC57" s="312"/>
      <c r="AD57" s="312"/>
      <c r="AE57" s="313"/>
    </row>
    <row r="58" spans="1:31" x14ac:dyDescent="0.25">
      <c r="A58" s="311"/>
      <c r="B58" s="312"/>
      <c r="C58" s="312"/>
      <c r="D58" s="312"/>
      <c r="E58" s="312"/>
      <c r="F58" s="312"/>
      <c r="G58" s="312"/>
      <c r="H58" s="312"/>
      <c r="I58" s="312"/>
      <c r="J58" s="312"/>
      <c r="K58" s="312"/>
      <c r="L58" s="312"/>
      <c r="M58" s="312"/>
      <c r="N58" s="312"/>
      <c r="O58" s="312"/>
      <c r="P58" s="312"/>
      <c r="Q58" s="312"/>
      <c r="R58" s="312"/>
      <c r="S58" s="312"/>
      <c r="T58" s="312"/>
      <c r="U58" s="312"/>
      <c r="V58" s="312"/>
      <c r="W58" s="312"/>
      <c r="X58" s="312"/>
      <c r="Y58" s="312"/>
      <c r="Z58" s="312"/>
      <c r="AA58" s="312"/>
      <c r="AB58" s="312"/>
      <c r="AC58" s="312"/>
      <c r="AD58" s="312"/>
      <c r="AE58" s="313"/>
    </row>
    <row r="59" spans="1:31" x14ac:dyDescent="0.25">
      <c r="A59" s="311"/>
      <c r="B59" s="312"/>
      <c r="C59" s="312"/>
      <c r="D59" s="312"/>
      <c r="E59" s="312"/>
      <c r="F59" s="312"/>
      <c r="G59" s="312"/>
      <c r="H59" s="312"/>
      <c r="I59" s="312"/>
      <c r="J59" s="312"/>
      <c r="K59" s="312"/>
      <c r="L59" s="312"/>
      <c r="M59" s="312"/>
      <c r="N59" s="312"/>
      <c r="O59" s="312"/>
      <c r="P59" s="312"/>
      <c r="Q59" s="312"/>
      <c r="R59" s="312"/>
      <c r="S59" s="312"/>
      <c r="T59" s="312"/>
      <c r="U59" s="312"/>
      <c r="V59" s="312"/>
      <c r="W59" s="312"/>
      <c r="X59" s="312"/>
      <c r="Y59" s="312"/>
      <c r="Z59" s="312"/>
      <c r="AA59" s="312"/>
      <c r="AB59" s="312"/>
      <c r="AC59" s="312"/>
      <c r="AD59" s="312"/>
      <c r="AE59" s="313"/>
    </row>
    <row r="60" spans="1:31" x14ac:dyDescent="0.25">
      <c r="A60" s="311"/>
      <c r="B60" s="312"/>
      <c r="C60" s="312"/>
      <c r="D60" s="312"/>
      <c r="E60" s="312"/>
      <c r="F60" s="312"/>
      <c r="G60" s="312"/>
      <c r="H60" s="312"/>
      <c r="I60" s="312"/>
      <c r="J60" s="312"/>
      <c r="K60" s="312"/>
      <c r="L60" s="312"/>
      <c r="M60" s="312"/>
      <c r="N60" s="312"/>
      <c r="O60" s="312"/>
      <c r="P60" s="312"/>
      <c r="Q60" s="312"/>
      <c r="R60" s="312"/>
      <c r="S60" s="312"/>
      <c r="T60" s="312"/>
      <c r="U60" s="312"/>
      <c r="V60" s="312"/>
      <c r="W60" s="312"/>
      <c r="X60" s="312"/>
      <c r="Y60" s="312"/>
      <c r="Z60" s="312"/>
      <c r="AA60" s="312"/>
      <c r="AB60" s="312"/>
      <c r="AC60" s="312"/>
      <c r="AD60" s="312"/>
      <c r="AE60" s="313"/>
    </row>
    <row r="61" spans="1:31" x14ac:dyDescent="0.25">
      <c r="A61" s="311"/>
      <c r="B61" s="312"/>
      <c r="C61" s="312"/>
      <c r="D61" s="312"/>
      <c r="E61" s="312"/>
      <c r="F61" s="312"/>
      <c r="G61" s="312"/>
      <c r="H61" s="312"/>
      <c r="I61" s="312"/>
      <c r="J61" s="312"/>
      <c r="K61" s="312"/>
      <c r="L61" s="312"/>
      <c r="M61" s="312"/>
      <c r="N61" s="312"/>
      <c r="O61" s="312"/>
      <c r="P61" s="312"/>
      <c r="Q61" s="312"/>
      <c r="R61" s="312"/>
      <c r="S61" s="312"/>
      <c r="T61" s="312"/>
      <c r="U61" s="312"/>
      <c r="V61" s="312"/>
      <c r="W61" s="312"/>
      <c r="X61" s="312"/>
      <c r="Y61" s="312"/>
      <c r="Z61" s="312"/>
      <c r="AA61" s="312"/>
      <c r="AB61" s="312"/>
      <c r="AC61" s="312"/>
      <c r="AD61" s="312"/>
      <c r="AE61" s="313"/>
    </row>
    <row r="62" spans="1:31" x14ac:dyDescent="0.25">
      <c r="A62" s="311"/>
      <c r="B62" s="312"/>
      <c r="C62" s="312"/>
      <c r="D62" s="312"/>
      <c r="E62" s="312"/>
      <c r="F62" s="312"/>
      <c r="G62" s="312"/>
      <c r="H62" s="312"/>
      <c r="I62" s="312"/>
      <c r="J62" s="312"/>
      <c r="K62" s="312"/>
      <c r="L62" s="312"/>
      <c r="M62" s="312"/>
      <c r="N62" s="312"/>
      <c r="O62" s="312"/>
      <c r="P62" s="312"/>
      <c r="Q62" s="312"/>
      <c r="R62" s="312"/>
      <c r="S62" s="312"/>
      <c r="T62" s="312"/>
      <c r="U62" s="312"/>
      <c r="V62" s="312"/>
      <c r="W62" s="312"/>
      <c r="X62" s="312"/>
      <c r="Y62" s="312"/>
      <c r="Z62" s="312"/>
      <c r="AA62" s="312"/>
      <c r="AB62" s="312"/>
      <c r="AC62" s="312"/>
      <c r="AD62" s="312"/>
      <c r="AE62" s="313"/>
    </row>
    <row r="63" spans="1:31" x14ac:dyDescent="0.25">
      <c r="A63" s="311"/>
      <c r="B63" s="312"/>
      <c r="C63" s="312"/>
      <c r="D63" s="312"/>
      <c r="E63" s="312"/>
      <c r="F63" s="312"/>
      <c r="G63" s="312"/>
      <c r="H63" s="312"/>
      <c r="I63" s="312"/>
      <c r="J63" s="312"/>
      <c r="K63" s="312"/>
      <c r="L63" s="312"/>
      <c r="M63" s="312"/>
      <c r="N63" s="312"/>
      <c r="O63" s="312"/>
      <c r="P63" s="312"/>
      <c r="Q63" s="312"/>
      <c r="R63" s="312"/>
      <c r="S63" s="312"/>
      <c r="T63" s="312"/>
      <c r="U63" s="312"/>
      <c r="V63" s="312"/>
      <c r="W63" s="312"/>
      <c r="X63" s="312"/>
      <c r="Y63" s="312"/>
      <c r="Z63" s="312"/>
      <c r="AA63" s="312"/>
      <c r="AB63" s="312"/>
      <c r="AC63" s="312"/>
      <c r="AD63" s="312"/>
      <c r="AE63" s="313"/>
    </row>
    <row r="64" spans="1:31" x14ac:dyDescent="0.25">
      <c r="A64" s="311"/>
      <c r="B64" s="312"/>
      <c r="C64" s="312"/>
      <c r="D64" s="312"/>
      <c r="E64" s="312"/>
      <c r="F64" s="312"/>
      <c r="G64" s="312"/>
      <c r="H64" s="312"/>
      <c r="I64" s="312"/>
      <c r="J64" s="312"/>
      <c r="K64" s="312"/>
      <c r="L64" s="312"/>
      <c r="M64" s="312"/>
      <c r="N64" s="312"/>
      <c r="O64" s="312"/>
      <c r="P64" s="312"/>
      <c r="Q64" s="312"/>
      <c r="R64" s="312"/>
      <c r="S64" s="312"/>
      <c r="T64" s="312"/>
      <c r="U64" s="312"/>
      <c r="V64" s="312"/>
      <c r="W64" s="312"/>
      <c r="X64" s="312"/>
      <c r="Y64" s="312"/>
      <c r="Z64" s="312"/>
      <c r="AA64" s="312"/>
      <c r="AB64" s="312"/>
      <c r="AC64" s="312"/>
      <c r="AD64" s="312"/>
      <c r="AE64" s="313"/>
    </row>
    <row r="65" spans="1:31" x14ac:dyDescent="0.25">
      <c r="A65" s="311"/>
      <c r="B65" s="312"/>
      <c r="C65" s="312"/>
      <c r="D65" s="312"/>
      <c r="E65" s="312"/>
      <c r="F65" s="312"/>
      <c r="G65" s="312"/>
      <c r="H65" s="312"/>
      <c r="I65" s="312"/>
      <c r="J65" s="312"/>
      <c r="K65" s="312"/>
      <c r="L65" s="312"/>
      <c r="M65" s="312"/>
      <c r="N65" s="312"/>
      <c r="O65" s="312"/>
      <c r="P65" s="312"/>
      <c r="Q65" s="312"/>
      <c r="R65" s="312"/>
      <c r="S65" s="312"/>
      <c r="T65" s="312"/>
      <c r="U65" s="312"/>
      <c r="V65" s="312"/>
      <c r="W65" s="312"/>
      <c r="X65" s="312"/>
      <c r="Y65" s="312"/>
      <c r="Z65" s="312"/>
      <c r="AA65" s="312"/>
      <c r="AB65" s="312"/>
      <c r="AC65" s="312"/>
      <c r="AD65" s="312"/>
      <c r="AE65" s="313"/>
    </row>
    <row r="66" spans="1:31" x14ac:dyDescent="0.25">
      <c r="A66" s="311"/>
      <c r="B66" s="312"/>
      <c r="C66" s="312"/>
      <c r="D66" s="312"/>
      <c r="E66" s="312"/>
      <c r="F66" s="312"/>
      <c r="G66" s="312"/>
      <c r="H66" s="312"/>
      <c r="I66" s="312"/>
      <c r="J66" s="312"/>
      <c r="K66" s="312"/>
      <c r="L66" s="312"/>
      <c r="M66" s="312"/>
      <c r="N66" s="312"/>
      <c r="O66" s="312"/>
      <c r="P66" s="312"/>
      <c r="Q66" s="312"/>
      <c r="R66" s="312"/>
      <c r="S66" s="312"/>
      <c r="T66" s="312"/>
      <c r="U66" s="312"/>
      <c r="V66" s="312"/>
      <c r="W66" s="312"/>
      <c r="X66" s="312"/>
      <c r="Y66" s="312"/>
      <c r="Z66" s="312"/>
      <c r="AA66" s="312"/>
      <c r="AB66" s="312"/>
      <c r="AC66" s="312"/>
      <c r="AD66" s="312"/>
      <c r="AE66" s="313"/>
    </row>
    <row r="67" spans="1:31" x14ac:dyDescent="0.25">
      <c r="A67" s="311"/>
      <c r="B67" s="312"/>
      <c r="C67" s="312"/>
      <c r="D67" s="312"/>
      <c r="E67" s="312"/>
      <c r="F67" s="312"/>
      <c r="G67" s="312"/>
      <c r="H67" s="312"/>
      <c r="I67" s="312"/>
      <c r="J67" s="312"/>
      <c r="K67" s="312"/>
      <c r="L67" s="312"/>
      <c r="M67" s="312"/>
      <c r="N67" s="312"/>
      <c r="O67" s="312"/>
      <c r="P67" s="312"/>
      <c r="Q67" s="312"/>
      <c r="R67" s="312"/>
      <c r="S67" s="312"/>
      <c r="T67" s="312"/>
      <c r="U67" s="312"/>
      <c r="V67" s="312"/>
      <c r="W67" s="312"/>
      <c r="X67" s="312"/>
      <c r="Y67" s="312"/>
      <c r="Z67" s="312"/>
      <c r="AA67" s="312"/>
      <c r="AB67" s="312"/>
      <c r="AC67" s="312"/>
      <c r="AD67" s="312"/>
      <c r="AE67" s="313"/>
    </row>
    <row r="68" spans="1:31" x14ac:dyDescent="0.25">
      <c r="A68" s="311"/>
      <c r="B68" s="312"/>
      <c r="C68" s="312"/>
      <c r="D68" s="312"/>
      <c r="E68" s="312"/>
      <c r="F68" s="312"/>
      <c r="G68" s="312"/>
      <c r="H68" s="312"/>
      <c r="I68" s="312"/>
      <c r="J68" s="312"/>
      <c r="K68" s="312"/>
      <c r="L68" s="312"/>
      <c r="M68" s="312"/>
      <c r="N68" s="312"/>
      <c r="O68" s="312"/>
      <c r="P68" s="312"/>
      <c r="Q68" s="312"/>
      <c r="R68" s="312"/>
      <c r="S68" s="312"/>
      <c r="T68" s="312"/>
      <c r="U68" s="312"/>
      <c r="V68" s="312"/>
      <c r="W68" s="312"/>
      <c r="X68" s="312"/>
      <c r="Y68" s="312"/>
      <c r="Z68" s="312"/>
      <c r="AA68" s="312"/>
      <c r="AB68" s="312"/>
      <c r="AC68" s="312"/>
      <c r="AD68" s="312"/>
      <c r="AE68" s="313"/>
    </row>
    <row r="69" spans="1:31" x14ac:dyDescent="0.25">
      <c r="A69" s="311"/>
      <c r="B69" s="312"/>
      <c r="C69" s="312"/>
      <c r="D69" s="312"/>
      <c r="E69" s="312"/>
      <c r="F69" s="312"/>
      <c r="G69" s="312"/>
      <c r="H69" s="312"/>
      <c r="I69" s="312"/>
      <c r="J69" s="312"/>
      <c r="K69" s="312"/>
      <c r="L69" s="312"/>
      <c r="M69" s="312"/>
      <c r="N69" s="312"/>
      <c r="O69" s="312"/>
      <c r="P69" s="312"/>
      <c r="Q69" s="312"/>
      <c r="R69" s="312"/>
      <c r="S69" s="312"/>
      <c r="T69" s="312"/>
      <c r="U69" s="312"/>
      <c r="V69" s="312"/>
      <c r="W69" s="312"/>
      <c r="X69" s="312"/>
      <c r="Y69" s="312"/>
      <c r="Z69" s="312"/>
      <c r="AA69" s="312"/>
      <c r="AB69" s="312"/>
      <c r="AC69" s="312"/>
      <c r="AD69" s="312"/>
      <c r="AE69" s="313"/>
    </row>
    <row r="70" spans="1:31" x14ac:dyDescent="0.25">
      <c r="A70" s="311"/>
      <c r="B70" s="312"/>
      <c r="C70" s="312"/>
      <c r="D70" s="312"/>
      <c r="E70" s="312"/>
      <c r="F70" s="312"/>
      <c r="G70" s="312"/>
      <c r="H70" s="312"/>
      <c r="I70" s="312"/>
      <c r="J70" s="312"/>
      <c r="K70" s="312"/>
      <c r="L70" s="312"/>
      <c r="M70" s="312"/>
      <c r="N70" s="312"/>
      <c r="O70" s="312"/>
      <c r="P70" s="312"/>
      <c r="Q70" s="312"/>
      <c r="R70" s="312"/>
      <c r="S70" s="312"/>
      <c r="T70" s="312"/>
      <c r="U70" s="312"/>
      <c r="V70" s="312"/>
      <c r="W70" s="312"/>
      <c r="X70" s="312"/>
      <c r="Y70" s="312"/>
      <c r="Z70" s="312"/>
      <c r="AA70" s="312"/>
      <c r="AB70" s="312"/>
      <c r="AC70" s="312"/>
      <c r="AD70" s="312"/>
      <c r="AE70" s="313"/>
    </row>
    <row r="71" spans="1:31" x14ac:dyDescent="0.25">
      <c r="A71" s="311"/>
      <c r="B71" s="312"/>
      <c r="C71" s="312"/>
      <c r="D71" s="312"/>
      <c r="E71" s="312"/>
      <c r="F71" s="312"/>
      <c r="G71" s="312"/>
      <c r="H71" s="312"/>
      <c r="I71" s="312"/>
      <c r="J71" s="312"/>
      <c r="K71" s="312"/>
      <c r="L71" s="312"/>
      <c r="M71" s="312"/>
      <c r="N71" s="312"/>
      <c r="O71" s="312"/>
      <c r="P71" s="312"/>
      <c r="Q71" s="312"/>
      <c r="R71" s="312"/>
      <c r="S71" s="312"/>
      <c r="T71" s="312"/>
      <c r="U71" s="312"/>
      <c r="V71" s="312"/>
      <c r="W71" s="312"/>
      <c r="X71" s="312"/>
      <c r="Y71" s="312"/>
      <c r="Z71" s="312"/>
      <c r="AA71" s="312"/>
      <c r="AB71" s="312"/>
      <c r="AC71" s="312"/>
      <c r="AD71" s="312"/>
      <c r="AE71" s="313"/>
    </row>
    <row r="72" spans="1:31" x14ac:dyDescent="0.25">
      <c r="A72" s="311"/>
      <c r="B72" s="312"/>
      <c r="C72" s="312"/>
      <c r="D72" s="312"/>
      <c r="E72" s="312"/>
      <c r="F72" s="312"/>
      <c r="G72" s="312"/>
      <c r="H72" s="312"/>
      <c r="I72" s="312"/>
      <c r="J72" s="312"/>
      <c r="K72" s="312"/>
      <c r="L72" s="312"/>
      <c r="M72" s="312"/>
      <c r="N72" s="312"/>
      <c r="O72" s="312"/>
      <c r="P72" s="312"/>
      <c r="Q72" s="312"/>
      <c r="R72" s="312"/>
      <c r="S72" s="312"/>
      <c r="T72" s="312"/>
      <c r="U72" s="312"/>
      <c r="V72" s="312"/>
      <c r="W72" s="312"/>
      <c r="X72" s="312"/>
      <c r="Y72" s="312"/>
      <c r="Z72" s="312"/>
      <c r="AA72" s="312"/>
      <c r="AB72" s="312"/>
      <c r="AC72" s="312"/>
      <c r="AD72" s="312"/>
      <c r="AE72" s="313"/>
    </row>
    <row r="73" spans="1:31" x14ac:dyDescent="0.25">
      <c r="A73" s="311"/>
      <c r="B73" s="312"/>
      <c r="C73" s="312"/>
      <c r="D73" s="312"/>
      <c r="E73" s="312"/>
      <c r="F73" s="312"/>
      <c r="G73" s="312"/>
      <c r="H73" s="312"/>
      <c r="I73" s="312"/>
      <c r="J73" s="312"/>
      <c r="K73" s="312"/>
      <c r="L73" s="312"/>
      <c r="M73" s="312"/>
      <c r="N73" s="312"/>
      <c r="O73" s="312"/>
      <c r="P73" s="312"/>
      <c r="Q73" s="312"/>
      <c r="R73" s="312"/>
      <c r="S73" s="312"/>
      <c r="T73" s="312"/>
      <c r="U73" s="312"/>
      <c r="V73" s="312"/>
      <c r="W73" s="312"/>
      <c r="X73" s="312"/>
      <c r="Y73" s="312"/>
      <c r="Z73" s="312"/>
      <c r="AA73" s="312"/>
      <c r="AB73" s="312"/>
      <c r="AC73" s="312"/>
      <c r="AD73" s="312"/>
      <c r="AE73" s="313"/>
    </row>
    <row r="74" spans="1:31" x14ac:dyDescent="0.25">
      <c r="A74" s="311"/>
      <c r="B74" s="312"/>
      <c r="C74" s="312"/>
      <c r="D74" s="312"/>
      <c r="E74" s="312"/>
      <c r="F74" s="312"/>
      <c r="G74" s="312"/>
      <c r="H74" s="312"/>
      <c r="I74" s="312"/>
      <c r="J74" s="312"/>
      <c r="K74" s="312"/>
      <c r="L74" s="312"/>
      <c r="M74" s="312"/>
      <c r="N74" s="312"/>
      <c r="O74" s="312"/>
      <c r="P74" s="312"/>
      <c r="Q74" s="312"/>
      <c r="R74" s="312"/>
      <c r="S74" s="312"/>
      <c r="T74" s="312"/>
      <c r="U74" s="312"/>
      <c r="V74" s="312"/>
      <c r="W74" s="312"/>
      <c r="X74" s="312"/>
      <c r="Y74" s="312"/>
      <c r="Z74" s="312"/>
      <c r="AA74" s="312"/>
      <c r="AB74" s="312"/>
      <c r="AC74" s="312"/>
      <c r="AD74" s="312"/>
      <c r="AE74" s="313"/>
    </row>
    <row r="75" spans="1:31" x14ac:dyDescent="0.25">
      <c r="A75" s="311"/>
      <c r="B75" s="312"/>
      <c r="C75" s="312"/>
      <c r="D75" s="312"/>
      <c r="E75" s="312"/>
      <c r="F75" s="312"/>
      <c r="G75" s="312"/>
      <c r="H75" s="312"/>
      <c r="I75" s="312"/>
      <c r="J75" s="312"/>
      <c r="K75" s="312"/>
      <c r="L75" s="312"/>
      <c r="M75" s="312"/>
      <c r="N75" s="312"/>
      <c r="O75" s="312"/>
      <c r="P75" s="312"/>
      <c r="Q75" s="312"/>
      <c r="R75" s="312"/>
      <c r="S75" s="312"/>
      <c r="T75" s="312"/>
      <c r="U75" s="312"/>
      <c r="V75" s="312"/>
      <c r="W75" s="312"/>
      <c r="X75" s="312"/>
      <c r="Y75" s="312"/>
      <c r="Z75" s="312"/>
      <c r="AA75" s="312"/>
      <c r="AB75" s="312"/>
      <c r="AC75" s="312"/>
      <c r="AD75" s="312"/>
      <c r="AE75" s="313"/>
    </row>
    <row r="76" spans="1:31" x14ac:dyDescent="0.25">
      <c r="A76" s="311"/>
      <c r="B76" s="312"/>
      <c r="C76" s="312"/>
      <c r="D76" s="312"/>
      <c r="E76" s="312"/>
      <c r="F76" s="312"/>
      <c r="G76" s="312"/>
      <c r="H76" s="312"/>
      <c r="I76" s="312"/>
      <c r="J76" s="312"/>
      <c r="K76" s="312"/>
      <c r="L76" s="312"/>
      <c r="M76" s="312"/>
      <c r="N76" s="312"/>
      <c r="O76" s="312"/>
      <c r="P76" s="312"/>
      <c r="Q76" s="312"/>
      <c r="R76" s="312"/>
      <c r="S76" s="312"/>
      <c r="T76" s="312"/>
      <c r="U76" s="312"/>
      <c r="V76" s="312"/>
      <c r="W76" s="312"/>
      <c r="X76" s="312"/>
      <c r="Y76" s="312"/>
      <c r="Z76" s="312"/>
      <c r="AA76" s="312"/>
      <c r="AB76" s="312"/>
      <c r="AC76" s="312"/>
      <c r="AD76" s="312"/>
      <c r="AE76" s="313"/>
    </row>
    <row r="77" spans="1:31" x14ac:dyDescent="0.25">
      <c r="A77" s="311"/>
      <c r="B77" s="312"/>
      <c r="C77" s="312"/>
      <c r="D77" s="312"/>
      <c r="E77" s="312"/>
      <c r="F77" s="312"/>
      <c r="G77" s="312"/>
      <c r="H77" s="312"/>
      <c r="I77" s="312"/>
      <c r="J77" s="312"/>
      <c r="K77" s="312"/>
      <c r="L77" s="312"/>
      <c r="M77" s="312"/>
      <c r="N77" s="312"/>
      <c r="O77" s="312"/>
      <c r="P77" s="312"/>
      <c r="Q77" s="312"/>
      <c r="R77" s="312"/>
      <c r="S77" s="312"/>
      <c r="T77" s="312"/>
      <c r="U77" s="312"/>
      <c r="V77" s="312"/>
      <c r="W77" s="312"/>
      <c r="X77" s="312"/>
      <c r="Y77" s="312"/>
      <c r="Z77" s="312"/>
      <c r="AA77" s="312"/>
      <c r="AB77" s="312"/>
      <c r="AC77" s="312"/>
      <c r="AD77" s="312"/>
      <c r="AE77" s="313"/>
    </row>
    <row r="78" spans="1:31" x14ac:dyDescent="0.25">
      <c r="A78" s="311"/>
      <c r="B78" s="312"/>
      <c r="C78" s="312"/>
      <c r="D78" s="312"/>
      <c r="E78" s="312"/>
      <c r="F78" s="312"/>
      <c r="G78" s="312"/>
      <c r="H78" s="312"/>
      <c r="I78" s="312"/>
      <c r="J78" s="312"/>
      <c r="K78" s="312"/>
      <c r="L78" s="312"/>
      <c r="M78" s="312"/>
      <c r="N78" s="312"/>
      <c r="O78" s="312"/>
      <c r="P78" s="312"/>
      <c r="Q78" s="312"/>
      <c r="R78" s="312"/>
      <c r="S78" s="312"/>
      <c r="T78" s="312"/>
      <c r="U78" s="312"/>
      <c r="V78" s="312"/>
      <c r="W78" s="312"/>
      <c r="X78" s="312"/>
      <c r="Y78" s="312"/>
      <c r="Z78" s="312"/>
      <c r="AA78" s="312"/>
      <c r="AB78" s="312"/>
      <c r="AC78" s="312"/>
      <c r="AD78" s="312"/>
      <c r="AE78" s="313"/>
    </row>
    <row r="79" spans="1:31" ht="23.25" customHeight="1" x14ac:dyDescent="0.25">
      <c r="A79" s="311"/>
      <c r="B79" s="312"/>
      <c r="C79" s="312"/>
      <c r="D79" s="312"/>
      <c r="E79" s="312"/>
      <c r="F79" s="312"/>
      <c r="G79" s="312"/>
      <c r="H79" s="312"/>
      <c r="I79" s="312"/>
      <c r="J79" s="312"/>
      <c r="K79" s="312"/>
      <c r="L79" s="312"/>
      <c r="M79" s="312"/>
      <c r="N79" s="312"/>
      <c r="O79" s="312"/>
      <c r="P79" s="312"/>
      <c r="Q79" s="312"/>
      <c r="R79" s="312"/>
      <c r="S79" s="312"/>
      <c r="T79" s="312"/>
      <c r="U79" s="312"/>
      <c r="V79" s="312"/>
      <c r="W79" s="312"/>
      <c r="X79" s="312"/>
      <c r="Y79" s="312"/>
      <c r="Z79" s="312"/>
      <c r="AA79" s="312"/>
      <c r="AB79" s="312"/>
      <c r="AC79" s="312"/>
      <c r="AD79" s="312"/>
      <c r="AE79" s="313"/>
    </row>
    <row r="80" spans="1:31" ht="23.25" customHeight="1" x14ac:dyDescent="0.25">
      <c r="A80" s="311"/>
      <c r="B80" s="312"/>
      <c r="C80" s="312"/>
      <c r="D80" s="312"/>
      <c r="E80" s="312"/>
      <c r="F80" s="312"/>
      <c r="G80" s="312"/>
      <c r="H80" s="312"/>
      <c r="I80" s="312"/>
      <c r="J80" s="312"/>
      <c r="K80" s="312"/>
      <c r="L80" s="312"/>
      <c r="M80" s="312"/>
      <c r="N80" s="312"/>
      <c r="O80" s="312"/>
      <c r="P80" s="312"/>
      <c r="Q80" s="312"/>
      <c r="R80" s="312"/>
      <c r="S80" s="312"/>
      <c r="T80" s="312"/>
      <c r="U80" s="312"/>
      <c r="V80" s="312"/>
      <c r="W80" s="312"/>
      <c r="X80" s="312"/>
      <c r="Y80" s="312"/>
      <c r="Z80" s="312"/>
      <c r="AA80" s="312"/>
      <c r="AB80" s="312"/>
      <c r="AC80" s="312"/>
      <c r="AD80" s="312"/>
      <c r="AE80" s="313"/>
    </row>
    <row r="81" spans="1:31" ht="13.8" thickBot="1" x14ac:dyDescent="0.3">
      <c r="P81" s="312"/>
      <c r="Q81" s="312"/>
      <c r="R81" s="312"/>
      <c r="S81" s="312"/>
      <c r="T81" s="312"/>
      <c r="U81" s="312"/>
      <c r="V81" s="312"/>
      <c r="W81" s="312"/>
      <c r="X81" s="312"/>
      <c r="Y81" s="312"/>
      <c r="Z81" s="312"/>
      <c r="AA81" s="312"/>
      <c r="AB81" s="312"/>
      <c r="AC81" s="312"/>
      <c r="AD81" s="312"/>
      <c r="AE81" s="313"/>
    </row>
    <row r="82" spans="1:31" ht="21" customHeight="1" thickBot="1" x14ac:dyDescent="0.45">
      <c r="A82" s="748" t="s">
        <v>299</v>
      </c>
      <c r="B82" s="749"/>
      <c r="C82" s="749"/>
      <c r="D82" s="749"/>
      <c r="E82" s="749"/>
      <c r="F82" s="749"/>
      <c r="G82" s="749"/>
      <c r="H82" s="749"/>
      <c r="I82" s="750"/>
      <c r="J82" s="750"/>
      <c r="K82" s="750"/>
      <c r="L82" s="750"/>
      <c r="M82" s="750"/>
      <c r="N82" s="750"/>
      <c r="O82" s="751"/>
      <c r="P82" s="314" t="s">
        <v>124</v>
      </c>
      <c r="Q82" s="315"/>
      <c r="R82" s="316"/>
      <c r="S82" s="316"/>
      <c r="T82" s="316"/>
      <c r="U82" s="316"/>
      <c r="V82" s="316"/>
      <c r="W82" s="316"/>
      <c r="X82" s="316"/>
      <c r="Y82" s="317"/>
      <c r="Z82" s="317"/>
      <c r="AA82" s="317"/>
      <c r="AB82" s="317"/>
      <c r="AC82" s="317"/>
      <c r="AD82" s="317"/>
      <c r="AE82" s="318"/>
    </row>
    <row r="83" spans="1:31" ht="20.25" customHeight="1" x14ac:dyDescent="0.35">
      <c r="A83" s="479"/>
      <c r="B83" s="477"/>
      <c r="C83" s="477"/>
      <c r="D83" s="477"/>
      <c r="E83" s="477"/>
      <c r="F83" s="477"/>
      <c r="G83" s="477"/>
      <c r="H83" s="477"/>
      <c r="I83" s="477"/>
      <c r="J83" s="477"/>
      <c r="K83" s="477"/>
      <c r="L83" s="477"/>
      <c r="M83" s="477"/>
      <c r="N83" s="477"/>
      <c r="O83" s="478"/>
      <c r="P83" s="319"/>
      <c r="Q83" s="320"/>
      <c r="R83" s="321"/>
      <c r="S83" s="321"/>
      <c r="T83" s="321"/>
      <c r="U83" s="321"/>
      <c r="V83" s="321"/>
      <c r="W83" s="321"/>
      <c r="X83" s="321"/>
      <c r="Y83" s="312"/>
      <c r="Z83" s="312"/>
      <c r="AA83" s="312"/>
      <c r="AB83" s="312"/>
      <c r="AC83" s="312"/>
      <c r="AD83" s="312"/>
      <c r="AE83" s="313"/>
    </row>
    <row r="84" spans="1:31" ht="20.25" customHeight="1" x14ac:dyDescent="0.35">
      <c r="A84" s="745" t="s">
        <v>618</v>
      </c>
      <c r="B84" s="746"/>
      <c r="C84" s="746"/>
      <c r="D84" s="746"/>
      <c r="E84" s="477"/>
      <c r="F84" s="477"/>
      <c r="G84" s="477"/>
      <c r="H84" s="477"/>
      <c r="I84" s="477"/>
      <c r="J84" s="477"/>
      <c r="K84" s="477"/>
      <c r="L84" s="477"/>
      <c r="M84" s="477"/>
      <c r="N84" s="477"/>
      <c r="O84" s="478"/>
      <c r="P84" s="322"/>
      <c r="Q84" s="323" t="s">
        <v>125</v>
      </c>
      <c r="R84" s="320"/>
      <c r="S84" s="321"/>
      <c r="T84" s="321"/>
      <c r="U84" s="321"/>
      <c r="V84" s="321"/>
      <c r="W84" s="321"/>
      <c r="X84" s="321"/>
      <c r="Y84" s="312"/>
      <c r="Z84" s="312"/>
      <c r="AA84" s="312"/>
      <c r="AB84" s="312"/>
      <c r="AC84" s="312"/>
      <c r="AD84" s="312"/>
      <c r="AE84" s="313"/>
    </row>
    <row r="85" spans="1:31" ht="20.25" customHeight="1" x14ac:dyDescent="0.35">
      <c r="A85" s="747" t="s">
        <v>617</v>
      </c>
      <c r="B85" s="746"/>
      <c r="C85" s="746"/>
      <c r="D85" s="746"/>
      <c r="E85" s="477"/>
      <c r="F85" s="477"/>
      <c r="G85" s="477"/>
      <c r="H85" s="477"/>
      <c r="I85" s="477"/>
      <c r="J85" s="477"/>
      <c r="K85" s="477"/>
      <c r="L85" s="477"/>
      <c r="M85" s="477"/>
      <c r="N85" s="477"/>
      <c r="O85" s="478"/>
      <c r="P85" s="322"/>
      <c r="Q85" s="742" t="s">
        <v>126</v>
      </c>
      <c r="R85" s="742"/>
      <c r="S85" s="742"/>
      <c r="T85" s="742"/>
      <c r="U85" s="743"/>
      <c r="V85" s="743"/>
      <c r="W85" s="743"/>
      <c r="X85" s="743"/>
      <c r="Y85" s="743"/>
      <c r="Z85" s="743"/>
      <c r="AA85" s="743"/>
      <c r="AB85" s="312"/>
      <c r="AC85" s="312"/>
      <c r="AD85" s="312"/>
      <c r="AE85" s="313"/>
    </row>
    <row r="86" spans="1:31" ht="20.25" customHeight="1" x14ac:dyDescent="0.35">
      <c r="A86" s="479"/>
      <c r="B86" s="477"/>
      <c r="C86" s="477"/>
      <c r="D86" s="477"/>
      <c r="E86" s="477"/>
      <c r="F86" s="477"/>
      <c r="G86" s="477"/>
      <c r="H86" s="477"/>
      <c r="I86" s="477"/>
      <c r="J86" s="477"/>
      <c r="K86" s="477"/>
      <c r="L86" s="477"/>
      <c r="M86" s="477"/>
      <c r="N86" s="477"/>
      <c r="O86" s="478"/>
      <c r="P86" s="322"/>
      <c r="Q86" s="742" t="s">
        <v>127</v>
      </c>
      <c r="R86" s="742"/>
      <c r="S86" s="742"/>
      <c r="T86" s="742"/>
      <c r="U86" s="743"/>
      <c r="V86" s="743"/>
      <c r="W86" s="743"/>
      <c r="X86" s="743"/>
      <c r="Y86" s="743"/>
      <c r="Z86" s="743"/>
      <c r="AA86" s="312"/>
      <c r="AB86" s="312"/>
      <c r="AC86" s="312"/>
      <c r="AD86" s="312"/>
      <c r="AE86" s="313"/>
    </row>
    <row r="87" spans="1:31" ht="20.25" customHeight="1" x14ac:dyDescent="0.35">
      <c r="A87" s="479"/>
      <c r="B87" s="477"/>
      <c r="C87" s="477"/>
      <c r="D87" s="477"/>
      <c r="E87" s="477"/>
      <c r="F87" s="477"/>
      <c r="G87" s="477"/>
      <c r="H87" s="477"/>
      <c r="I87" s="477"/>
      <c r="J87" s="477"/>
      <c r="K87" s="477"/>
      <c r="L87" s="477"/>
      <c r="M87" s="477"/>
      <c r="N87" s="477"/>
      <c r="O87" s="478"/>
      <c r="P87" s="322"/>
      <c r="Q87" s="742" t="s">
        <v>128</v>
      </c>
      <c r="R87" s="742"/>
      <c r="S87" s="742"/>
      <c r="T87" s="742"/>
      <c r="U87" s="743"/>
      <c r="V87" s="743"/>
      <c r="W87" s="743"/>
      <c r="X87" s="743"/>
      <c r="Y87" s="743"/>
      <c r="Z87" s="743"/>
      <c r="AA87" s="743"/>
      <c r="AB87" s="312"/>
      <c r="AC87" s="312"/>
      <c r="AD87" s="312"/>
      <c r="AE87" s="313"/>
    </row>
    <row r="88" spans="1:31" ht="20.25" customHeight="1" x14ac:dyDescent="0.35">
      <c r="A88" s="479"/>
      <c r="B88" s="477"/>
      <c r="C88" s="477"/>
      <c r="D88" s="477"/>
      <c r="E88" s="477"/>
      <c r="F88" s="477"/>
      <c r="G88" s="477"/>
      <c r="H88" s="477"/>
      <c r="I88" s="477"/>
      <c r="J88" s="477"/>
      <c r="K88" s="477"/>
      <c r="L88" s="477"/>
      <c r="M88" s="477"/>
      <c r="N88" s="477"/>
      <c r="O88" s="478"/>
      <c r="P88" s="322" t="s">
        <v>266</v>
      </c>
      <c r="Q88" s="324" t="s">
        <v>775</v>
      </c>
      <c r="R88" s="321"/>
      <c r="S88" s="321"/>
      <c r="T88" s="321"/>
      <c r="U88" s="321"/>
      <c r="V88" s="321"/>
      <c r="W88" s="321"/>
      <c r="X88" s="321"/>
      <c r="Y88" s="312"/>
      <c r="Z88" s="312"/>
      <c r="AA88" s="312"/>
      <c r="AB88" s="312"/>
      <c r="AC88" s="312"/>
      <c r="AD88" s="312"/>
      <c r="AE88" s="313"/>
    </row>
    <row r="89" spans="1:31" ht="20.25" customHeight="1" x14ac:dyDescent="0.35">
      <c r="A89" s="479"/>
      <c r="B89" s="477"/>
      <c r="C89" s="477"/>
      <c r="D89" s="477"/>
      <c r="E89" s="477"/>
      <c r="F89" s="477"/>
      <c r="G89" s="477"/>
      <c r="H89" s="477"/>
      <c r="I89" s="477"/>
      <c r="J89" s="477"/>
      <c r="K89" s="477"/>
      <c r="L89" s="477"/>
      <c r="M89" s="477"/>
      <c r="N89" s="477"/>
      <c r="O89" s="478"/>
      <c r="P89" s="322" t="s">
        <v>242</v>
      </c>
      <c r="Q89" s="324" t="s">
        <v>776</v>
      </c>
      <c r="R89" s="321"/>
      <c r="S89" s="321"/>
      <c r="T89" s="321"/>
      <c r="U89" s="321"/>
      <c r="V89" s="321"/>
      <c r="W89" s="321"/>
      <c r="X89" s="321"/>
      <c r="Y89" s="312"/>
      <c r="Z89" s="312"/>
      <c r="AA89" s="312"/>
      <c r="AB89" s="312"/>
      <c r="AC89" s="312"/>
      <c r="AD89" s="312"/>
      <c r="AE89" s="313"/>
    </row>
    <row r="90" spans="1:31" ht="20.25" customHeight="1" thickBot="1" x14ac:dyDescent="0.4">
      <c r="A90" s="479"/>
      <c r="B90" s="477"/>
      <c r="C90" s="477"/>
      <c r="D90" s="477"/>
      <c r="E90" s="477"/>
      <c r="F90" s="477"/>
      <c r="G90" s="477"/>
      <c r="H90" s="477"/>
      <c r="I90" s="477"/>
      <c r="J90" s="477"/>
      <c r="K90" s="477"/>
      <c r="L90" s="477"/>
      <c r="M90" s="477"/>
      <c r="N90" s="477"/>
      <c r="O90" s="478"/>
      <c r="P90" s="322" t="s">
        <v>316</v>
      </c>
      <c r="Q90" s="324" t="s">
        <v>606</v>
      </c>
      <c r="R90" s="321"/>
      <c r="S90" s="321"/>
      <c r="T90" s="321"/>
      <c r="U90" s="321"/>
      <c r="V90" s="321"/>
      <c r="W90" s="321"/>
      <c r="X90" s="321"/>
      <c r="Y90" s="312"/>
      <c r="Z90" s="312"/>
      <c r="AA90" s="312"/>
      <c r="AB90" s="312"/>
      <c r="AC90" s="312"/>
      <c r="AD90" s="312"/>
      <c r="AE90" s="313"/>
    </row>
    <row r="91" spans="1:31" ht="20.25" customHeight="1" thickBot="1" x14ac:dyDescent="0.45">
      <c r="A91" s="479"/>
      <c r="B91" s="477"/>
      <c r="C91" s="477"/>
      <c r="D91" s="477"/>
      <c r="E91" s="477"/>
      <c r="F91" s="477"/>
      <c r="G91" s="477"/>
      <c r="H91" s="477"/>
      <c r="I91" s="477"/>
      <c r="J91" s="477"/>
      <c r="K91" s="477"/>
      <c r="L91" s="477"/>
      <c r="M91" s="477"/>
      <c r="N91" s="477"/>
      <c r="O91" s="478"/>
      <c r="P91" s="325" t="s">
        <v>520</v>
      </c>
      <c r="Q91" s="321"/>
      <c r="R91" s="321"/>
      <c r="S91" s="321"/>
      <c r="T91" s="321"/>
      <c r="U91" s="321"/>
      <c r="V91" s="321"/>
      <c r="W91" s="321"/>
      <c r="X91" s="321"/>
      <c r="Y91" s="312"/>
      <c r="Z91" s="312"/>
      <c r="AA91" s="312"/>
      <c r="AB91" s="312"/>
      <c r="AC91" s="312"/>
      <c r="AD91" s="312"/>
      <c r="AE91" s="313"/>
    </row>
    <row r="92" spans="1:31" ht="20.25" customHeight="1" x14ac:dyDescent="0.35">
      <c r="A92" s="479"/>
      <c r="B92" s="477"/>
      <c r="C92" s="477"/>
      <c r="D92" s="477"/>
      <c r="E92" s="477"/>
      <c r="F92" s="477"/>
      <c r="G92" s="477"/>
      <c r="H92" s="477"/>
      <c r="I92" s="477"/>
      <c r="J92" s="477"/>
      <c r="K92" s="477"/>
      <c r="L92" s="477"/>
      <c r="M92" s="477"/>
      <c r="N92" s="477"/>
      <c r="O92" s="478"/>
      <c r="P92" s="322"/>
      <c r="Q92" s="321" t="s">
        <v>246</v>
      </c>
      <c r="R92" s="321" t="s">
        <v>264</v>
      </c>
      <c r="S92" s="321"/>
      <c r="T92" s="321"/>
      <c r="U92" s="321"/>
      <c r="V92" s="321"/>
      <c r="W92" s="321"/>
      <c r="X92" s="321"/>
      <c r="Y92" s="312"/>
      <c r="Z92" s="312"/>
      <c r="AA92" s="312"/>
      <c r="AB92" s="312"/>
      <c r="AC92" s="312"/>
      <c r="AD92" s="312"/>
      <c r="AE92" s="313"/>
    </row>
    <row r="93" spans="1:31" ht="20.25" customHeight="1" x14ac:dyDescent="0.35">
      <c r="A93" s="479"/>
      <c r="B93" s="477"/>
      <c r="C93" s="477"/>
      <c r="D93" s="477"/>
      <c r="E93" s="477"/>
      <c r="F93" s="477"/>
      <c r="G93" s="477"/>
      <c r="H93" s="477"/>
      <c r="I93" s="477"/>
      <c r="J93" s="477"/>
      <c r="K93" s="477"/>
      <c r="L93" s="477"/>
      <c r="M93" s="477"/>
      <c r="N93" s="477"/>
      <c r="O93" s="478"/>
      <c r="P93" s="322"/>
      <c r="Q93" s="321" t="s">
        <v>253</v>
      </c>
      <c r="R93" s="321" t="s">
        <v>254</v>
      </c>
      <c r="S93" s="321"/>
      <c r="T93" s="321"/>
      <c r="U93" s="321"/>
      <c r="V93" s="321"/>
      <c r="W93" s="321"/>
      <c r="X93" s="321"/>
      <c r="Y93" s="312"/>
      <c r="Z93" s="312"/>
      <c r="AA93" s="312"/>
      <c r="AB93" s="312"/>
      <c r="AC93" s="312"/>
      <c r="AD93" s="312"/>
      <c r="AE93" s="313"/>
    </row>
    <row r="94" spans="1:31" ht="20.25" customHeight="1" x14ac:dyDescent="0.35">
      <c r="A94" s="479"/>
      <c r="B94" s="477"/>
      <c r="C94" s="477"/>
      <c r="D94" s="477"/>
      <c r="E94" s="477"/>
      <c r="F94" s="477"/>
      <c r="G94" s="477"/>
      <c r="H94" s="477"/>
      <c r="I94" s="477"/>
      <c r="J94" s="477"/>
      <c r="K94" s="477"/>
      <c r="L94" s="477"/>
      <c r="M94" s="477"/>
      <c r="N94" s="477"/>
      <c r="O94" s="478"/>
      <c r="P94" s="322"/>
      <c r="Q94" s="321" t="s">
        <v>248</v>
      </c>
      <c r="R94" s="321" t="s">
        <v>265</v>
      </c>
      <c r="S94" s="321"/>
      <c r="T94" s="321"/>
      <c r="U94" s="321"/>
      <c r="V94" s="321"/>
      <c r="W94" s="321"/>
      <c r="X94" s="321"/>
      <c r="Y94" s="312"/>
      <c r="Z94" s="312"/>
      <c r="AA94" s="312"/>
      <c r="AB94" s="312"/>
      <c r="AC94" s="312"/>
      <c r="AD94" s="312"/>
      <c r="AE94" s="313"/>
    </row>
    <row r="95" spans="1:31" ht="20.25" customHeight="1" x14ac:dyDescent="0.35">
      <c r="A95" s="479"/>
      <c r="B95" s="477"/>
      <c r="C95" s="477"/>
      <c r="D95" s="477"/>
      <c r="E95" s="477"/>
      <c r="F95" s="477"/>
      <c r="G95" s="477"/>
      <c r="H95" s="477"/>
      <c r="I95" s="477"/>
      <c r="J95" s="477"/>
      <c r="K95" s="477"/>
      <c r="L95" s="477"/>
      <c r="M95" s="477"/>
      <c r="N95" s="477"/>
      <c r="O95" s="478"/>
      <c r="P95" s="322"/>
      <c r="Q95" s="321" t="s">
        <v>171</v>
      </c>
      <c r="R95" s="321" t="s">
        <v>247</v>
      </c>
      <c r="S95" s="321"/>
      <c r="T95" s="321"/>
      <c r="U95" s="321"/>
      <c r="V95" s="321"/>
      <c r="W95" s="321"/>
      <c r="X95" s="321"/>
      <c r="Y95" s="312"/>
      <c r="Z95" s="312"/>
      <c r="AA95" s="312"/>
      <c r="AB95" s="312"/>
      <c r="AC95" s="312"/>
      <c r="AD95" s="312"/>
      <c r="AE95" s="313"/>
    </row>
    <row r="96" spans="1:31" ht="20.25" customHeight="1" x14ac:dyDescent="0.35">
      <c r="A96" s="479"/>
      <c r="B96" s="477"/>
      <c r="C96" s="477"/>
      <c r="D96" s="477"/>
      <c r="E96" s="477"/>
      <c r="F96" s="477"/>
      <c r="G96" s="477"/>
      <c r="H96" s="477"/>
      <c r="I96" s="477"/>
      <c r="J96" s="477"/>
      <c r="K96" s="477"/>
      <c r="L96" s="477"/>
      <c r="M96" s="477"/>
      <c r="N96" s="477"/>
      <c r="O96" s="478"/>
      <c r="P96" s="322"/>
      <c r="Q96" s="321" t="s">
        <v>244</v>
      </c>
      <c r="R96" s="321" t="s">
        <v>245</v>
      </c>
      <c r="S96" s="321"/>
      <c r="T96" s="321"/>
      <c r="U96" s="321"/>
      <c r="V96" s="321"/>
      <c r="W96" s="321"/>
      <c r="X96" s="321"/>
      <c r="Y96" s="312"/>
      <c r="Z96" s="312"/>
      <c r="AA96" s="312"/>
      <c r="AB96" s="312"/>
      <c r="AC96" s="312"/>
      <c r="AD96" s="312"/>
      <c r="AE96" s="313"/>
    </row>
    <row r="97" spans="1:31" ht="20.25" customHeight="1" x14ac:dyDescent="0.35">
      <c r="A97" s="479"/>
      <c r="B97" s="477"/>
      <c r="C97" s="477"/>
      <c r="D97" s="477"/>
      <c r="E97" s="477"/>
      <c r="F97" s="477"/>
      <c r="G97" s="477"/>
      <c r="H97" s="477"/>
      <c r="I97" s="477"/>
      <c r="J97" s="477"/>
      <c r="K97" s="477"/>
      <c r="L97" s="477"/>
      <c r="M97" s="477"/>
      <c r="N97" s="477"/>
      <c r="O97" s="478"/>
      <c r="P97" s="322"/>
      <c r="Q97" s="321" t="s">
        <v>249</v>
      </c>
      <c r="R97" s="321" t="s">
        <v>250</v>
      </c>
      <c r="S97" s="321"/>
      <c r="T97" s="321"/>
      <c r="U97" s="321"/>
      <c r="V97" s="321"/>
      <c r="W97" s="321"/>
      <c r="X97" s="321"/>
      <c r="Y97" s="312"/>
      <c r="Z97" s="312"/>
      <c r="AA97" s="312"/>
      <c r="AB97" s="312"/>
      <c r="AC97" s="312"/>
      <c r="AD97" s="312"/>
      <c r="AE97" s="313"/>
    </row>
    <row r="98" spans="1:31" ht="20.25" customHeight="1" x14ac:dyDescent="0.35">
      <c r="A98" s="479"/>
      <c r="B98" s="477"/>
      <c r="C98" s="477"/>
      <c r="D98" s="477"/>
      <c r="E98" s="477"/>
      <c r="F98" s="477"/>
      <c r="G98" s="477"/>
      <c r="H98" s="477"/>
      <c r="I98" s="477"/>
      <c r="J98" s="477"/>
      <c r="K98" s="477"/>
      <c r="L98" s="477"/>
      <c r="M98" s="477"/>
      <c r="N98" s="477"/>
      <c r="O98" s="478"/>
      <c r="P98" s="322"/>
      <c r="Q98" s="321" t="s">
        <v>251</v>
      </c>
      <c r="R98" s="321" t="s">
        <v>252</v>
      </c>
      <c r="S98" s="321"/>
      <c r="T98" s="321"/>
      <c r="U98" s="321"/>
      <c r="V98" s="321"/>
      <c r="W98" s="321"/>
      <c r="X98" s="321"/>
      <c r="Y98" s="312"/>
      <c r="Z98" s="312"/>
      <c r="AA98" s="312"/>
      <c r="AB98" s="312"/>
      <c r="AC98" s="312"/>
      <c r="AD98" s="312"/>
      <c r="AE98" s="313"/>
    </row>
    <row r="99" spans="1:31" ht="20.25" customHeight="1" x14ac:dyDescent="0.35">
      <c r="A99" s="479"/>
      <c r="B99" s="477"/>
      <c r="C99" s="477"/>
      <c r="D99" s="477"/>
      <c r="E99" s="477"/>
      <c r="F99" s="477"/>
      <c r="G99" s="477"/>
      <c r="H99" s="477"/>
      <c r="I99" s="477"/>
      <c r="J99" s="477"/>
      <c r="K99" s="477"/>
      <c r="L99" s="477"/>
      <c r="M99" s="477"/>
      <c r="N99" s="477"/>
      <c r="O99" s="478"/>
      <c r="P99" s="322"/>
      <c r="Q99" s="321" t="s">
        <v>255</v>
      </c>
      <c r="R99" s="321" t="s">
        <v>150</v>
      </c>
      <c r="S99" s="321"/>
      <c r="T99" s="321"/>
      <c r="U99" s="321"/>
      <c r="V99" s="321"/>
      <c r="W99" s="321"/>
      <c r="X99" s="321"/>
      <c r="Y99" s="312"/>
      <c r="Z99" s="312"/>
      <c r="AA99" s="312"/>
      <c r="AB99" s="312"/>
      <c r="AC99" s="312"/>
      <c r="AD99" s="312"/>
      <c r="AE99" s="313"/>
    </row>
    <row r="100" spans="1:31" ht="20.25" customHeight="1" x14ac:dyDescent="0.35">
      <c r="A100" s="479"/>
      <c r="B100" s="477"/>
      <c r="C100" s="477"/>
      <c r="D100" s="477"/>
      <c r="E100" s="477"/>
      <c r="F100" s="477"/>
      <c r="G100" s="477"/>
      <c r="H100" s="477"/>
      <c r="I100" s="477"/>
      <c r="J100" s="477"/>
      <c r="K100" s="477"/>
      <c r="L100" s="477"/>
      <c r="M100" s="477"/>
      <c r="N100" s="477"/>
      <c r="O100" s="478"/>
      <c r="P100" s="322"/>
      <c r="Q100" s="321" t="s">
        <v>256</v>
      </c>
      <c r="R100" s="321" t="s">
        <v>257</v>
      </c>
      <c r="S100" s="321"/>
      <c r="T100" s="321"/>
      <c r="U100" s="321"/>
      <c r="V100" s="321"/>
      <c r="W100" s="321"/>
      <c r="X100" s="321"/>
      <c r="Y100" s="312"/>
      <c r="Z100" s="312"/>
      <c r="AA100" s="312"/>
      <c r="AB100" s="312"/>
      <c r="AC100" s="312"/>
      <c r="AD100" s="312"/>
      <c r="AE100" s="313"/>
    </row>
    <row r="101" spans="1:31" ht="20.25" customHeight="1" x14ac:dyDescent="0.35">
      <c r="A101" s="479"/>
      <c r="B101" s="477"/>
      <c r="C101" s="477"/>
      <c r="D101" s="477"/>
      <c r="E101" s="477"/>
      <c r="F101" s="477"/>
      <c r="G101" s="477"/>
      <c r="H101" s="477"/>
      <c r="I101" s="477"/>
      <c r="J101" s="477"/>
      <c r="K101" s="477"/>
      <c r="L101" s="477"/>
      <c r="M101" s="477"/>
      <c r="N101" s="477"/>
      <c r="O101" s="478"/>
      <c r="P101" s="322"/>
      <c r="Q101" s="321" t="s">
        <v>258</v>
      </c>
      <c r="R101" s="321" t="s">
        <v>259</v>
      </c>
      <c r="S101" s="321"/>
      <c r="T101" s="321"/>
      <c r="U101" s="321"/>
      <c r="V101" s="321"/>
      <c r="W101" s="321"/>
      <c r="X101" s="321"/>
      <c r="Y101" s="312"/>
      <c r="Z101" s="312"/>
      <c r="AA101" s="312"/>
      <c r="AB101" s="312"/>
      <c r="AC101" s="312"/>
      <c r="AD101" s="312"/>
      <c r="AE101" s="313"/>
    </row>
    <row r="102" spans="1:31" ht="20.25" customHeight="1" x14ac:dyDescent="0.35">
      <c r="A102" s="479"/>
      <c r="B102" s="477"/>
      <c r="C102" s="477"/>
      <c r="D102" s="477"/>
      <c r="E102" s="477"/>
      <c r="F102" s="477"/>
      <c r="G102" s="477"/>
      <c r="H102" s="477"/>
      <c r="I102" s="477"/>
      <c r="J102" s="477"/>
      <c r="K102" s="477"/>
      <c r="L102" s="477"/>
      <c r="M102" s="477"/>
      <c r="N102" s="477"/>
      <c r="O102" s="478"/>
      <c r="P102" s="322"/>
      <c r="Q102" s="321" t="s">
        <v>262</v>
      </c>
      <c r="R102" s="744" t="s">
        <v>263</v>
      </c>
      <c r="S102" s="744"/>
      <c r="T102" s="744"/>
      <c r="U102" s="321"/>
      <c r="V102" s="321"/>
      <c r="W102" s="321"/>
      <c r="X102" s="321"/>
      <c r="Y102" s="312"/>
      <c r="Z102" s="312"/>
      <c r="AA102" s="312"/>
      <c r="AB102" s="312"/>
      <c r="AC102" s="312"/>
      <c r="AD102" s="312"/>
      <c r="AE102" s="313"/>
    </row>
    <row r="103" spans="1:31" ht="20.25" customHeight="1" x14ac:dyDescent="0.35">
      <c r="A103" s="479"/>
      <c r="B103" s="477"/>
      <c r="C103" s="477"/>
      <c r="D103" s="477"/>
      <c r="E103" s="477"/>
      <c r="F103" s="477"/>
      <c r="G103" s="477"/>
      <c r="H103" s="477"/>
      <c r="I103" s="477"/>
      <c r="J103" s="477"/>
      <c r="K103" s="477"/>
      <c r="L103" s="477"/>
      <c r="M103" s="477"/>
      <c r="N103" s="477"/>
      <c r="O103" s="478"/>
      <c r="P103" s="322"/>
      <c r="Q103" s="321"/>
      <c r="R103" s="744"/>
      <c r="S103" s="744"/>
      <c r="T103" s="744"/>
      <c r="U103" s="321"/>
      <c r="V103" s="321"/>
      <c r="W103" s="321"/>
      <c r="X103" s="321"/>
      <c r="Y103" s="312"/>
      <c r="Z103" s="312"/>
      <c r="AA103" s="312"/>
      <c r="AB103" s="312"/>
      <c r="AC103" s="312"/>
      <c r="AD103" s="312"/>
      <c r="AE103" s="313"/>
    </row>
    <row r="104" spans="1:31" ht="12.75" customHeight="1" x14ac:dyDescent="0.35">
      <c r="A104" s="479"/>
      <c r="B104" s="477"/>
      <c r="C104" s="477"/>
      <c r="D104" s="477"/>
      <c r="E104" s="477"/>
      <c r="F104" s="477"/>
      <c r="G104" s="477"/>
      <c r="H104" s="477"/>
      <c r="I104" s="477"/>
      <c r="J104" s="477"/>
      <c r="K104" s="477"/>
      <c r="L104" s="477"/>
      <c r="M104" s="477"/>
      <c r="N104" s="477"/>
      <c r="O104" s="478"/>
      <c r="P104" s="322"/>
      <c r="Q104" s="321" t="s">
        <v>295</v>
      </c>
      <c r="R104" s="321" t="s">
        <v>296</v>
      </c>
      <c r="S104" s="321"/>
      <c r="T104" s="321"/>
      <c r="U104" s="321"/>
      <c r="V104" s="321"/>
      <c r="W104" s="321"/>
      <c r="X104" s="321"/>
      <c r="Y104" s="312"/>
      <c r="Z104" s="312"/>
      <c r="AA104" s="312"/>
      <c r="AB104" s="312"/>
      <c r="AC104" s="312"/>
      <c r="AD104" s="312"/>
      <c r="AE104" s="313"/>
    </row>
    <row r="105" spans="1:31" ht="20.25" customHeight="1" x14ac:dyDescent="0.35">
      <c r="A105" s="479"/>
      <c r="B105" s="477"/>
      <c r="C105" s="477"/>
      <c r="D105" s="477"/>
      <c r="E105" s="477"/>
      <c r="F105" s="477"/>
      <c r="G105" s="477"/>
      <c r="H105" s="477"/>
      <c r="I105" s="477"/>
      <c r="J105" s="477"/>
      <c r="K105" s="477"/>
      <c r="L105" s="477"/>
      <c r="M105" s="477"/>
      <c r="N105" s="477"/>
      <c r="O105" s="478"/>
      <c r="P105" s="322"/>
      <c r="Q105" s="321" t="s">
        <v>303</v>
      </c>
      <c r="R105" s="321" t="s">
        <v>304</v>
      </c>
      <c r="S105" s="321"/>
      <c r="T105" s="321"/>
      <c r="U105" s="321"/>
      <c r="V105" s="321"/>
      <c r="W105" s="321"/>
      <c r="X105" s="321"/>
      <c r="Y105" s="312"/>
      <c r="Z105" s="312"/>
      <c r="AA105" s="312"/>
      <c r="AB105" s="312"/>
      <c r="AC105" s="312"/>
      <c r="AD105" s="312"/>
      <c r="AE105" s="313"/>
    </row>
    <row r="106" spans="1:31" ht="20.25" customHeight="1" x14ac:dyDescent="0.35">
      <c r="A106" s="479"/>
      <c r="B106" s="477"/>
      <c r="C106" s="477"/>
      <c r="D106" s="477"/>
      <c r="E106" s="477"/>
      <c r="F106" s="477"/>
      <c r="G106" s="477"/>
      <c r="H106" s="477"/>
      <c r="I106" s="477"/>
      <c r="J106" s="477"/>
      <c r="K106" s="477"/>
      <c r="L106" s="477"/>
      <c r="M106" s="477"/>
      <c r="N106" s="477"/>
      <c r="O106" s="478"/>
      <c r="P106" s="322"/>
      <c r="Q106" s="321" t="s">
        <v>377</v>
      </c>
      <c r="R106" s="321" t="s">
        <v>309</v>
      </c>
      <c r="S106" s="321"/>
      <c r="T106" s="321"/>
      <c r="U106" s="321"/>
      <c r="V106" s="321"/>
      <c r="W106" s="321"/>
      <c r="X106" s="321"/>
      <c r="Y106" s="312"/>
      <c r="Z106" s="312"/>
      <c r="AA106" s="312"/>
      <c r="AB106" s="312"/>
      <c r="AC106" s="312"/>
      <c r="AD106" s="312"/>
      <c r="AE106" s="313"/>
    </row>
    <row r="107" spans="1:31" ht="20.25" customHeight="1" x14ac:dyDescent="0.35">
      <c r="A107" s="479"/>
      <c r="B107" s="477"/>
      <c r="C107" s="477"/>
      <c r="D107" s="477"/>
      <c r="E107" s="477"/>
      <c r="F107" s="477"/>
      <c r="G107" s="477"/>
      <c r="H107" s="477"/>
      <c r="I107" s="477"/>
      <c r="J107" s="477"/>
      <c r="K107" s="477"/>
      <c r="L107" s="477"/>
      <c r="M107" s="477"/>
      <c r="N107" s="477"/>
      <c r="O107" s="478"/>
      <c r="P107" s="322"/>
      <c r="Q107" s="321" t="s">
        <v>310</v>
      </c>
      <c r="R107" s="321" t="s">
        <v>311</v>
      </c>
      <c r="S107" s="321"/>
      <c r="T107" s="321"/>
      <c r="U107" s="321"/>
      <c r="V107" s="321"/>
      <c r="W107" s="321"/>
      <c r="X107" s="321"/>
      <c r="Y107" s="312"/>
      <c r="Z107" s="312"/>
      <c r="AA107" s="312"/>
      <c r="AB107" s="312"/>
      <c r="AC107" s="312"/>
      <c r="AD107" s="312"/>
      <c r="AE107" s="313"/>
    </row>
    <row r="108" spans="1:31" ht="20.25" customHeight="1" x14ac:dyDescent="0.35">
      <c r="A108" s="479"/>
      <c r="B108" s="477"/>
      <c r="C108" s="477"/>
      <c r="D108" s="477"/>
      <c r="E108" s="477"/>
      <c r="F108" s="477"/>
      <c r="G108" s="477"/>
      <c r="H108" s="477"/>
      <c r="I108" s="477"/>
      <c r="J108" s="477"/>
      <c r="K108" s="477"/>
      <c r="L108" s="477"/>
      <c r="M108" s="477"/>
      <c r="N108" s="477"/>
      <c r="O108" s="478"/>
      <c r="P108" s="322"/>
      <c r="Q108" s="321" t="s">
        <v>312</v>
      </c>
      <c r="R108" s="321" t="s">
        <v>313</v>
      </c>
      <c r="S108" s="321"/>
      <c r="T108" s="321"/>
      <c r="U108" s="321"/>
      <c r="V108" s="321"/>
      <c r="W108" s="321"/>
      <c r="X108" s="321"/>
      <c r="Y108" s="312"/>
      <c r="Z108" s="312"/>
      <c r="AA108" s="312"/>
      <c r="AB108" s="312"/>
      <c r="AC108" s="312"/>
      <c r="AD108" s="312"/>
      <c r="AE108" s="313"/>
    </row>
    <row r="109" spans="1:31" ht="20.25" customHeight="1" x14ac:dyDescent="0.35">
      <c r="A109" s="479"/>
      <c r="B109" s="477"/>
      <c r="C109" s="477"/>
      <c r="D109" s="477"/>
      <c r="E109" s="477"/>
      <c r="F109" s="477"/>
      <c r="G109" s="477"/>
      <c r="H109" s="477"/>
      <c r="I109" s="477"/>
      <c r="J109" s="477"/>
      <c r="K109" s="477"/>
      <c r="L109" s="477"/>
      <c r="M109" s="477"/>
      <c r="N109" s="477"/>
      <c r="O109" s="478"/>
      <c r="P109" s="322"/>
      <c r="Q109" s="321" t="s">
        <v>314</v>
      </c>
      <c r="R109" s="321" t="s">
        <v>321</v>
      </c>
      <c r="S109" s="321"/>
      <c r="T109" s="321"/>
      <c r="U109" s="321"/>
      <c r="V109" s="321"/>
      <c r="W109" s="321"/>
      <c r="X109" s="321"/>
      <c r="Y109" s="312"/>
      <c r="Z109" s="312"/>
      <c r="AA109" s="312"/>
      <c r="AB109" s="312"/>
      <c r="AC109" s="312"/>
      <c r="AD109" s="312"/>
      <c r="AE109" s="313"/>
    </row>
    <row r="110" spans="1:31" ht="20.25" customHeight="1" x14ac:dyDescent="0.35">
      <c r="A110" s="479"/>
      <c r="B110" s="477"/>
      <c r="C110" s="477"/>
      <c r="D110" s="477"/>
      <c r="E110" s="477"/>
      <c r="F110" s="477"/>
      <c r="G110" s="477"/>
      <c r="H110" s="477"/>
      <c r="I110" s="477"/>
      <c r="J110" s="477"/>
      <c r="K110" s="477"/>
      <c r="L110" s="477"/>
      <c r="M110" s="477"/>
      <c r="N110" s="477"/>
      <c r="O110" s="478"/>
      <c r="P110" s="322"/>
      <c r="Q110" s="321" t="s">
        <v>315</v>
      </c>
      <c r="R110" s="321" t="s">
        <v>320</v>
      </c>
      <c r="S110" s="321"/>
      <c r="T110" s="321"/>
      <c r="U110" s="321"/>
      <c r="V110" s="321"/>
      <c r="W110" s="321"/>
      <c r="X110" s="321"/>
      <c r="Y110" s="312"/>
      <c r="Z110" s="312"/>
      <c r="AA110" s="312"/>
      <c r="AB110" s="312"/>
      <c r="AC110" s="312"/>
      <c r="AD110" s="312"/>
      <c r="AE110" s="313"/>
    </row>
    <row r="111" spans="1:31" ht="20.25" customHeight="1" thickBot="1" x14ac:dyDescent="0.4">
      <c r="A111" s="479"/>
      <c r="B111" s="477"/>
      <c r="C111" s="477"/>
      <c r="D111" s="477"/>
      <c r="E111" s="477"/>
      <c r="F111" s="477"/>
      <c r="G111" s="477"/>
      <c r="H111" s="477"/>
      <c r="I111" s="477"/>
      <c r="J111" s="477"/>
      <c r="K111" s="477"/>
      <c r="L111" s="477"/>
      <c r="M111" s="477"/>
      <c r="N111" s="477"/>
      <c r="O111" s="478"/>
      <c r="P111" s="326"/>
      <c r="Q111" s="327" t="s">
        <v>318</v>
      </c>
      <c r="R111" s="327" t="s">
        <v>319</v>
      </c>
      <c r="S111" s="327"/>
      <c r="T111" s="327"/>
      <c r="U111" s="327"/>
      <c r="V111" s="327"/>
      <c r="W111" s="327"/>
      <c r="X111" s="327"/>
      <c r="Y111" s="328"/>
      <c r="Z111" s="328"/>
      <c r="AA111" s="328"/>
      <c r="AB111" s="328"/>
      <c r="AC111" s="328"/>
      <c r="AD111" s="328"/>
      <c r="AE111" s="329"/>
    </row>
  </sheetData>
  <mergeCells count="12">
    <mergeCell ref="A82:O82"/>
    <mergeCell ref="A1:K1"/>
    <mergeCell ref="C3:D3"/>
    <mergeCell ref="E23:K23"/>
    <mergeCell ref="F20:J20"/>
    <mergeCell ref="A37:AE37"/>
    <mergeCell ref="Q85:AA85"/>
    <mergeCell ref="Q86:Z86"/>
    <mergeCell ref="Q87:AA87"/>
    <mergeCell ref="R102:T103"/>
    <mergeCell ref="A84:D84"/>
    <mergeCell ref="A85:D85"/>
  </mergeCells>
  <hyperlinks>
    <hyperlink ref="A85" r:id="rId1"/>
  </hyperlinks>
  <pageMargins left="0.39370078740157483" right="0.39370078740157483" top="0.39370078740157483" bottom="0.19685039370078741" header="0.19685039370078741" footer="0"/>
  <pageSetup paperSize="9" scale="25" orientation="landscape" r:id="rId2"/>
  <headerFooter alignWithMargins="0">
    <oddHeader>&amp;L&amp;G&amp;C&amp;24Requirements, General Process Overview and Notes.</oddHeader>
    <oddFooter>&amp;L&amp;"Arial,Bold"&amp;24EIRGRID Confidential - &amp;F&amp;R&amp;24Page &amp;P
&amp;D</oddFooter>
  </headerFooter>
  <drawing r:id="rId3"/>
  <legacyDrawing r:id="rId4"/>
  <legacyDrawingHF r:id="rId5"/>
  <oleObjects>
    <mc:AlternateContent xmlns:mc="http://schemas.openxmlformats.org/markup-compatibility/2006">
      <mc:Choice Requires="x14">
        <oleObject progId="Visio.Drawing.11" shapeId="31745" r:id="rId6">
          <objectPr defaultSize="0" autoPict="0" r:id="rId7">
            <anchor moveWithCells="1">
              <from>
                <xdr:col>0</xdr:col>
                <xdr:colOff>0</xdr:colOff>
                <xdr:row>37</xdr:row>
                <xdr:rowOff>0</xdr:rowOff>
              </from>
              <to>
                <xdr:col>20</xdr:col>
                <xdr:colOff>426720</xdr:colOff>
                <xdr:row>79</xdr:row>
                <xdr:rowOff>144780</xdr:rowOff>
              </to>
            </anchor>
          </objectPr>
        </oleObject>
      </mc:Choice>
      <mc:Fallback>
        <oleObject progId="Visio.Drawing.11" shapeId="31745" r:id="rId6"/>
      </mc:Fallback>
    </mc:AlternateContent>
    <mc:AlternateContent xmlns:mc="http://schemas.openxmlformats.org/markup-compatibility/2006">
      <mc:Choice Requires="x14">
        <oleObject progId="Visio.Drawing.11" shapeId="31747" r:id="rId8">
          <objectPr defaultSize="0" autoPict="0" r:id="rId9">
            <anchor moveWithCells="1">
              <from>
                <xdr:col>11</xdr:col>
                <xdr:colOff>449580</xdr:colOff>
                <xdr:row>0</xdr:row>
                <xdr:rowOff>68580</xdr:rowOff>
              </from>
              <to>
                <xdr:col>29</xdr:col>
                <xdr:colOff>312420</xdr:colOff>
                <xdr:row>34</xdr:row>
                <xdr:rowOff>0</xdr:rowOff>
              </to>
            </anchor>
          </objectPr>
        </oleObject>
      </mc:Choice>
      <mc:Fallback>
        <oleObject progId="Visio.Drawing.11" shapeId="31747" r:id="rId8"/>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tabColor rgb="FFFFFF00"/>
    <pageSetUpPr fitToPage="1"/>
  </sheetPr>
  <dimension ref="A1:AE111"/>
  <sheetViews>
    <sheetView view="pageBreakPreview" zoomScale="55" zoomScaleSheetLayoutView="55" zoomScalePageLayoutView="40" workbookViewId="0">
      <selection activeCell="F19" sqref="F19:J19"/>
    </sheetView>
  </sheetViews>
  <sheetFormatPr defaultColWidth="9.109375" defaultRowHeight="13.2" x14ac:dyDescent="0.25"/>
  <cols>
    <col min="1" max="1" width="53" style="278" bestFit="1" customWidth="1"/>
    <col min="2" max="2" width="34.109375" style="278" bestFit="1" customWidth="1"/>
    <col min="3" max="3" width="53" style="278" bestFit="1" customWidth="1"/>
    <col min="4" max="4" width="69.44140625" style="278" bestFit="1" customWidth="1"/>
    <col min="5" max="5" width="17.88671875" style="278" customWidth="1"/>
    <col min="6" max="6" width="12.109375" style="278" bestFit="1" customWidth="1"/>
    <col min="7" max="7" width="9.109375" style="278"/>
    <col min="8" max="8" width="45.44140625" style="278" customWidth="1"/>
    <col min="9" max="11" width="9.109375" style="278"/>
    <col min="12" max="15" width="9.109375" style="278" customWidth="1"/>
    <col min="16" max="16" width="54.44140625" style="278" bestFit="1" customWidth="1"/>
    <col min="17" max="17" width="16.5546875" style="278" customWidth="1"/>
    <col min="18" max="30" width="9.109375" style="278"/>
    <col min="31" max="31" width="24.88671875" style="278" customWidth="1"/>
    <col min="32" max="16384" width="9.109375" style="278"/>
  </cols>
  <sheetData>
    <row r="1" spans="1:11" ht="27.75" customHeight="1" thickBot="1" x14ac:dyDescent="0.3">
      <c r="A1" s="752" t="s">
        <v>306</v>
      </c>
      <c r="B1" s="766"/>
      <c r="C1" s="766"/>
      <c r="D1" s="766"/>
      <c r="E1" s="766"/>
      <c r="F1" s="766"/>
      <c r="G1" s="766"/>
      <c r="H1" s="766"/>
      <c r="I1" s="766"/>
      <c r="J1" s="754"/>
      <c r="K1" s="755"/>
    </row>
    <row r="2" spans="1:11" ht="13.8" thickBot="1" x14ac:dyDescent="0.3">
      <c r="A2" s="290"/>
      <c r="B2" s="286"/>
      <c r="C2" s="286"/>
      <c r="D2" s="286"/>
      <c r="E2" s="286"/>
      <c r="F2" s="286"/>
      <c r="G2" s="286"/>
      <c r="H2" s="286"/>
      <c r="I2" s="286"/>
      <c r="J2" s="286"/>
      <c r="K2" s="291"/>
    </row>
    <row r="3" spans="1:11" ht="65.25" customHeight="1" thickBot="1" x14ac:dyDescent="0.35">
      <c r="A3" s="292" t="s">
        <v>760</v>
      </c>
      <c r="B3" s="293">
        <v>5</v>
      </c>
      <c r="C3" s="756" t="s">
        <v>764</v>
      </c>
      <c r="D3" s="757"/>
      <c r="E3" s="286"/>
      <c r="F3" s="286"/>
      <c r="G3" s="286"/>
      <c r="H3" s="286"/>
      <c r="I3" s="286"/>
      <c r="J3" s="286"/>
      <c r="K3" s="291"/>
    </row>
    <row r="4" spans="1:11" ht="19.8" thickBot="1" x14ac:dyDescent="0.4">
      <c r="A4" s="290"/>
      <c r="B4" s="286"/>
      <c r="C4" s="286"/>
      <c r="D4" s="286"/>
      <c r="E4" s="286"/>
      <c r="F4" s="761" t="s">
        <v>778</v>
      </c>
      <c r="G4" s="762"/>
      <c r="H4" s="762"/>
      <c r="I4" s="762"/>
      <c r="J4" s="763"/>
      <c r="K4" s="291"/>
    </row>
    <row r="5" spans="1:11" ht="13.8" thickBot="1" x14ac:dyDescent="0.3">
      <c r="A5" s="290"/>
      <c r="B5" s="286"/>
      <c r="C5" s="286"/>
      <c r="D5" s="286"/>
      <c r="E5" s="286"/>
      <c r="F5" s="286"/>
      <c r="G5" s="286"/>
      <c r="H5" s="286"/>
      <c r="I5" s="286"/>
      <c r="J5" s="286"/>
      <c r="K5" s="291"/>
    </row>
    <row r="6" spans="1:11" ht="18" thickBot="1" x14ac:dyDescent="0.3">
      <c r="A6" s="294" t="s">
        <v>416</v>
      </c>
      <c r="B6" s="295" t="s">
        <v>109</v>
      </c>
      <c r="C6" s="295" t="s">
        <v>110</v>
      </c>
      <c r="D6" s="295" t="s">
        <v>111</v>
      </c>
      <c r="E6" s="286"/>
      <c r="F6" s="286"/>
      <c r="G6" s="286"/>
      <c r="H6" s="286"/>
      <c r="I6" s="286"/>
      <c r="J6" s="286"/>
      <c r="K6" s="291"/>
    </row>
    <row r="7" spans="1:11" ht="17.399999999999999" x14ac:dyDescent="0.25">
      <c r="A7" s="296" t="s">
        <v>417</v>
      </c>
      <c r="B7" s="297"/>
      <c r="C7" s="297"/>
      <c r="D7" s="297"/>
      <c r="E7" s="286"/>
      <c r="F7" s="286"/>
      <c r="G7" s="286"/>
      <c r="H7" s="286"/>
      <c r="I7" s="286"/>
      <c r="J7" s="286"/>
      <c r="K7" s="291"/>
    </row>
    <row r="8" spans="1:11" ht="17.399999999999999" x14ac:dyDescent="0.25">
      <c r="A8" s="298"/>
      <c r="B8" s="297" t="s">
        <v>112</v>
      </c>
      <c r="C8" s="297" t="s">
        <v>113</v>
      </c>
      <c r="D8" s="297" t="s">
        <v>113</v>
      </c>
      <c r="E8" s="286"/>
      <c r="F8" s="286"/>
      <c r="G8" s="286"/>
      <c r="H8" s="286"/>
      <c r="I8" s="286"/>
      <c r="J8" s="286"/>
      <c r="K8" s="291"/>
    </row>
    <row r="9" spans="1:11" ht="18" thickBot="1" x14ac:dyDescent="0.3">
      <c r="A9" s="299"/>
      <c r="B9" s="297"/>
      <c r="C9" s="297"/>
      <c r="D9" s="297"/>
      <c r="E9" s="286"/>
      <c r="F9" s="286"/>
      <c r="G9" s="286"/>
      <c r="H9" s="286"/>
      <c r="I9" s="286"/>
      <c r="J9" s="286"/>
      <c r="K9" s="291"/>
    </row>
    <row r="10" spans="1:11" ht="17.399999999999999" x14ac:dyDescent="0.25">
      <c r="A10" s="296" t="s">
        <v>98</v>
      </c>
      <c r="B10" s="300"/>
      <c r="C10" s="300"/>
      <c r="D10" s="300"/>
      <c r="E10" s="286"/>
      <c r="F10" s="286"/>
      <c r="G10" s="286"/>
      <c r="H10" s="286"/>
      <c r="I10" s="286"/>
      <c r="J10" s="286"/>
      <c r="K10" s="291"/>
    </row>
    <row r="11" spans="1:11" ht="17.399999999999999" x14ac:dyDescent="0.25">
      <c r="A11" s="298"/>
      <c r="B11" s="297"/>
      <c r="C11" s="297" t="s">
        <v>418</v>
      </c>
      <c r="D11" s="297" t="s">
        <v>418</v>
      </c>
      <c r="E11" s="286"/>
      <c r="F11" s="286"/>
      <c r="G11" s="286"/>
      <c r="H11" s="286"/>
      <c r="I11" s="286"/>
      <c r="J11" s="286"/>
      <c r="K11" s="291"/>
    </row>
    <row r="12" spans="1:11" ht="17.399999999999999" x14ac:dyDescent="0.25">
      <c r="A12" s="298"/>
      <c r="B12" s="297"/>
      <c r="C12" s="301" t="s">
        <v>102</v>
      </c>
      <c r="D12" s="301" t="s">
        <v>102</v>
      </c>
      <c r="E12" s="286"/>
      <c r="F12" s="286"/>
      <c r="G12" s="286"/>
      <c r="H12" s="286"/>
      <c r="I12" s="286"/>
      <c r="J12" s="286"/>
      <c r="K12" s="291"/>
    </row>
    <row r="13" spans="1:11" ht="18" thickBot="1" x14ac:dyDescent="0.3">
      <c r="A13" s="299"/>
      <c r="B13" s="302"/>
      <c r="C13" s="302"/>
      <c r="D13" s="302"/>
      <c r="E13" s="286"/>
      <c r="F13" s="286"/>
      <c r="G13" s="286"/>
      <c r="H13" s="286"/>
      <c r="I13" s="286"/>
      <c r="J13" s="286"/>
      <c r="K13" s="291"/>
    </row>
    <row r="14" spans="1:11" ht="17.399999999999999" x14ac:dyDescent="0.25">
      <c r="A14" s="296" t="s">
        <v>97</v>
      </c>
      <c r="B14" s="300"/>
      <c r="C14" s="300"/>
      <c r="D14" s="300"/>
      <c r="E14" s="286"/>
      <c r="F14" s="286"/>
      <c r="G14" s="286"/>
      <c r="H14" s="286"/>
      <c r="I14" s="286"/>
      <c r="J14" s="286"/>
      <c r="K14" s="291"/>
    </row>
    <row r="15" spans="1:11" ht="17.399999999999999" x14ac:dyDescent="0.25">
      <c r="A15" s="298"/>
      <c r="B15" s="297"/>
      <c r="C15" s="301" t="s">
        <v>17</v>
      </c>
      <c r="D15" s="301" t="s">
        <v>17</v>
      </c>
      <c r="E15" s="286"/>
      <c r="F15" s="286"/>
      <c r="G15" s="286"/>
      <c r="H15" s="286"/>
      <c r="I15" s="286"/>
      <c r="J15" s="286"/>
      <c r="K15" s="291"/>
    </row>
    <row r="16" spans="1:11" ht="17.399999999999999" x14ac:dyDescent="0.25">
      <c r="A16" s="298"/>
      <c r="B16" s="297"/>
      <c r="C16" s="301" t="s">
        <v>68</v>
      </c>
      <c r="D16" s="301" t="s">
        <v>68</v>
      </c>
      <c r="E16" s="286"/>
      <c r="F16" s="286"/>
      <c r="G16" s="286"/>
      <c r="H16" s="286"/>
      <c r="I16" s="286"/>
      <c r="J16" s="286"/>
      <c r="K16" s="291"/>
    </row>
    <row r="17" spans="1:11" ht="17.399999999999999" x14ac:dyDescent="0.25">
      <c r="A17" s="298"/>
      <c r="B17" s="297"/>
      <c r="C17" s="301" t="s">
        <v>64</v>
      </c>
      <c r="D17" s="301" t="s">
        <v>64</v>
      </c>
      <c r="E17" s="286"/>
      <c r="F17" s="286"/>
      <c r="G17" s="286"/>
      <c r="H17" s="286"/>
      <c r="I17" s="286"/>
      <c r="J17" s="286"/>
      <c r="K17" s="291"/>
    </row>
    <row r="18" spans="1:11" ht="18" thickBot="1" x14ac:dyDescent="0.3">
      <c r="A18" s="298"/>
      <c r="B18" s="297"/>
      <c r="C18" s="301" t="s">
        <v>66</v>
      </c>
      <c r="D18" s="301" t="s">
        <v>66</v>
      </c>
      <c r="E18" s="286"/>
      <c r="F18" s="286"/>
      <c r="G18" s="286"/>
      <c r="H18" s="286"/>
      <c r="I18" s="286"/>
      <c r="J18" s="286"/>
      <c r="K18" s="291"/>
    </row>
    <row r="19" spans="1:11" ht="19.8" thickBot="1" x14ac:dyDescent="0.4">
      <c r="A19" s="298"/>
      <c r="B19" s="297"/>
      <c r="C19" s="297"/>
      <c r="D19" s="303" t="s">
        <v>70</v>
      </c>
      <c r="E19" s="286"/>
      <c r="F19" s="761" t="s">
        <v>419</v>
      </c>
      <c r="G19" s="762"/>
      <c r="H19" s="762"/>
      <c r="I19" s="762"/>
      <c r="J19" s="763"/>
      <c r="K19" s="291"/>
    </row>
    <row r="20" spans="1:11" ht="17.399999999999999" x14ac:dyDescent="0.25">
      <c r="A20" s="298"/>
      <c r="B20" s="297"/>
      <c r="C20" s="297"/>
      <c r="D20" s="303" t="s">
        <v>74</v>
      </c>
      <c r="E20" s="286"/>
      <c r="F20" s="286"/>
      <c r="G20" s="286"/>
      <c r="H20" s="286"/>
      <c r="I20" s="286"/>
      <c r="J20" s="286"/>
      <c r="K20" s="291"/>
    </row>
    <row r="21" spans="1:11" ht="17.399999999999999" x14ac:dyDescent="0.25">
      <c r="A21" s="298"/>
      <c r="B21" s="297"/>
      <c r="C21" s="297"/>
      <c r="D21" s="303" t="s">
        <v>78</v>
      </c>
      <c r="E21" s="286"/>
      <c r="F21" s="286"/>
      <c r="G21" s="286"/>
      <c r="H21" s="286"/>
      <c r="I21" s="286"/>
      <c r="J21" s="286"/>
      <c r="K21" s="291"/>
    </row>
    <row r="22" spans="1:11" ht="17.399999999999999" x14ac:dyDescent="0.25">
      <c r="A22" s="298"/>
      <c r="B22" s="297"/>
      <c r="C22" s="297"/>
      <c r="D22" s="303" t="s">
        <v>82</v>
      </c>
      <c r="E22" s="286"/>
      <c r="K22" s="291"/>
    </row>
    <row r="23" spans="1:11" ht="13.5" customHeight="1" thickBot="1" x14ac:dyDescent="0.3">
      <c r="A23" s="299"/>
      <c r="B23" s="302"/>
      <c r="C23" s="302"/>
      <c r="D23" s="302"/>
      <c r="E23" s="767"/>
      <c r="F23" s="758"/>
      <c r="G23" s="758"/>
      <c r="H23" s="758"/>
      <c r="I23" s="758"/>
      <c r="J23" s="758"/>
      <c r="K23" s="768"/>
    </row>
    <row r="24" spans="1:11" ht="18.75" customHeight="1" x14ac:dyDescent="0.25">
      <c r="A24" s="296" t="s">
        <v>98</v>
      </c>
      <c r="B24" s="300"/>
      <c r="C24" s="300"/>
      <c r="D24" s="300"/>
      <c r="E24" s="286"/>
      <c r="K24" s="291"/>
    </row>
    <row r="25" spans="1:11" ht="17.399999999999999" x14ac:dyDescent="0.25">
      <c r="A25" s="298"/>
      <c r="B25" s="297"/>
      <c r="C25" s="301" t="s">
        <v>609</v>
      </c>
      <c r="D25" s="301" t="s">
        <v>609</v>
      </c>
      <c r="E25" s="286"/>
      <c r="F25" s="287"/>
      <c r="G25" s="287"/>
      <c r="H25" s="304"/>
      <c r="I25" s="304"/>
      <c r="J25" s="286"/>
      <c r="K25" s="291"/>
    </row>
    <row r="26" spans="1:11" s="486" customFormat="1" ht="17.399999999999999" x14ac:dyDescent="0.25">
      <c r="A26" s="298"/>
      <c r="B26" s="297"/>
      <c r="C26" s="297" t="s">
        <v>610</v>
      </c>
      <c r="D26" s="297" t="s">
        <v>610</v>
      </c>
      <c r="E26" s="286"/>
      <c r="F26" s="287"/>
      <c r="G26" s="287"/>
      <c r="H26" s="304"/>
      <c r="I26" s="304"/>
      <c r="J26" s="286"/>
      <c r="K26" s="291"/>
    </row>
    <row r="27" spans="1:11" ht="17.399999999999999" x14ac:dyDescent="0.25">
      <c r="A27" s="298"/>
      <c r="B27" s="297"/>
      <c r="C27" s="297" t="s">
        <v>611</v>
      </c>
      <c r="D27" s="297" t="s">
        <v>611</v>
      </c>
      <c r="E27" s="286"/>
      <c r="F27" s="286"/>
      <c r="G27" s="287"/>
      <c r="H27" s="304"/>
      <c r="I27" s="287"/>
      <c r="J27" s="286"/>
      <c r="K27" s="291"/>
    </row>
    <row r="28" spans="1:11" ht="18" thickBot="1" x14ac:dyDescent="0.3">
      <c r="A28" s="299"/>
      <c r="B28" s="302"/>
      <c r="C28" s="302"/>
      <c r="D28" s="302"/>
      <c r="E28" s="286"/>
      <c r="F28" s="286"/>
      <c r="G28" s="287"/>
      <c r="H28" s="287"/>
      <c r="I28" s="287"/>
      <c r="J28" s="286"/>
      <c r="K28" s="291"/>
    </row>
    <row r="29" spans="1:11" ht="17.399999999999999" x14ac:dyDescent="0.25">
      <c r="A29" s="300" t="s">
        <v>99</v>
      </c>
      <c r="B29" s="297"/>
      <c r="C29" s="297"/>
      <c r="D29" s="297"/>
      <c r="E29" s="286"/>
      <c r="F29" s="286"/>
      <c r="G29" s="287"/>
      <c r="H29" s="287"/>
      <c r="I29" s="286"/>
      <c r="J29" s="286"/>
      <c r="K29" s="291"/>
    </row>
    <row r="30" spans="1:11" ht="17.399999999999999" x14ac:dyDescent="0.25">
      <c r="A30" s="297"/>
      <c r="B30" s="297"/>
      <c r="C30" s="301" t="s">
        <v>103</v>
      </c>
      <c r="D30" s="301" t="s">
        <v>103</v>
      </c>
      <c r="E30" s="286"/>
      <c r="F30" s="286"/>
      <c r="G30" s="287"/>
      <c r="H30" s="304"/>
      <c r="I30" s="287"/>
      <c r="J30" s="286"/>
      <c r="K30" s="291"/>
    </row>
    <row r="31" spans="1:11" ht="17.399999999999999" x14ac:dyDescent="0.25">
      <c r="A31" s="297"/>
      <c r="B31" s="297"/>
      <c r="C31" s="301" t="s">
        <v>104</v>
      </c>
      <c r="D31" s="301" t="s">
        <v>104</v>
      </c>
      <c r="E31" s="286"/>
      <c r="K31" s="291"/>
    </row>
    <row r="32" spans="1:11" ht="17.399999999999999" x14ac:dyDescent="0.25">
      <c r="A32" s="297"/>
      <c r="B32" s="297"/>
      <c r="C32" s="301" t="s">
        <v>105</v>
      </c>
      <c r="D32" s="301" t="s">
        <v>105</v>
      </c>
      <c r="E32" s="286"/>
      <c r="F32" s="286"/>
      <c r="G32" s="287"/>
      <c r="H32" s="304"/>
      <c r="I32" s="286"/>
      <c r="J32" s="286"/>
      <c r="K32" s="291"/>
    </row>
    <row r="33" spans="1:31" ht="17.399999999999999" x14ac:dyDescent="0.25">
      <c r="A33" s="297"/>
      <c r="B33" s="297"/>
      <c r="C33" s="301" t="s">
        <v>106</v>
      </c>
      <c r="D33" s="301" t="s">
        <v>106</v>
      </c>
      <c r="E33" s="286"/>
      <c r="F33" s="286"/>
      <c r="G33" s="287"/>
      <c r="H33" s="304"/>
      <c r="I33" s="286"/>
      <c r="J33" s="286"/>
      <c r="K33" s="291"/>
    </row>
    <row r="34" spans="1:31" ht="17.399999999999999" x14ac:dyDescent="0.25">
      <c r="A34" s="297"/>
      <c r="B34" s="297"/>
      <c r="C34" s="301" t="s">
        <v>308</v>
      </c>
      <c r="D34" s="305" t="s">
        <v>308</v>
      </c>
      <c r="E34" s="306"/>
      <c r="F34" s="307"/>
      <c r="G34" s="307"/>
      <c r="H34" s="307"/>
      <c r="I34" s="307"/>
      <c r="J34" s="307"/>
      <c r="K34" s="308"/>
    </row>
    <row r="35" spans="1:31" ht="17.399999999999999" x14ac:dyDescent="0.25">
      <c r="A35" s="297"/>
      <c r="B35" s="297"/>
      <c r="C35" s="301" t="s">
        <v>376</v>
      </c>
      <c r="D35" s="309" t="s">
        <v>376</v>
      </c>
      <c r="E35" s="286"/>
      <c r="F35" s="286"/>
      <c r="G35" s="287"/>
      <c r="H35" s="304"/>
      <c r="I35" s="286"/>
      <c r="J35" s="286"/>
      <c r="K35" s="291"/>
    </row>
    <row r="36" spans="1:31" ht="18" thickBot="1" x14ac:dyDescent="0.3">
      <c r="A36" s="302"/>
      <c r="B36" s="297"/>
      <c r="C36" s="301" t="s">
        <v>107</v>
      </c>
      <c r="D36" s="301" t="s">
        <v>107</v>
      </c>
      <c r="E36" s="286"/>
      <c r="F36" s="286"/>
      <c r="G36" s="287"/>
      <c r="H36" s="310"/>
      <c r="I36" s="286"/>
      <c r="J36" s="286"/>
      <c r="K36" s="291"/>
    </row>
    <row r="37" spans="1:31" ht="42" customHeight="1" x14ac:dyDescent="0.25">
      <c r="A37" s="748" t="s">
        <v>382</v>
      </c>
      <c r="B37" s="749"/>
      <c r="C37" s="749"/>
      <c r="D37" s="749"/>
      <c r="E37" s="749"/>
      <c r="F37" s="749"/>
      <c r="G37" s="749"/>
      <c r="H37" s="749"/>
      <c r="I37" s="749"/>
      <c r="J37" s="764"/>
      <c r="K37" s="764"/>
      <c r="L37" s="764"/>
      <c r="M37" s="764"/>
      <c r="N37" s="764"/>
      <c r="O37" s="764"/>
      <c r="P37" s="764"/>
      <c r="Q37" s="764"/>
      <c r="R37" s="764"/>
      <c r="S37" s="764"/>
      <c r="T37" s="764"/>
      <c r="U37" s="764"/>
      <c r="V37" s="764"/>
      <c r="W37" s="764"/>
      <c r="X37" s="764"/>
      <c r="Y37" s="764"/>
      <c r="Z37" s="764"/>
      <c r="AA37" s="764"/>
      <c r="AB37" s="764"/>
      <c r="AC37" s="764"/>
      <c r="AD37" s="764"/>
      <c r="AE37" s="765"/>
    </row>
    <row r="38" spans="1:31" x14ac:dyDescent="0.25">
      <c r="A38" s="311"/>
      <c r="B38" s="312"/>
      <c r="C38" s="312"/>
      <c r="D38" s="312"/>
      <c r="E38" s="312"/>
      <c r="F38" s="312"/>
      <c r="G38" s="312"/>
      <c r="H38" s="312"/>
      <c r="I38" s="312"/>
      <c r="J38" s="312"/>
      <c r="K38" s="312"/>
      <c r="L38" s="312"/>
      <c r="M38" s="312"/>
      <c r="N38" s="312"/>
      <c r="O38" s="312"/>
      <c r="P38" s="312"/>
      <c r="Q38" s="312"/>
      <c r="R38" s="312"/>
      <c r="S38" s="312"/>
      <c r="T38" s="312"/>
      <c r="U38" s="312"/>
      <c r="V38" s="312"/>
      <c r="W38" s="312"/>
      <c r="X38" s="312"/>
      <c r="Y38" s="312"/>
      <c r="Z38" s="312"/>
      <c r="AA38" s="312"/>
      <c r="AB38" s="312"/>
      <c r="AC38" s="312"/>
      <c r="AD38" s="312"/>
      <c r="AE38" s="313"/>
    </row>
    <row r="39" spans="1:31" x14ac:dyDescent="0.25">
      <c r="A39" s="311"/>
      <c r="B39" s="312"/>
      <c r="C39" s="312"/>
      <c r="D39" s="312"/>
      <c r="E39" s="312"/>
      <c r="F39" s="312"/>
      <c r="G39" s="312"/>
      <c r="H39" s="312"/>
      <c r="I39" s="312"/>
      <c r="J39" s="312"/>
      <c r="K39" s="312"/>
      <c r="L39" s="312"/>
      <c r="M39" s="312"/>
      <c r="N39" s="312"/>
      <c r="O39" s="312"/>
      <c r="P39" s="312"/>
      <c r="Q39" s="312"/>
      <c r="R39" s="312"/>
      <c r="S39" s="312"/>
      <c r="T39" s="312"/>
      <c r="U39" s="312"/>
      <c r="V39" s="312"/>
      <c r="W39" s="312"/>
      <c r="X39" s="312"/>
      <c r="Y39" s="312"/>
      <c r="Z39" s="312"/>
      <c r="AA39" s="312"/>
      <c r="AB39" s="312"/>
      <c r="AC39" s="312"/>
      <c r="AD39" s="312"/>
      <c r="AE39" s="313"/>
    </row>
    <row r="40" spans="1:31" x14ac:dyDescent="0.25">
      <c r="A40" s="311"/>
      <c r="B40" s="312"/>
      <c r="C40" s="312"/>
      <c r="D40" s="312"/>
      <c r="E40" s="312"/>
      <c r="F40" s="312"/>
      <c r="G40" s="312"/>
      <c r="H40" s="312"/>
      <c r="I40" s="312"/>
      <c r="J40" s="312"/>
      <c r="K40" s="312"/>
      <c r="L40" s="312"/>
      <c r="M40" s="312"/>
      <c r="N40" s="312"/>
      <c r="O40" s="312"/>
      <c r="P40" s="312"/>
      <c r="Q40" s="312"/>
      <c r="R40" s="312"/>
      <c r="S40" s="312"/>
      <c r="T40" s="312"/>
      <c r="U40" s="312"/>
      <c r="V40" s="312"/>
      <c r="W40" s="312"/>
      <c r="X40" s="312"/>
      <c r="Y40" s="312"/>
      <c r="Z40" s="312"/>
      <c r="AA40" s="312"/>
      <c r="AB40" s="312"/>
      <c r="AC40" s="312"/>
      <c r="AD40" s="312"/>
      <c r="AE40" s="313"/>
    </row>
    <row r="41" spans="1:31" x14ac:dyDescent="0.25">
      <c r="A41" s="311"/>
      <c r="B41" s="312"/>
      <c r="C41" s="312"/>
      <c r="D41" s="312"/>
      <c r="E41" s="312"/>
      <c r="F41" s="312"/>
      <c r="G41" s="312"/>
      <c r="H41" s="312"/>
      <c r="I41" s="312"/>
      <c r="J41" s="312"/>
      <c r="K41" s="312"/>
      <c r="L41" s="312"/>
      <c r="M41" s="312"/>
      <c r="N41" s="312"/>
      <c r="O41" s="312"/>
      <c r="P41" s="312"/>
      <c r="Q41" s="312"/>
      <c r="R41" s="312"/>
      <c r="S41" s="312"/>
      <c r="T41" s="312"/>
      <c r="U41" s="312"/>
      <c r="V41" s="312"/>
      <c r="W41" s="312"/>
      <c r="X41" s="312"/>
      <c r="Y41" s="312"/>
      <c r="Z41" s="312"/>
      <c r="AA41" s="312"/>
      <c r="AB41" s="312"/>
      <c r="AC41" s="312"/>
      <c r="AD41" s="312"/>
      <c r="AE41" s="313"/>
    </row>
    <row r="42" spans="1:31" x14ac:dyDescent="0.25">
      <c r="A42" s="311"/>
      <c r="B42" s="312"/>
      <c r="C42" s="312"/>
      <c r="D42" s="312"/>
      <c r="E42" s="312"/>
      <c r="F42" s="312"/>
      <c r="G42" s="312"/>
      <c r="H42" s="312"/>
      <c r="I42" s="312"/>
      <c r="J42" s="312"/>
      <c r="K42" s="312"/>
      <c r="L42" s="312"/>
      <c r="M42" s="312"/>
      <c r="N42" s="312"/>
      <c r="O42" s="312"/>
      <c r="P42" s="312"/>
      <c r="Q42" s="312"/>
      <c r="R42" s="312"/>
      <c r="S42" s="312"/>
      <c r="T42" s="312"/>
      <c r="U42" s="312"/>
      <c r="V42" s="312"/>
      <c r="W42" s="312"/>
      <c r="X42" s="312"/>
      <c r="Y42" s="312"/>
      <c r="Z42" s="312"/>
      <c r="AA42" s="312"/>
      <c r="AB42" s="312"/>
      <c r="AC42" s="312"/>
      <c r="AD42" s="312"/>
      <c r="AE42" s="313"/>
    </row>
    <row r="43" spans="1:31" x14ac:dyDescent="0.25">
      <c r="A43" s="311"/>
      <c r="B43" s="312"/>
      <c r="C43" s="312"/>
      <c r="D43" s="312"/>
      <c r="E43" s="312"/>
      <c r="F43" s="312"/>
      <c r="G43" s="312"/>
      <c r="H43" s="312"/>
      <c r="I43" s="312"/>
      <c r="J43" s="312"/>
      <c r="K43" s="312"/>
      <c r="L43" s="312"/>
      <c r="M43" s="312"/>
      <c r="N43" s="312"/>
      <c r="O43" s="312"/>
      <c r="P43" s="312"/>
      <c r="Q43" s="312"/>
      <c r="R43" s="312"/>
      <c r="S43" s="312"/>
      <c r="T43" s="312"/>
      <c r="U43" s="312"/>
      <c r="V43" s="312"/>
      <c r="W43" s="312"/>
      <c r="X43" s="312"/>
      <c r="Y43" s="312"/>
      <c r="Z43" s="312"/>
      <c r="AA43" s="312"/>
      <c r="AB43" s="312"/>
      <c r="AC43" s="312"/>
      <c r="AD43" s="312"/>
      <c r="AE43" s="313"/>
    </row>
    <row r="44" spans="1:31" x14ac:dyDescent="0.25">
      <c r="A44" s="311"/>
      <c r="B44" s="312"/>
      <c r="C44" s="312"/>
      <c r="D44" s="312"/>
      <c r="E44" s="312"/>
      <c r="F44" s="312"/>
      <c r="G44" s="312"/>
      <c r="H44" s="312"/>
      <c r="I44" s="312"/>
      <c r="J44" s="312"/>
      <c r="K44" s="312"/>
      <c r="L44" s="312"/>
      <c r="M44" s="312"/>
      <c r="N44" s="312"/>
      <c r="O44" s="312"/>
      <c r="P44" s="312"/>
      <c r="Q44" s="312"/>
      <c r="R44" s="312"/>
      <c r="S44" s="312"/>
      <c r="T44" s="312"/>
      <c r="U44" s="312"/>
      <c r="V44" s="312"/>
      <c r="W44" s="312"/>
      <c r="X44" s="312"/>
      <c r="Y44" s="312"/>
      <c r="Z44" s="312"/>
      <c r="AA44" s="312"/>
      <c r="AB44" s="312"/>
      <c r="AC44" s="312"/>
      <c r="AD44" s="312"/>
      <c r="AE44" s="313"/>
    </row>
    <row r="45" spans="1:31" x14ac:dyDescent="0.25">
      <c r="A45" s="311"/>
      <c r="B45" s="312"/>
      <c r="C45" s="312"/>
      <c r="D45" s="312"/>
      <c r="E45" s="312"/>
      <c r="F45" s="312"/>
      <c r="G45" s="312"/>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3"/>
    </row>
    <row r="46" spans="1:31" x14ac:dyDescent="0.25">
      <c r="A46" s="311"/>
      <c r="B46" s="312"/>
      <c r="C46" s="312"/>
      <c r="D46" s="312"/>
      <c r="E46" s="312"/>
      <c r="F46" s="312"/>
      <c r="G46" s="312"/>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3"/>
    </row>
    <row r="47" spans="1:31" x14ac:dyDescent="0.25">
      <c r="A47" s="311"/>
      <c r="B47" s="312"/>
      <c r="C47" s="312"/>
      <c r="D47" s="312"/>
      <c r="E47" s="312"/>
      <c r="F47" s="312"/>
      <c r="G47" s="312"/>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3"/>
    </row>
    <row r="48" spans="1:31" x14ac:dyDescent="0.25">
      <c r="A48" s="311"/>
      <c r="B48" s="312"/>
      <c r="C48" s="312"/>
      <c r="D48" s="312"/>
      <c r="E48" s="312"/>
      <c r="F48" s="312"/>
      <c r="G48" s="312"/>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3"/>
    </row>
    <row r="49" spans="1:31" x14ac:dyDescent="0.25">
      <c r="A49" s="311"/>
      <c r="B49" s="312"/>
      <c r="C49" s="312"/>
      <c r="D49" s="312"/>
      <c r="E49" s="312"/>
      <c r="F49" s="312"/>
      <c r="G49" s="312"/>
      <c r="H49" s="312"/>
      <c r="I49" s="312"/>
      <c r="J49" s="312"/>
      <c r="K49" s="312"/>
      <c r="L49" s="312"/>
      <c r="M49" s="312"/>
      <c r="N49" s="312"/>
      <c r="O49" s="312"/>
      <c r="P49" s="312"/>
      <c r="Q49" s="312"/>
      <c r="R49" s="312"/>
      <c r="S49" s="312"/>
      <c r="T49" s="312"/>
      <c r="U49" s="312"/>
      <c r="V49" s="312"/>
      <c r="W49" s="312"/>
      <c r="X49" s="312"/>
      <c r="Y49" s="312"/>
      <c r="Z49" s="312"/>
      <c r="AA49" s="312"/>
      <c r="AB49" s="312"/>
      <c r="AC49" s="312"/>
      <c r="AD49" s="312"/>
      <c r="AE49" s="313"/>
    </row>
    <row r="50" spans="1:31" x14ac:dyDescent="0.25">
      <c r="A50" s="311"/>
      <c r="B50" s="312"/>
      <c r="C50" s="312"/>
      <c r="D50" s="312"/>
      <c r="E50" s="312"/>
      <c r="F50" s="312"/>
      <c r="G50" s="312"/>
      <c r="H50" s="312"/>
      <c r="I50" s="312"/>
      <c r="J50" s="312"/>
      <c r="K50" s="312"/>
      <c r="L50" s="312"/>
      <c r="M50" s="312"/>
      <c r="N50" s="312"/>
      <c r="O50" s="312"/>
      <c r="P50" s="312"/>
      <c r="Q50" s="312"/>
      <c r="R50" s="312"/>
      <c r="S50" s="312"/>
      <c r="T50" s="312"/>
      <c r="U50" s="312"/>
      <c r="V50" s="312"/>
      <c r="W50" s="312"/>
      <c r="X50" s="312"/>
      <c r="Y50" s="312"/>
      <c r="Z50" s="312"/>
      <c r="AA50" s="312"/>
      <c r="AB50" s="312"/>
      <c r="AC50" s="312"/>
      <c r="AD50" s="312"/>
      <c r="AE50" s="313"/>
    </row>
    <row r="51" spans="1:31" x14ac:dyDescent="0.25">
      <c r="A51" s="311"/>
      <c r="B51" s="312"/>
      <c r="C51" s="312"/>
      <c r="D51" s="312"/>
      <c r="E51" s="312"/>
      <c r="F51" s="312"/>
      <c r="G51" s="312"/>
      <c r="H51" s="312"/>
      <c r="I51" s="312"/>
      <c r="J51" s="312"/>
      <c r="K51" s="312"/>
      <c r="L51" s="312"/>
      <c r="M51" s="312"/>
      <c r="N51" s="312"/>
      <c r="O51" s="312"/>
      <c r="P51" s="312"/>
      <c r="Q51" s="312"/>
      <c r="R51" s="312"/>
      <c r="S51" s="312"/>
      <c r="T51" s="312"/>
      <c r="U51" s="312"/>
      <c r="V51" s="312"/>
      <c r="W51" s="312"/>
      <c r="X51" s="312"/>
      <c r="Y51" s="312"/>
      <c r="Z51" s="312"/>
      <c r="AA51" s="312"/>
      <c r="AB51" s="312"/>
      <c r="AC51" s="312"/>
      <c r="AD51" s="312"/>
      <c r="AE51" s="313"/>
    </row>
    <row r="52" spans="1:31" x14ac:dyDescent="0.25">
      <c r="A52" s="311"/>
      <c r="B52" s="312"/>
      <c r="C52" s="312"/>
      <c r="D52" s="312"/>
      <c r="E52" s="312"/>
      <c r="F52" s="312"/>
      <c r="G52" s="312"/>
      <c r="H52" s="312"/>
      <c r="I52" s="312"/>
      <c r="J52" s="312"/>
      <c r="K52" s="312"/>
      <c r="L52" s="312"/>
      <c r="M52" s="312"/>
      <c r="N52" s="312"/>
      <c r="O52" s="312"/>
      <c r="P52" s="312"/>
      <c r="Q52" s="312"/>
      <c r="R52" s="312"/>
      <c r="S52" s="312"/>
      <c r="T52" s="312"/>
      <c r="U52" s="312"/>
      <c r="V52" s="312"/>
      <c r="W52" s="312"/>
      <c r="X52" s="312"/>
      <c r="Y52" s="312"/>
      <c r="Z52" s="312"/>
      <c r="AA52" s="312"/>
      <c r="AB52" s="312"/>
      <c r="AC52" s="312"/>
      <c r="AD52" s="312"/>
      <c r="AE52" s="313"/>
    </row>
    <row r="53" spans="1:31" x14ac:dyDescent="0.25">
      <c r="A53" s="311"/>
      <c r="B53" s="312"/>
      <c r="C53" s="312"/>
      <c r="D53" s="312"/>
      <c r="E53" s="312"/>
      <c r="F53" s="312"/>
      <c r="G53" s="312"/>
      <c r="H53" s="312"/>
      <c r="I53" s="312"/>
      <c r="J53" s="312"/>
      <c r="K53" s="312"/>
      <c r="L53" s="312"/>
      <c r="M53" s="312"/>
      <c r="N53" s="312"/>
      <c r="O53" s="312"/>
      <c r="P53" s="312"/>
      <c r="Q53" s="312"/>
      <c r="R53" s="312"/>
      <c r="S53" s="312"/>
      <c r="T53" s="312"/>
      <c r="U53" s="312"/>
      <c r="V53" s="312"/>
      <c r="W53" s="312"/>
      <c r="X53" s="312"/>
      <c r="Y53" s="312"/>
      <c r="Z53" s="312"/>
      <c r="AA53" s="312"/>
      <c r="AB53" s="312"/>
      <c r="AC53" s="312"/>
      <c r="AD53" s="312"/>
      <c r="AE53" s="313"/>
    </row>
    <row r="54" spans="1:31" x14ac:dyDescent="0.25">
      <c r="A54" s="311"/>
      <c r="B54" s="312"/>
      <c r="C54" s="312"/>
      <c r="D54" s="312"/>
      <c r="E54" s="312"/>
      <c r="F54" s="312"/>
      <c r="G54" s="312"/>
      <c r="H54" s="312"/>
      <c r="I54" s="312"/>
      <c r="J54" s="312"/>
      <c r="K54" s="312"/>
      <c r="L54" s="312"/>
      <c r="M54" s="312"/>
      <c r="N54" s="312"/>
      <c r="O54" s="312"/>
      <c r="P54" s="312"/>
      <c r="Q54" s="312"/>
      <c r="R54" s="312"/>
      <c r="S54" s="312"/>
      <c r="T54" s="312"/>
      <c r="U54" s="312"/>
      <c r="V54" s="312"/>
      <c r="W54" s="312"/>
      <c r="X54" s="312"/>
      <c r="Y54" s="312"/>
      <c r="Z54" s="312"/>
      <c r="AA54" s="312"/>
      <c r="AB54" s="312"/>
      <c r="AC54" s="312"/>
      <c r="AD54" s="312"/>
      <c r="AE54" s="313"/>
    </row>
    <row r="55" spans="1:31" x14ac:dyDescent="0.25">
      <c r="A55" s="311"/>
      <c r="B55" s="312"/>
      <c r="C55" s="312"/>
      <c r="D55" s="312"/>
      <c r="E55" s="312"/>
      <c r="F55" s="312"/>
      <c r="G55" s="312"/>
      <c r="H55" s="312"/>
      <c r="I55" s="312"/>
      <c r="J55" s="312"/>
      <c r="K55" s="312"/>
      <c r="L55" s="312"/>
      <c r="M55" s="312"/>
      <c r="N55" s="312"/>
      <c r="O55" s="312"/>
      <c r="P55" s="312"/>
      <c r="Q55" s="312"/>
      <c r="R55" s="312"/>
      <c r="S55" s="312"/>
      <c r="T55" s="312"/>
      <c r="U55" s="312"/>
      <c r="V55" s="312"/>
      <c r="W55" s="312"/>
      <c r="X55" s="312"/>
      <c r="Y55" s="312"/>
      <c r="Z55" s="312"/>
      <c r="AA55" s="312"/>
      <c r="AB55" s="312"/>
      <c r="AC55" s="312"/>
      <c r="AD55" s="312"/>
      <c r="AE55" s="313"/>
    </row>
    <row r="56" spans="1:31" x14ac:dyDescent="0.25">
      <c r="A56" s="311"/>
      <c r="B56" s="312"/>
      <c r="C56" s="312"/>
      <c r="D56" s="312"/>
      <c r="E56" s="312"/>
      <c r="F56" s="312"/>
      <c r="G56" s="312"/>
      <c r="H56" s="312"/>
      <c r="I56" s="312"/>
      <c r="J56" s="312"/>
      <c r="K56" s="312"/>
      <c r="L56" s="312"/>
      <c r="M56" s="312"/>
      <c r="N56" s="312"/>
      <c r="O56" s="312"/>
      <c r="P56" s="312"/>
      <c r="Q56" s="312"/>
      <c r="R56" s="312"/>
      <c r="S56" s="312"/>
      <c r="T56" s="312"/>
      <c r="U56" s="312"/>
      <c r="V56" s="312"/>
      <c r="W56" s="312"/>
      <c r="X56" s="312"/>
      <c r="Y56" s="312"/>
      <c r="Z56" s="312"/>
      <c r="AA56" s="312"/>
      <c r="AB56" s="312"/>
      <c r="AC56" s="312"/>
      <c r="AD56" s="312"/>
      <c r="AE56" s="313"/>
    </row>
    <row r="57" spans="1:31" x14ac:dyDescent="0.25">
      <c r="A57" s="311"/>
      <c r="B57" s="312"/>
      <c r="C57" s="312"/>
      <c r="D57" s="312"/>
      <c r="E57" s="312"/>
      <c r="F57" s="312"/>
      <c r="G57" s="312"/>
      <c r="H57" s="312"/>
      <c r="I57" s="312"/>
      <c r="J57" s="312"/>
      <c r="K57" s="312"/>
      <c r="L57" s="312"/>
      <c r="M57" s="312"/>
      <c r="N57" s="312"/>
      <c r="O57" s="312"/>
      <c r="P57" s="312"/>
      <c r="Q57" s="312"/>
      <c r="R57" s="312"/>
      <c r="S57" s="312"/>
      <c r="T57" s="312"/>
      <c r="U57" s="312"/>
      <c r="V57" s="312"/>
      <c r="W57" s="312"/>
      <c r="X57" s="312"/>
      <c r="Y57" s="312"/>
      <c r="Z57" s="312"/>
      <c r="AA57" s="312"/>
      <c r="AB57" s="312"/>
      <c r="AC57" s="312"/>
      <c r="AD57" s="312"/>
      <c r="AE57" s="313"/>
    </row>
    <row r="58" spans="1:31" x14ac:dyDescent="0.25">
      <c r="A58" s="311"/>
      <c r="B58" s="312"/>
      <c r="C58" s="312"/>
      <c r="D58" s="312"/>
      <c r="E58" s="312"/>
      <c r="F58" s="312"/>
      <c r="G58" s="312"/>
      <c r="H58" s="312"/>
      <c r="I58" s="312"/>
      <c r="J58" s="312"/>
      <c r="K58" s="312"/>
      <c r="L58" s="312"/>
      <c r="M58" s="312"/>
      <c r="N58" s="312"/>
      <c r="O58" s="312"/>
      <c r="P58" s="312"/>
      <c r="Q58" s="312"/>
      <c r="R58" s="312"/>
      <c r="S58" s="312"/>
      <c r="T58" s="312"/>
      <c r="U58" s="312"/>
      <c r="V58" s="312"/>
      <c r="W58" s="312"/>
      <c r="X58" s="312"/>
      <c r="Y58" s="312"/>
      <c r="Z58" s="312"/>
      <c r="AA58" s="312"/>
      <c r="AB58" s="312"/>
      <c r="AC58" s="312"/>
      <c r="AD58" s="312"/>
      <c r="AE58" s="313"/>
    </row>
    <row r="59" spans="1:31" x14ac:dyDescent="0.25">
      <c r="A59" s="311"/>
      <c r="B59" s="312"/>
      <c r="C59" s="312"/>
      <c r="D59" s="312"/>
      <c r="E59" s="312"/>
      <c r="F59" s="312"/>
      <c r="G59" s="312"/>
      <c r="H59" s="312"/>
      <c r="I59" s="312"/>
      <c r="J59" s="312"/>
      <c r="K59" s="312"/>
      <c r="L59" s="312"/>
      <c r="M59" s="312"/>
      <c r="N59" s="312"/>
      <c r="O59" s="312"/>
      <c r="P59" s="312"/>
      <c r="Q59" s="312"/>
      <c r="R59" s="312"/>
      <c r="S59" s="312"/>
      <c r="T59" s="312"/>
      <c r="U59" s="312"/>
      <c r="V59" s="312"/>
      <c r="W59" s="312"/>
      <c r="X59" s="312"/>
      <c r="Y59" s="312"/>
      <c r="Z59" s="312"/>
      <c r="AA59" s="312"/>
      <c r="AB59" s="312"/>
      <c r="AC59" s="312"/>
      <c r="AD59" s="312"/>
      <c r="AE59" s="313"/>
    </row>
    <row r="60" spans="1:31" x14ac:dyDescent="0.25">
      <c r="A60" s="311"/>
      <c r="B60" s="312"/>
      <c r="C60" s="312"/>
      <c r="D60" s="312"/>
      <c r="E60" s="312"/>
      <c r="F60" s="312"/>
      <c r="G60" s="312"/>
      <c r="H60" s="312"/>
      <c r="I60" s="312"/>
      <c r="J60" s="312"/>
      <c r="K60" s="312"/>
      <c r="L60" s="312"/>
      <c r="M60" s="312"/>
      <c r="N60" s="312"/>
      <c r="O60" s="312"/>
      <c r="P60" s="312"/>
      <c r="Q60" s="312"/>
      <c r="R60" s="312"/>
      <c r="S60" s="312"/>
      <c r="T60" s="312"/>
      <c r="U60" s="312"/>
      <c r="V60" s="312"/>
      <c r="W60" s="312"/>
      <c r="X60" s="312"/>
      <c r="Y60" s="312"/>
      <c r="Z60" s="312"/>
      <c r="AA60" s="312"/>
      <c r="AB60" s="312"/>
      <c r="AC60" s="312"/>
      <c r="AD60" s="312"/>
      <c r="AE60" s="313"/>
    </row>
    <row r="61" spans="1:31" x14ac:dyDescent="0.25">
      <c r="A61" s="311"/>
      <c r="B61" s="312"/>
      <c r="C61" s="312"/>
      <c r="D61" s="312"/>
      <c r="E61" s="312"/>
      <c r="F61" s="312"/>
      <c r="G61" s="312"/>
      <c r="H61" s="312"/>
      <c r="I61" s="312"/>
      <c r="J61" s="312"/>
      <c r="K61" s="312"/>
      <c r="L61" s="312"/>
      <c r="M61" s="312"/>
      <c r="N61" s="312"/>
      <c r="O61" s="312"/>
      <c r="P61" s="312"/>
      <c r="Q61" s="312"/>
      <c r="R61" s="312"/>
      <c r="S61" s="312"/>
      <c r="T61" s="312"/>
      <c r="U61" s="312"/>
      <c r="V61" s="312"/>
      <c r="W61" s="312"/>
      <c r="X61" s="312"/>
      <c r="Y61" s="312"/>
      <c r="Z61" s="312"/>
      <c r="AA61" s="312"/>
      <c r="AB61" s="312"/>
      <c r="AC61" s="312"/>
      <c r="AD61" s="312"/>
      <c r="AE61" s="313"/>
    </row>
    <row r="62" spans="1:31" x14ac:dyDescent="0.25">
      <c r="A62" s="311"/>
      <c r="B62" s="312"/>
      <c r="C62" s="312"/>
      <c r="D62" s="312"/>
      <c r="E62" s="312"/>
      <c r="F62" s="312"/>
      <c r="G62" s="312"/>
      <c r="H62" s="312"/>
      <c r="I62" s="312"/>
      <c r="J62" s="312"/>
      <c r="K62" s="312"/>
      <c r="L62" s="312"/>
      <c r="M62" s="312"/>
      <c r="N62" s="312"/>
      <c r="O62" s="312"/>
      <c r="P62" s="312"/>
      <c r="Q62" s="312"/>
      <c r="R62" s="312"/>
      <c r="S62" s="312"/>
      <c r="T62" s="312"/>
      <c r="U62" s="312"/>
      <c r="V62" s="312"/>
      <c r="W62" s="312"/>
      <c r="X62" s="312"/>
      <c r="Y62" s="312"/>
      <c r="Z62" s="312"/>
      <c r="AA62" s="312"/>
      <c r="AB62" s="312"/>
      <c r="AC62" s="312"/>
      <c r="AD62" s="312"/>
      <c r="AE62" s="313"/>
    </row>
    <row r="63" spans="1:31" x14ac:dyDescent="0.25">
      <c r="A63" s="311"/>
      <c r="B63" s="312"/>
      <c r="C63" s="312"/>
      <c r="D63" s="312"/>
      <c r="E63" s="312"/>
      <c r="F63" s="312"/>
      <c r="G63" s="312"/>
      <c r="H63" s="312"/>
      <c r="I63" s="312"/>
      <c r="J63" s="312"/>
      <c r="K63" s="312"/>
      <c r="L63" s="312"/>
      <c r="M63" s="312"/>
      <c r="N63" s="312"/>
      <c r="O63" s="312"/>
      <c r="P63" s="312"/>
      <c r="Q63" s="312"/>
      <c r="R63" s="312"/>
      <c r="S63" s="312"/>
      <c r="T63" s="312"/>
      <c r="U63" s="312"/>
      <c r="V63" s="312"/>
      <c r="W63" s="312"/>
      <c r="X63" s="312"/>
      <c r="Y63" s="312"/>
      <c r="Z63" s="312"/>
      <c r="AA63" s="312"/>
      <c r="AB63" s="312"/>
      <c r="AC63" s="312"/>
      <c r="AD63" s="312"/>
      <c r="AE63" s="313"/>
    </row>
    <row r="64" spans="1:31" x14ac:dyDescent="0.25">
      <c r="A64" s="311"/>
      <c r="B64" s="312"/>
      <c r="C64" s="312"/>
      <c r="D64" s="312"/>
      <c r="E64" s="312"/>
      <c r="F64" s="312"/>
      <c r="G64" s="312"/>
      <c r="H64" s="312"/>
      <c r="I64" s="312"/>
      <c r="J64" s="312"/>
      <c r="K64" s="312"/>
      <c r="L64" s="312"/>
      <c r="M64" s="312"/>
      <c r="N64" s="312"/>
      <c r="O64" s="312"/>
      <c r="P64" s="312"/>
      <c r="Q64" s="312"/>
      <c r="R64" s="312"/>
      <c r="S64" s="312"/>
      <c r="T64" s="312"/>
      <c r="U64" s="312"/>
      <c r="V64" s="312"/>
      <c r="W64" s="312"/>
      <c r="X64" s="312"/>
      <c r="Y64" s="312"/>
      <c r="Z64" s="312"/>
      <c r="AA64" s="312"/>
      <c r="AB64" s="312"/>
      <c r="AC64" s="312"/>
      <c r="AD64" s="312"/>
      <c r="AE64" s="313"/>
    </row>
    <row r="65" spans="1:31" x14ac:dyDescent="0.25">
      <c r="A65" s="311"/>
      <c r="B65" s="312"/>
      <c r="C65" s="312"/>
      <c r="D65" s="312"/>
      <c r="E65" s="312"/>
      <c r="F65" s="312"/>
      <c r="G65" s="312"/>
      <c r="H65" s="312"/>
      <c r="I65" s="312"/>
      <c r="J65" s="312"/>
      <c r="K65" s="312"/>
      <c r="L65" s="312"/>
      <c r="M65" s="312"/>
      <c r="N65" s="312"/>
      <c r="O65" s="312"/>
      <c r="P65" s="312"/>
      <c r="Q65" s="312"/>
      <c r="R65" s="312"/>
      <c r="S65" s="312"/>
      <c r="T65" s="312"/>
      <c r="U65" s="312"/>
      <c r="V65" s="312"/>
      <c r="W65" s="312"/>
      <c r="X65" s="312"/>
      <c r="Y65" s="312"/>
      <c r="Z65" s="312"/>
      <c r="AA65" s="312"/>
      <c r="AB65" s="312"/>
      <c r="AC65" s="312"/>
      <c r="AD65" s="312"/>
      <c r="AE65" s="313"/>
    </row>
    <row r="66" spans="1:31" x14ac:dyDescent="0.25">
      <c r="A66" s="311"/>
      <c r="B66" s="312"/>
      <c r="C66" s="312"/>
      <c r="D66" s="312"/>
      <c r="E66" s="312"/>
      <c r="F66" s="312"/>
      <c r="G66" s="312"/>
      <c r="H66" s="312"/>
      <c r="I66" s="312"/>
      <c r="J66" s="312"/>
      <c r="K66" s="312"/>
      <c r="L66" s="312"/>
      <c r="M66" s="312"/>
      <c r="N66" s="312"/>
      <c r="O66" s="312"/>
      <c r="P66" s="312"/>
      <c r="Q66" s="312"/>
      <c r="R66" s="312"/>
      <c r="S66" s="312"/>
      <c r="T66" s="312"/>
      <c r="U66" s="312"/>
      <c r="V66" s="312"/>
      <c r="W66" s="312"/>
      <c r="X66" s="312"/>
      <c r="Y66" s="312"/>
      <c r="Z66" s="312"/>
      <c r="AA66" s="312"/>
      <c r="AB66" s="312"/>
      <c r="AC66" s="312"/>
      <c r="AD66" s="312"/>
      <c r="AE66" s="313"/>
    </row>
    <row r="67" spans="1:31" x14ac:dyDescent="0.25">
      <c r="A67" s="311"/>
      <c r="B67" s="312"/>
      <c r="C67" s="312"/>
      <c r="D67" s="312"/>
      <c r="E67" s="312"/>
      <c r="F67" s="312"/>
      <c r="G67" s="312"/>
      <c r="H67" s="312"/>
      <c r="I67" s="312"/>
      <c r="J67" s="312"/>
      <c r="K67" s="312"/>
      <c r="L67" s="312"/>
      <c r="M67" s="312"/>
      <c r="N67" s="312"/>
      <c r="O67" s="312"/>
      <c r="P67" s="312"/>
      <c r="Q67" s="312"/>
      <c r="R67" s="312"/>
      <c r="S67" s="312"/>
      <c r="T67" s="312"/>
      <c r="U67" s="312"/>
      <c r="V67" s="312"/>
      <c r="W67" s="312"/>
      <c r="X67" s="312"/>
      <c r="Y67" s="312"/>
      <c r="Z67" s="312"/>
      <c r="AA67" s="312"/>
      <c r="AB67" s="312"/>
      <c r="AC67" s="312"/>
      <c r="AD67" s="312"/>
      <c r="AE67" s="313"/>
    </row>
    <row r="68" spans="1:31" x14ac:dyDescent="0.25">
      <c r="A68" s="311"/>
      <c r="B68" s="312"/>
      <c r="C68" s="312"/>
      <c r="D68" s="312"/>
      <c r="E68" s="312"/>
      <c r="F68" s="312"/>
      <c r="G68" s="312"/>
      <c r="H68" s="312"/>
      <c r="I68" s="312"/>
      <c r="J68" s="312"/>
      <c r="K68" s="312"/>
      <c r="L68" s="312"/>
      <c r="M68" s="312"/>
      <c r="N68" s="312"/>
      <c r="O68" s="312"/>
      <c r="P68" s="312"/>
      <c r="Q68" s="312"/>
      <c r="R68" s="312"/>
      <c r="S68" s="312"/>
      <c r="T68" s="312"/>
      <c r="U68" s="312"/>
      <c r="V68" s="312"/>
      <c r="W68" s="312"/>
      <c r="X68" s="312"/>
      <c r="Y68" s="312"/>
      <c r="Z68" s="312"/>
      <c r="AA68" s="312"/>
      <c r="AB68" s="312"/>
      <c r="AC68" s="312"/>
      <c r="AD68" s="312"/>
      <c r="AE68" s="313"/>
    </row>
    <row r="69" spans="1:31" x14ac:dyDescent="0.25">
      <c r="A69" s="311"/>
      <c r="B69" s="312"/>
      <c r="C69" s="312"/>
      <c r="D69" s="312"/>
      <c r="E69" s="312"/>
      <c r="F69" s="312"/>
      <c r="G69" s="312"/>
      <c r="H69" s="312"/>
      <c r="I69" s="312"/>
      <c r="J69" s="312"/>
      <c r="K69" s="312"/>
      <c r="L69" s="312"/>
      <c r="M69" s="312"/>
      <c r="N69" s="312"/>
      <c r="O69" s="312"/>
      <c r="P69" s="312"/>
      <c r="Q69" s="312"/>
      <c r="R69" s="312"/>
      <c r="S69" s="312"/>
      <c r="T69" s="312"/>
      <c r="U69" s="312"/>
      <c r="V69" s="312"/>
      <c r="W69" s="312"/>
      <c r="X69" s="312"/>
      <c r="Y69" s="312"/>
      <c r="Z69" s="312"/>
      <c r="AA69" s="312"/>
      <c r="AB69" s="312"/>
      <c r="AC69" s="312"/>
      <c r="AD69" s="312"/>
      <c r="AE69" s="313"/>
    </row>
    <row r="70" spans="1:31" x14ac:dyDescent="0.25">
      <c r="A70" s="311"/>
      <c r="B70" s="312"/>
      <c r="C70" s="312"/>
      <c r="D70" s="312"/>
      <c r="E70" s="312"/>
      <c r="F70" s="312"/>
      <c r="G70" s="312"/>
      <c r="H70" s="312"/>
      <c r="I70" s="312"/>
      <c r="J70" s="312"/>
      <c r="K70" s="312"/>
      <c r="L70" s="312"/>
      <c r="M70" s="312"/>
      <c r="N70" s="312"/>
      <c r="O70" s="312"/>
      <c r="P70" s="312"/>
      <c r="Q70" s="312"/>
      <c r="R70" s="312"/>
      <c r="S70" s="312"/>
      <c r="T70" s="312"/>
      <c r="U70" s="312"/>
      <c r="V70" s="312"/>
      <c r="W70" s="312"/>
      <c r="X70" s="312"/>
      <c r="Y70" s="312"/>
      <c r="Z70" s="312"/>
      <c r="AA70" s="312"/>
      <c r="AB70" s="312"/>
      <c r="AC70" s="312"/>
      <c r="AD70" s="312"/>
      <c r="AE70" s="313"/>
    </row>
    <row r="71" spans="1:31" x14ac:dyDescent="0.25">
      <c r="A71" s="311"/>
      <c r="B71" s="312"/>
      <c r="C71" s="312"/>
      <c r="D71" s="312"/>
      <c r="E71" s="312"/>
      <c r="F71" s="312"/>
      <c r="G71" s="312"/>
      <c r="H71" s="312"/>
      <c r="I71" s="312"/>
      <c r="J71" s="312"/>
      <c r="K71" s="312"/>
      <c r="L71" s="312"/>
      <c r="M71" s="312"/>
      <c r="N71" s="312"/>
      <c r="O71" s="312"/>
      <c r="P71" s="312"/>
      <c r="Q71" s="312"/>
      <c r="R71" s="312"/>
      <c r="S71" s="312"/>
      <c r="T71" s="312"/>
      <c r="U71" s="312"/>
      <c r="V71" s="312"/>
      <c r="W71" s="312"/>
      <c r="X71" s="312"/>
      <c r="Y71" s="312"/>
      <c r="Z71" s="312"/>
      <c r="AA71" s="312"/>
      <c r="AB71" s="312"/>
      <c r="AC71" s="312"/>
      <c r="AD71" s="312"/>
      <c r="AE71" s="313"/>
    </row>
    <row r="72" spans="1:31" x14ac:dyDescent="0.25">
      <c r="A72" s="311"/>
      <c r="B72" s="312"/>
      <c r="C72" s="312"/>
      <c r="D72" s="312"/>
      <c r="E72" s="312"/>
      <c r="F72" s="312"/>
      <c r="G72" s="312"/>
      <c r="H72" s="312"/>
      <c r="I72" s="312"/>
      <c r="J72" s="312"/>
      <c r="K72" s="312"/>
      <c r="L72" s="312"/>
      <c r="M72" s="312"/>
      <c r="N72" s="312"/>
      <c r="O72" s="312"/>
      <c r="P72" s="312"/>
      <c r="Q72" s="312"/>
      <c r="R72" s="312"/>
      <c r="S72" s="312"/>
      <c r="T72" s="312"/>
      <c r="U72" s="312"/>
      <c r="V72" s="312"/>
      <c r="W72" s="312"/>
      <c r="X72" s="312"/>
      <c r="Y72" s="312"/>
      <c r="Z72" s="312"/>
      <c r="AA72" s="312"/>
      <c r="AB72" s="312"/>
      <c r="AC72" s="312"/>
      <c r="AD72" s="312"/>
      <c r="AE72" s="313"/>
    </row>
    <row r="73" spans="1:31" x14ac:dyDescent="0.25">
      <c r="A73" s="311"/>
      <c r="B73" s="312"/>
      <c r="C73" s="312"/>
      <c r="D73" s="312"/>
      <c r="E73" s="312"/>
      <c r="F73" s="312"/>
      <c r="G73" s="312"/>
      <c r="H73" s="312"/>
      <c r="I73" s="312"/>
      <c r="J73" s="312"/>
      <c r="K73" s="312"/>
      <c r="L73" s="312"/>
      <c r="M73" s="312"/>
      <c r="N73" s="312"/>
      <c r="O73" s="312"/>
      <c r="P73" s="312"/>
      <c r="Q73" s="312"/>
      <c r="R73" s="312"/>
      <c r="S73" s="312"/>
      <c r="T73" s="312"/>
      <c r="U73" s="312"/>
      <c r="V73" s="312"/>
      <c r="W73" s="312"/>
      <c r="X73" s="312"/>
      <c r="Y73" s="312"/>
      <c r="Z73" s="312"/>
      <c r="AA73" s="312"/>
      <c r="AB73" s="312"/>
      <c r="AC73" s="312"/>
      <c r="AD73" s="312"/>
      <c r="AE73" s="313"/>
    </row>
    <row r="74" spans="1:31" x14ac:dyDescent="0.25">
      <c r="A74" s="311"/>
      <c r="B74" s="312"/>
      <c r="C74" s="312"/>
      <c r="D74" s="312"/>
      <c r="E74" s="312"/>
      <c r="F74" s="312"/>
      <c r="G74" s="312"/>
      <c r="H74" s="312"/>
      <c r="I74" s="312"/>
      <c r="J74" s="312"/>
      <c r="K74" s="312"/>
      <c r="L74" s="312"/>
      <c r="M74" s="312"/>
      <c r="N74" s="312"/>
      <c r="O74" s="312"/>
      <c r="P74" s="312"/>
      <c r="Q74" s="312"/>
      <c r="R74" s="312"/>
      <c r="S74" s="312"/>
      <c r="T74" s="312"/>
      <c r="U74" s="312"/>
      <c r="V74" s="312"/>
      <c r="W74" s="312"/>
      <c r="X74" s="312"/>
      <c r="Y74" s="312"/>
      <c r="Z74" s="312"/>
      <c r="AA74" s="312"/>
      <c r="AB74" s="312"/>
      <c r="AC74" s="312"/>
      <c r="AD74" s="312"/>
      <c r="AE74" s="313"/>
    </row>
    <row r="75" spans="1:31" x14ac:dyDescent="0.25">
      <c r="A75" s="311"/>
      <c r="B75" s="312"/>
      <c r="C75" s="312"/>
      <c r="D75" s="312"/>
      <c r="E75" s="312"/>
      <c r="F75" s="312"/>
      <c r="G75" s="312"/>
      <c r="H75" s="312"/>
      <c r="I75" s="312"/>
      <c r="J75" s="312"/>
      <c r="K75" s="312"/>
      <c r="L75" s="312"/>
      <c r="M75" s="312"/>
      <c r="N75" s="312"/>
      <c r="O75" s="312"/>
      <c r="P75" s="312"/>
      <c r="Q75" s="312"/>
      <c r="R75" s="312"/>
      <c r="S75" s="312"/>
      <c r="T75" s="312"/>
      <c r="U75" s="312"/>
      <c r="V75" s="312"/>
      <c r="W75" s="312"/>
      <c r="X75" s="312"/>
      <c r="Y75" s="312"/>
      <c r="Z75" s="312"/>
      <c r="AA75" s="312"/>
      <c r="AB75" s="312"/>
      <c r="AC75" s="312"/>
      <c r="AD75" s="312"/>
      <c r="AE75" s="313"/>
    </row>
    <row r="76" spans="1:31" x14ac:dyDescent="0.25">
      <c r="A76" s="311"/>
      <c r="B76" s="312"/>
      <c r="C76" s="312"/>
      <c r="D76" s="312"/>
      <c r="E76" s="312"/>
      <c r="F76" s="312"/>
      <c r="G76" s="312"/>
      <c r="H76" s="312"/>
      <c r="I76" s="312"/>
      <c r="J76" s="312"/>
      <c r="K76" s="312"/>
      <c r="L76" s="312"/>
      <c r="M76" s="312"/>
      <c r="N76" s="312"/>
      <c r="O76" s="312"/>
      <c r="P76" s="312"/>
      <c r="Q76" s="312"/>
      <c r="R76" s="312"/>
      <c r="S76" s="312"/>
      <c r="T76" s="312"/>
      <c r="U76" s="312"/>
      <c r="V76" s="312"/>
      <c r="W76" s="312"/>
      <c r="X76" s="312"/>
      <c r="Y76" s="312"/>
      <c r="Z76" s="312"/>
      <c r="AA76" s="312"/>
      <c r="AB76" s="312"/>
      <c r="AC76" s="312"/>
      <c r="AD76" s="312"/>
      <c r="AE76" s="313"/>
    </row>
    <row r="77" spans="1:31" x14ac:dyDescent="0.25">
      <c r="A77" s="311"/>
      <c r="B77" s="312"/>
      <c r="C77" s="312"/>
      <c r="D77" s="312"/>
      <c r="E77" s="312"/>
      <c r="F77" s="312"/>
      <c r="G77" s="312"/>
      <c r="H77" s="312"/>
      <c r="I77" s="312"/>
      <c r="J77" s="312"/>
      <c r="K77" s="312"/>
      <c r="L77" s="312"/>
      <c r="M77" s="312"/>
      <c r="N77" s="312"/>
      <c r="O77" s="312"/>
      <c r="P77" s="312"/>
      <c r="Q77" s="312"/>
      <c r="R77" s="312"/>
      <c r="S77" s="312"/>
      <c r="T77" s="312"/>
      <c r="U77" s="312"/>
      <c r="V77" s="312"/>
      <c r="W77" s="312"/>
      <c r="X77" s="312"/>
      <c r="Y77" s="312"/>
      <c r="Z77" s="312"/>
      <c r="AA77" s="312"/>
      <c r="AB77" s="312"/>
      <c r="AC77" s="312"/>
      <c r="AD77" s="312"/>
      <c r="AE77" s="313"/>
    </row>
    <row r="78" spans="1:31" x14ac:dyDescent="0.25">
      <c r="A78" s="311"/>
      <c r="B78" s="312"/>
      <c r="C78" s="312"/>
      <c r="D78" s="312"/>
      <c r="E78" s="312"/>
      <c r="F78" s="312"/>
      <c r="G78" s="312"/>
      <c r="H78" s="312"/>
      <c r="I78" s="312"/>
      <c r="J78" s="312"/>
      <c r="K78" s="312"/>
      <c r="L78" s="312"/>
      <c r="M78" s="312"/>
      <c r="N78" s="312"/>
      <c r="O78" s="312"/>
      <c r="P78" s="312"/>
      <c r="Q78" s="312"/>
      <c r="R78" s="312"/>
      <c r="S78" s="312"/>
      <c r="T78" s="312"/>
      <c r="U78" s="312"/>
      <c r="V78" s="312"/>
      <c r="W78" s="312"/>
      <c r="X78" s="312"/>
      <c r="Y78" s="312"/>
      <c r="Z78" s="312"/>
      <c r="AA78" s="312"/>
      <c r="AB78" s="312"/>
      <c r="AC78" s="312"/>
      <c r="AD78" s="312"/>
      <c r="AE78" s="313"/>
    </row>
    <row r="79" spans="1:31" ht="23.25" customHeight="1" x14ac:dyDescent="0.25">
      <c r="A79" s="311"/>
      <c r="B79" s="312"/>
      <c r="C79" s="312"/>
      <c r="D79" s="312"/>
      <c r="E79" s="312"/>
      <c r="F79" s="312"/>
      <c r="G79" s="312"/>
      <c r="H79" s="312"/>
      <c r="I79" s="312"/>
      <c r="J79" s="312"/>
      <c r="K79" s="312"/>
      <c r="L79" s="312"/>
      <c r="M79" s="312"/>
      <c r="N79" s="312"/>
      <c r="O79" s="312"/>
      <c r="P79" s="312"/>
      <c r="Q79" s="312"/>
      <c r="R79" s="312"/>
      <c r="S79" s="312"/>
      <c r="T79" s="312"/>
      <c r="U79" s="312"/>
      <c r="V79" s="312"/>
      <c r="W79" s="312"/>
      <c r="X79" s="312"/>
      <c r="Y79" s="312"/>
      <c r="Z79" s="312"/>
      <c r="AA79" s="312"/>
      <c r="AB79" s="312"/>
      <c r="AC79" s="312"/>
      <c r="AD79" s="312"/>
      <c r="AE79" s="313"/>
    </row>
    <row r="80" spans="1:31" ht="23.25" customHeight="1" x14ac:dyDescent="0.25">
      <c r="A80" s="311"/>
      <c r="B80" s="312"/>
      <c r="C80" s="312"/>
      <c r="D80" s="312"/>
      <c r="E80" s="312"/>
      <c r="F80" s="312"/>
      <c r="G80" s="312"/>
      <c r="H80" s="312"/>
      <c r="I80" s="312"/>
      <c r="J80" s="312"/>
      <c r="K80" s="312"/>
      <c r="L80" s="312"/>
      <c r="M80" s="312"/>
      <c r="N80" s="312"/>
      <c r="O80" s="312"/>
      <c r="P80" s="312"/>
      <c r="Q80" s="312"/>
      <c r="R80" s="312"/>
      <c r="S80" s="312"/>
      <c r="T80" s="312"/>
      <c r="U80" s="312"/>
      <c r="V80" s="312"/>
      <c r="W80" s="312"/>
      <c r="X80" s="312"/>
      <c r="Y80" s="312"/>
      <c r="Z80" s="312"/>
      <c r="AA80" s="312"/>
      <c r="AB80" s="312"/>
      <c r="AC80" s="312"/>
      <c r="AD80" s="312"/>
      <c r="AE80" s="313"/>
    </row>
    <row r="81" spans="1:31" ht="13.8" thickBot="1" x14ac:dyDescent="0.3">
      <c r="P81" s="312"/>
      <c r="Q81" s="312"/>
      <c r="R81" s="312"/>
      <c r="S81" s="312"/>
      <c r="T81" s="312"/>
      <c r="U81" s="312"/>
      <c r="V81" s="312"/>
      <c r="W81" s="312"/>
      <c r="X81" s="312"/>
      <c r="Y81" s="312"/>
      <c r="Z81" s="312"/>
      <c r="AA81" s="312"/>
      <c r="AB81" s="312"/>
      <c r="AC81" s="312"/>
      <c r="AD81" s="312"/>
      <c r="AE81" s="313"/>
    </row>
    <row r="82" spans="1:31" ht="21" customHeight="1" thickBot="1" x14ac:dyDescent="0.45">
      <c r="A82" s="748" t="s">
        <v>299</v>
      </c>
      <c r="B82" s="749"/>
      <c r="C82" s="749"/>
      <c r="D82" s="749"/>
      <c r="E82" s="749"/>
      <c r="F82" s="749"/>
      <c r="G82" s="749"/>
      <c r="H82" s="749"/>
      <c r="I82" s="750"/>
      <c r="J82" s="750"/>
      <c r="K82" s="750"/>
      <c r="L82" s="750"/>
      <c r="M82" s="750"/>
      <c r="N82" s="750"/>
      <c r="O82" s="751"/>
      <c r="P82" s="314" t="s">
        <v>124</v>
      </c>
      <c r="Q82" s="315"/>
      <c r="R82" s="316"/>
      <c r="S82" s="316"/>
      <c r="T82" s="316"/>
      <c r="U82" s="316"/>
      <c r="V82" s="316"/>
      <c r="W82" s="316"/>
      <c r="X82" s="316"/>
      <c r="Y82" s="317"/>
      <c r="Z82" s="317"/>
      <c r="AA82" s="317"/>
      <c r="AB82" s="317"/>
      <c r="AC82" s="317"/>
      <c r="AD82" s="317"/>
      <c r="AE82" s="318"/>
    </row>
    <row r="83" spans="1:31" ht="20.25" customHeight="1" x14ac:dyDescent="0.35">
      <c r="A83" s="479"/>
      <c r="B83" s="477"/>
      <c r="C83" s="477"/>
      <c r="D83" s="477"/>
      <c r="E83" s="477"/>
      <c r="F83" s="477"/>
      <c r="G83" s="477"/>
      <c r="H83" s="477"/>
      <c r="I83" s="477"/>
      <c r="J83" s="477"/>
      <c r="K83" s="477"/>
      <c r="L83" s="477"/>
      <c r="M83" s="477"/>
      <c r="N83" s="477"/>
      <c r="O83" s="478"/>
      <c r="P83" s="319"/>
      <c r="Q83" s="320"/>
      <c r="R83" s="321"/>
      <c r="S83" s="321"/>
      <c r="T83" s="321"/>
      <c r="U83" s="321"/>
      <c r="V83" s="321"/>
      <c r="W83" s="321"/>
      <c r="X83" s="321"/>
      <c r="Y83" s="312"/>
      <c r="Z83" s="312"/>
      <c r="AA83" s="312"/>
      <c r="AB83" s="312"/>
      <c r="AC83" s="312"/>
      <c r="AD83" s="312"/>
      <c r="AE83" s="313"/>
    </row>
    <row r="84" spans="1:31" ht="20.25" customHeight="1" x14ac:dyDescent="0.35">
      <c r="A84" s="745" t="s">
        <v>618</v>
      </c>
      <c r="B84" s="746"/>
      <c r="C84" s="746"/>
      <c r="D84" s="746"/>
      <c r="E84" s="477"/>
      <c r="F84" s="477"/>
      <c r="G84" s="477"/>
      <c r="H84" s="477"/>
      <c r="I84" s="477"/>
      <c r="J84" s="477"/>
      <c r="K84" s="477"/>
      <c r="L84" s="477"/>
      <c r="M84" s="477"/>
      <c r="N84" s="477"/>
      <c r="O84" s="478"/>
      <c r="P84" s="322"/>
      <c r="Q84" s="323" t="s">
        <v>125</v>
      </c>
      <c r="R84" s="320"/>
      <c r="S84" s="321"/>
      <c r="T84" s="321"/>
      <c r="U84" s="321"/>
      <c r="V84" s="321"/>
      <c r="W84" s="321"/>
      <c r="X84" s="321"/>
      <c r="Y84" s="312"/>
      <c r="Z84" s="312"/>
      <c r="AA84" s="312"/>
      <c r="AB84" s="312"/>
      <c r="AC84" s="312"/>
      <c r="AD84" s="312"/>
      <c r="AE84" s="313"/>
    </row>
    <row r="85" spans="1:31" ht="20.25" customHeight="1" x14ac:dyDescent="0.35">
      <c r="A85" s="747" t="s">
        <v>617</v>
      </c>
      <c r="B85" s="746"/>
      <c r="C85" s="746"/>
      <c r="D85" s="746"/>
      <c r="E85" s="477"/>
      <c r="F85" s="477"/>
      <c r="G85" s="477"/>
      <c r="H85" s="477"/>
      <c r="I85" s="477"/>
      <c r="J85" s="477"/>
      <c r="K85" s="477"/>
      <c r="L85" s="477"/>
      <c r="M85" s="477"/>
      <c r="N85" s="477"/>
      <c r="O85" s="478"/>
      <c r="P85" s="322"/>
      <c r="Q85" s="742" t="s">
        <v>126</v>
      </c>
      <c r="R85" s="742"/>
      <c r="S85" s="742"/>
      <c r="T85" s="742"/>
      <c r="U85" s="743"/>
      <c r="V85" s="743"/>
      <c r="W85" s="743"/>
      <c r="X85" s="743"/>
      <c r="Y85" s="743"/>
      <c r="Z85" s="743"/>
      <c r="AA85" s="743"/>
      <c r="AB85" s="312"/>
      <c r="AC85" s="312"/>
      <c r="AD85" s="312"/>
      <c r="AE85" s="313"/>
    </row>
    <row r="86" spans="1:31" ht="20.25" customHeight="1" x14ac:dyDescent="0.35">
      <c r="A86" s="479"/>
      <c r="B86" s="477"/>
      <c r="C86" s="477"/>
      <c r="D86" s="477"/>
      <c r="E86" s="477"/>
      <c r="F86" s="477"/>
      <c r="G86" s="477"/>
      <c r="H86" s="477"/>
      <c r="I86" s="477"/>
      <c r="J86" s="477"/>
      <c r="K86" s="477"/>
      <c r="L86" s="477"/>
      <c r="M86" s="477"/>
      <c r="N86" s="477"/>
      <c r="O86" s="478"/>
      <c r="P86" s="322"/>
      <c r="Q86" s="742" t="s">
        <v>127</v>
      </c>
      <c r="R86" s="742"/>
      <c r="S86" s="742"/>
      <c r="T86" s="742"/>
      <c r="U86" s="743"/>
      <c r="V86" s="743"/>
      <c r="W86" s="743"/>
      <c r="X86" s="743"/>
      <c r="Y86" s="743"/>
      <c r="Z86" s="743"/>
      <c r="AA86" s="312"/>
      <c r="AB86" s="312"/>
      <c r="AC86" s="312"/>
      <c r="AD86" s="312"/>
      <c r="AE86" s="313"/>
    </row>
    <row r="87" spans="1:31" ht="20.25" customHeight="1" x14ac:dyDescent="0.35">
      <c r="A87" s="479"/>
      <c r="B87" s="477"/>
      <c r="C87" s="477"/>
      <c r="D87" s="477"/>
      <c r="E87" s="477"/>
      <c r="F87" s="477"/>
      <c r="G87" s="477"/>
      <c r="H87" s="477"/>
      <c r="I87" s="477"/>
      <c r="J87" s="477"/>
      <c r="K87" s="477"/>
      <c r="L87" s="477"/>
      <c r="M87" s="477"/>
      <c r="N87" s="477"/>
      <c r="O87" s="478"/>
      <c r="P87" s="322"/>
      <c r="Q87" s="742" t="s">
        <v>128</v>
      </c>
      <c r="R87" s="742"/>
      <c r="S87" s="742"/>
      <c r="T87" s="742"/>
      <c r="U87" s="743"/>
      <c r="V87" s="743"/>
      <c r="W87" s="743"/>
      <c r="X87" s="743"/>
      <c r="Y87" s="743"/>
      <c r="Z87" s="743"/>
      <c r="AA87" s="743"/>
      <c r="AB87" s="312"/>
      <c r="AC87" s="312"/>
      <c r="AD87" s="312"/>
      <c r="AE87" s="313"/>
    </row>
    <row r="88" spans="1:31" ht="20.25" customHeight="1" x14ac:dyDescent="0.35">
      <c r="A88" s="479"/>
      <c r="B88" s="477"/>
      <c r="C88" s="477"/>
      <c r="D88" s="477"/>
      <c r="E88" s="477"/>
      <c r="F88" s="477"/>
      <c r="G88" s="477"/>
      <c r="H88" s="477"/>
      <c r="I88" s="477"/>
      <c r="J88" s="477"/>
      <c r="K88" s="477"/>
      <c r="L88" s="477"/>
      <c r="M88" s="477"/>
      <c r="N88" s="477"/>
      <c r="O88" s="478"/>
      <c r="P88" s="322" t="s">
        <v>266</v>
      </c>
      <c r="Q88" s="324" t="s">
        <v>775</v>
      </c>
      <c r="R88" s="321"/>
      <c r="S88" s="321"/>
      <c r="T88" s="321"/>
      <c r="U88" s="321"/>
      <c r="V88" s="321"/>
      <c r="W88" s="321"/>
      <c r="X88" s="321"/>
      <c r="Y88" s="312"/>
      <c r="Z88" s="312"/>
      <c r="AA88" s="312"/>
      <c r="AB88" s="312"/>
      <c r="AC88" s="312"/>
      <c r="AD88" s="312"/>
      <c r="AE88" s="313"/>
    </row>
    <row r="89" spans="1:31" ht="20.25" customHeight="1" x14ac:dyDescent="0.35">
      <c r="A89" s="479"/>
      <c r="B89" s="477"/>
      <c r="C89" s="477"/>
      <c r="D89" s="477"/>
      <c r="E89" s="477"/>
      <c r="F89" s="477"/>
      <c r="G89" s="477"/>
      <c r="H89" s="477"/>
      <c r="I89" s="477"/>
      <c r="J89" s="477"/>
      <c r="K89" s="477"/>
      <c r="L89" s="477"/>
      <c r="M89" s="477"/>
      <c r="N89" s="477"/>
      <c r="O89" s="478"/>
      <c r="P89" s="322" t="s">
        <v>242</v>
      </c>
      <c r="Q89" s="324" t="s">
        <v>776</v>
      </c>
      <c r="R89" s="321"/>
      <c r="S89" s="321"/>
      <c r="T89" s="321"/>
      <c r="U89" s="321"/>
      <c r="V89" s="321"/>
      <c r="W89" s="321"/>
      <c r="X89" s="321"/>
      <c r="Y89" s="312"/>
      <c r="Z89" s="312"/>
      <c r="AA89" s="312"/>
      <c r="AB89" s="312"/>
      <c r="AC89" s="312"/>
      <c r="AD89" s="312"/>
      <c r="AE89" s="313"/>
    </row>
    <row r="90" spans="1:31" ht="20.25" customHeight="1" thickBot="1" x14ac:dyDescent="0.4">
      <c r="A90" s="479"/>
      <c r="B90" s="477"/>
      <c r="C90" s="477"/>
      <c r="D90" s="477"/>
      <c r="E90" s="477"/>
      <c r="F90" s="477"/>
      <c r="G90" s="477"/>
      <c r="H90" s="477"/>
      <c r="I90" s="477"/>
      <c r="J90" s="477"/>
      <c r="K90" s="477"/>
      <c r="L90" s="477"/>
      <c r="M90" s="477"/>
      <c r="N90" s="477"/>
      <c r="O90" s="478"/>
      <c r="P90" s="322" t="s">
        <v>316</v>
      </c>
      <c r="Q90" s="324" t="s">
        <v>606</v>
      </c>
      <c r="R90" s="321"/>
      <c r="S90" s="321"/>
      <c r="T90" s="321"/>
      <c r="U90" s="321"/>
      <c r="V90" s="321"/>
      <c r="W90" s="321"/>
      <c r="X90" s="321"/>
      <c r="Y90" s="312"/>
      <c r="Z90" s="312"/>
      <c r="AA90" s="312"/>
      <c r="AB90" s="312"/>
      <c r="AC90" s="312"/>
      <c r="AD90" s="312"/>
      <c r="AE90" s="313"/>
    </row>
    <row r="91" spans="1:31" ht="20.25" customHeight="1" thickBot="1" x14ac:dyDescent="0.45">
      <c r="A91" s="479"/>
      <c r="B91" s="477"/>
      <c r="C91" s="477"/>
      <c r="D91" s="477"/>
      <c r="E91" s="477"/>
      <c r="F91" s="477"/>
      <c r="G91" s="477"/>
      <c r="H91" s="477"/>
      <c r="I91" s="477"/>
      <c r="J91" s="477"/>
      <c r="K91" s="477"/>
      <c r="L91" s="477"/>
      <c r="M91" s="477"/>
      <c r="N91" s="477"/>
      <c r="O91" s="478"/>
      <c r="P91" s="325" t="s">
        <v>520</v>
      </c>
      <c r="Q91" s="321"/>
      <c r="R91" s="321"/>
      <c r="S91" s="321"/>
      <c r="T91" s="321"/>
      <c r="U91" s="321"/>
      <c r="V91" s="321"/>
      <c r="W91" s="321"/>
      <c r="X91" s="321"/>
      <c r="Y91" s="312"/>
      <c r="Z91" s="312"/>
      <c r="AA91" s="312"/>
      <c r="AB91" s="312"/>
      <c r="AC91" s="312"/>
      <c r="AD91" s="312"/>
      <c r="AE91" s="313"/>
    </row>
    <row r="92" spans="1:31" ht="20.25" customHeight="1" x14ac:dyDescent="0.35">
      <c r="A92" s="479"/>
      <c r="B92" s="477"/>
      <c r="C92" s="477"/>
      <c r="D92" s="477"/>
      <c r="E92" s="477"/>
      <c r="F92" s="477"/>
      <c r="G92" s="477"/>
      <c r="H92" s="477"/>
      <c r="I92" s="477"/>
      <c r="J92" s="477"/>
      <c r="K92" s="477"/>
      <c r="L92" s="477"/>
      <c r="M92" s="477"/>
      <c r="N92" s="477"/>
      <c r="O92" s="478"/>
      <c r="P92" s="322"/>
      <c r="Q92" s="321" t="s">
        <v>246</v>
      </c>
      <c r="R92" s="321" t="s">
        <v>264</v>
      </c>
      <c r="S92" s="321"/>
      <c r="T92" s="321"/>
      <c r="U92" s="321"/>
      <c r="V92" s="321"/>
      <c r="W92" s="321"/>
      <c r="X92" s="321"/>
      <c r="Y92" s="312"/>
      <c r="Z92" s="312"/>
      <c r="AA92" s="312"/>
      <c r="AB92" s="312"/>
      <c r="AC92" s="312"/>
      <c r="AD92" s="312"/>
      <c r="AE92" s="313"/>
    </row>
    <row r="93" spans="1:31" ht="20.25" customHeight="1" x14ac:dyDescent="0.35">
      <c r="A93" s="479"/>
      <c r="B93" s="477"/>
      <c r="C93" s="477"/>
      <c r="D93" s="477"/>
      <c r="E93" s="477"/>
      <c r="F93" s="477"/>
      <c r="G93" s="477"/>
      <c r="H93" s="477"/>
      <c r="I93" s="477"/>
      <c r="J93" s="477"/>
      <c r="K93" s="477"/>
      <c r="L93" s="477"/>
      <c r="M93" s="477"/>
      <c r="N93" s="477"/>
      <c r="O93" s="478"/>
      <c r="P93" s="322"/>
      <c r="Q93" s="321" t="s">
        <v>253</v>
      </c>
      <c r="R93" s="321" t="s">
        <v>254</v>
      </c>
      <c r="S93" s="321"/>
      <c r="T93" s="321"/>
      <c r="U93" s="321"/>
      <c r="V93" s="321"/>
      <c r="W93" s="321"/>
      <c r="X93" s="321"/>
      <c r="Y93" s="312"/>
      <c r="Z93" s="312"/>
      <c r="AA93" s="312"/>
      <c r="AB93" s="312"/>
      <c r="AC93" s="312"/>
      <c r="AD93" s="312"/>
      <c r="AE93" s="313"/>
    </row>
    <row r="94" spans="1:31" ht="20.25" customHeight="1" x14ac:dyDescent="0.35">
      <c r="A94" s="479"/>
      <c r="B94" s="477"/>
      <c r="C94" s="477"/>
      <c r="D94" s="477"/>
      <c r="E94" s="477"/>
      <c r="F94" s="477"/>
      <c r="G94" s="477"/>
      <c r="H94" s="477"/>
      <c r="I94" s="477"/>
      <c r="J94" s="477"/>
      <c r="K94" s="477"/>
      <c r="L94" s="477"/>
      <c r="M94" s="477"/>
      <c r="N94" s="477"/>
      <c r="O94" s="478"/>
      <c r="P94" s="322"/>
      <c r="Q94" s="321" t="s">
        <v>248</v>
      </c>
      <c r="R94" s="321" t="s">
        <v>265</v>
      </c>
      <c r="S94" s="321"/>
      <c r="T94" s="321"/>
      <c r="U94" s="321"/>
      <c r="V94" s="321"/>
      <c r="W94" s="321"/>
      <c r="X94" s="321"/>
      <c r="Y94" s="312"/>
      <c r="Z94" s="312"/>
      <c r="AA94" s="312"/>
      <c r="AB94" s="312"/>
      <c r="AC94" s="312"/>
      <c r="AD94" s="312"/>
      <c r="AE94" s="313"/>
    </row>
    <row r="95" spans="1:31" ht="20.25" customHeight="1" x14ac:dyDescent="0.35">
      <c r="A95" s="479"/>
      <c r="B95" s="477"/>
      <c r="C95" s="477"/>
      <c r="D95" s="477"/>
      <c r="E95" s="477"/>
      <c r="F95" s="477"/>
      <c r="G95" s="477"/>
      <c r="H95" s="477"/>
      <c r="I95" s="477"/>
      <c r="J95" s="477"/>
      <c r="K95" s="477"/>
      <c r="L95" s="477"/>
      <c r="M95" s="477"/>
      <c r="N95" s="477"/>
      <c r="O95" s="478"/>
      <c r="P95" s="322"/>
      <c r="Q95" s="321" t="s">
        <v>171</v>
      </c>
      <c r="R95" s="321" t="s">
        <v>247</v>
      </c>
      <c r="S95" s="321"/>
      <c r="T95" s="321"/>
      <c r="U95" s="321"/>
      <c r="V95" s="321"/>
      <c r="W95" s="321"/>
      <c r="X95" s="321"/>
      <c r="Y95" s="312"/>
      <c r="Z95" s="312"/>
      <c r="AA95" s="312"/>
      <c r="AB95" s="312"/>
      <c r="AC95" s="312"/>
      <c r="AD95" s="312"/>
      <c r="AE95" s="313"/>
    </row>
    <row r="96" spans="1:31" ht="20.25" customHeight="1" x14ac:dyDescent="0.35">
      <c r="A96" s="479"/>
      <c r="B96" s="477"/>
      <c r="C96" s="477"/>
      <c r="D96" s="477"/>
      <c r="E96" s="477"/>
      <c r="F96" s="477"/>
      <c r="G96" s="477"/>
      <c r="H96" s="477"/>
      <c r="I96" s="477"/>
      <c r="J96" s="477"/>
      <c r="K96" s="477"/>
      <c r="L96" s="477"/>
      <c r="M96" s="477"/>
      <c r="N96" s="477"/>
      <c r="O96" s="478"/>
      <c r="P96" s="322"/>
      <c r="Q96" s="321" t="s">
        <v>244</v>
      </c>
      <c r="R96" s="321" t="s">
        <v>245</v>
      </c>
      <c r="S96" s="321"/>
      <c r="T96" s="321"/>
      <c r="U96" s="321"/>
      <c r="V96" s="321"/>
      <c r="W96" s="321"/>
      <c r="X96" s="321"/>
      <c r="Y96" s="312"/>
      <c r="Z96" s="312"/>
      <c r="AA96" s="312"/>
      <c r="AB96" s="312"/>
      <c r="AC96" s="312"/>
      <c r="AD96" s="312"/>
      <c r="AE96" s="313"/>
    </row>
    <row r="97" spans="1:31" ht="20.25" customHeight="1" x14ac:dyDescent="0.35">
      <c r="A97" s="479"/>
      <c r="B97" s="477"/>
      <c r="C97" s="477"/>
      <c r="D97" s="477"/>
      <c r="E97" s="477"/>
      <c r="F97" s="477"/>
      <c r="G97" s="477"/>
      <c r="H97" s="477"/>
      <c r="I97" s="477"/>
      <c r="J97" s="477"/>
      <c r="K97" s="477"/>
      <c r="L97" s="477"/>
      <c r="M97" s="477"/>
      <c r="N97" s="477"/>
      <c r="O97" s="478"/>
      <c r="P97" s="322"/>
      <c r="Q97" s="321" t="s">
        <v>249</v>
      </c>
      <c r="R97" s="321" t="s">
        <v>250</v>
      </c>
      <c r="S97" s="321"/>
      <c r="T97" s="321"/>
      <c r="U97" s="321"/>
      <c r="V97" s="321"/>
      <c r="W97" s="321"/>
      <c r="X97" s="321"/>
      <c r="Y97" s="312"/>
      <c r="Z97" s="312"/>
      <c r="AA97" s="312"/>
      <c r="AB97" s="312"/>
      <c r="AC97" s="312"/>
      <c r="AD97" s="312"/>
      <c r="AE97" s="313"/>
    </row>
    <row r="98" spans="1:31" ht="20.25" customHeight="1" x14ac:dyDescent="0.35">
      <c r="A98" s="479"/>
      <c r="B98" s="477"/>
      <c r="C98" s="477"/>
      <c r="D98" s="477"/>
      <c r="E98" s="477"/>
      <c r="F98" s="477"/>
      <c r="G98" s="477"/>
      <c r="H98" s="477"/>
      <c r="I98" s="477"/>
      <c r="J98" s="477"/>
      <c r="K98" s="477"/>
      <c r="L98" s="477"/>
      <c r="M98" s="477"/>
      <c r="N98" s="477"/>
      <c r="O98" s="478"/>
      <c r="P98" s="322"/>
      <c r="Q98" s="321" t="s">
        <v>251</v>
      </c>
      <c r="R98" s="321" t="s">
        <v>252</v>
      </c>
      <c r="S98" s="321"/>
      <c r="T98" s="321"/>
      <c r="U98" s="321"/>
      <c r="V98" s="321"/>
      <c r="W98" s="321"/>
      <c r="X98" s="321"/>
      <c r="Y98" s="312"/>
      <c r="Z98" s="312"/>
      <c r="AA98" s="312"/>
      <c r="AB98" s="312"/>
      <c r="AC98" s="312"/>
      <c r="AD98" s="312"/>
      <c r="AE98" s="313"/>
    </row>
    <row r="99" spans="1:31" ht="20.25" customHeight="1" x14ac:dyDescent="0.35">
      <c r="A99" s="479"/>
      <c r="B99" s="477"/>
      <c r="C99" s="477"/>
      <c r="D99" s="477"/>
      <c r="E99" s="477"/>
      <c r="F99" s="477"/>
      <c r="G99" s="477"/>
      <c r="H99" s="477"/>
      <c r="I99" s="477"/>
      <c r="J99" s="477"/>
      <c r="K99" s="477"/>
      <c r="L99" s="477"/>
      <c r="M99" s="477"/>
      <c r="N99" s="477"/>
      <c r="O99" s="478"/>
      <c r="P99" s="322"/>
      <c r="Q99" s="321" t="s">
        <v>255</v>
      </c>
      <c r="R99" s="321" t="s">
        <v>150</v>
      </c>
      <c r="S99" s="321"/>
      <c r="T99" s="321"/>
      <c r="U99" s="321"/>
      <c r="V99" s="321"/>
      <c r="W99" s="321"/>
      <c r="X99" s="321"/>
      <c r="Y99" s="312"/>
      <c r="Z99" s="312"/>
      <c r="AA99" s="312"/>
      <c r="AB99" s="312"/>
      <c r="AC99" s="312"/>
      <c r="AD99" s="312"/>
      <c r="AE99" s="313"/>
    </row>
    <row r="100" spans="1:31" ht="20.25" customHeight="1" x14ac:dyDescent="0.35">
      <c r="A100" s="479"/>
      <c r="B100" s="477"/>
      <c r="C100" s="477"/>
      <c r="D100" s="477"/>
      <c r="E100" s="477"/>
      <c r="F100" s="477"/>
      <c r="G100" s="477"/>
      <c r="H100" s="477"/>
      <c r="I100" s="477"/>
      <c r="J100" s="477"/>
      <c r="K100" s="477"/>
      <c r="L100" s="477"/>
      <c r="M100" s="477"/>
      <c r="N100" s="477"/>
      <c r="O100" s="478"/>
      <c r="P100" s="322"/>
      <c r="Q100" s="321" t="s">
        <v>256</v>
      </c>
      <c r="R100" s="321" t="s">
        <v>257</v>
      </c>
      <c r="S100" s="321"/>
      <c r="T100" s="321"/>
      <c r="U100" s="321"/>
      <c r="V100" s="321"/>
      <c r="W100" s="321"/>
      <c r="X100" s="321"/>
      <c r="Y100" s="312"/>
      <c r="Z100" s="312"/>
      <c r="AA100" s="312"/>
      <c r="AB100" s="312"/>
      <c r="AC100" s="312"/>
      <c r="AD100" s="312"/>
      <c r="AE100" s="313"/>
    </row>
    <row r="101" spans="1:31" ht="20.25" customHeight="1" x14ac:dyDescent="0.35">
      <c r="A101" s="479"/>
      <c r="B101" s="477"/>
      <c r="C101" s="477"/>
      <c r="D101" s="477"/>
      <c r="E101" s="477"/>
      <c r="F101" s="477"/>
      <c r="G101" s="477"/>
      <c r="H101" s="477"/>
      <c r="I101" s="477"/>
      <c r="J101" s="477"/>
      <c r="K101" s="477"/>
      <c r="L101" s="477"/>
      <c r="M101" s="477"/>
      <c r="N101" s="477"/>
      <c r="O101" s="478"/>
      <c r="P101" s="322"/>
      <c r="Q101" s="321" t="s">
        <v>258</v>
      </c>
      <c r="R101" s="321" t="s">
        <v>259</v>
      </c>
      <c r="S101" s="321"/>
      <c r="T101" s="321"/>
      <c r="U101" s="321"/>
      <c r="V101" s="321"/>
      <c r="W101" s="321"/>
      <c r="X101" s="321"/>
      <c r="Y101" s="312"/>
      <c r="Z101" s="312"/>
      <c r="AA101" s="312"/>
      <c r="AB101" s="312"/>
      <c r="AC101" s="312"/>
      <c r="AD101" s="312"/>
      <c r="AE101" s="313"/>
    </row>
    <row r="102" spans="1:31" ht="20.25" customHeight="1" x14ac:dyDescent="0.35">
      <c r="A102" s="479"/>
      <c r="B102" s="477"/>
      <c r="C102" s="477"/>
      <c r="D102" s="477"/>
      <c r="E102" s="477"/>
      <c r="F102" s="477"/>
      <c r="G102" s="477"/>
      <c r="H102" s="477"/>
      <c r="I102" s="477"/>
      <c r="J102" s="477"/>
      <c r="K102" s="477"/>
      <c r="L102" s="477"/>
      <c r="M102" s="477"/>
      <c r="N102" s="477"/>
      <c r="O102" s="478"/>
      <c r="P102" s="322"/>
      <c r="Q102" s="321" t="s">
        <v>262</v>
      </c>
      <c r="R102" s="744" t="s">
        <v>263</v>
      </c>
      <c r="S102" s="744"/>
      <c r="T102" s="744"/>
      <c r="U102" s="321"/>
      <c r="V102" s="321"/>
      <c r="W102" s="321"/>
      <c r="X102" s="321"/>
      <c r="Y102" s="312"/>
      <c r="Z102" s="312"/>
      <c r="AA102" s="312"/>
      <c r="AB102" s="312"/>
      <c r="AC102" s="312"/>
      <c r="AD102" s="312"/>
      <c r="AE102" s="313"/>
    </row>
    <row r="103" spans="1:31" ht="20.25" customHeight="1" x14ac:dyDescent="0.35">
      <c r="A103" s="479"/>
      <c r="B103" s="477"/>
      <c r="C103" s="477"/>
      <c r="D103" s="477"/>
      <c r="E103" s="477"/>
      <c r="F103" s="477"/>
      <c r="G103" s="477"/>
      <c r="H103" s="477"/>
      <c r="I103" s="477"/>
      <c r="J103" s="477"/>
      <c r="K103" s="477"/>
      <c r="L103" s="477"/>
      <c r="M103" s="477"/>
      <c r="N103" s="477"/>
      <c r="O103" s="478"/>
      <c r="P103" s="322"/>
      <c r="Q103" s="321"/>
      <c r="R103" s="744"/>
      <c r="S103" s="744"/>
      <c r="T103" s="744"/>
      <c r="U103" s="321"/>
      <c r="V103" s="321"/>
      <c r="W103" s="321"/>
      <c r="X103" s="321"/>
      <c r="Y103" s="312"/>
      <c r="Z103" s="312"/>
      <c r="AA103" s="312"/>
      <c r="AB103" s="312"/>
      <c r="AC103" s="312"/>
      <c r="AD103" s="312"/>
      <c r="AE103" s="313"/>
    </row>
    <row r="104" spans="1:31" ht="12.75" customHeight="1" x14ac:dyDescent="0.35">
      <c r="A104" s="479"/>
      <c r="B104" s="477"/>
      <c r="C104" s="477"/>
      <c r="D104" s="477"/>
      <c r="E104" s="477"/>
      <c r="F104" s="477"/>
      <c r="G104" s="477"/>
      <c r="H104" s="477"/>
      <c r="I104" s="477"/>
      <c r="J104" s="477"/>
      <c r="K104" s="477"/>
      <c r="L104" s="477"/>
      <c r="M104" s="477"/>
      <c r="N104" s="477"/>
      <c r="O104" s="478"/>
      <c r="P104" s="322"/>
      <c r="Q104" s="321" t="s">
        <v>295</v>
      </c>
      <c r="R104" s="321" t="s">
        <v>296</v>
      </c>
      <c r="S104" s="321"/>
      <c r="T104" s="321"/>
      <c r="U104" s="321"/>
      <c r="V104" s="321"/>
      <c r="W104" s="321"/>
      <c r="X104" s="321"/>
      <c r="Y104" s="312"/>
      <c r="Z104" s="312"/>
      <c r="AA104" s="312"/>
      <c r="AB104" s="312"/>
      <c r="AC104" s="312"/>
      <c r="AD104" s="312"/>
      <c r="AE104" s="313"/>
    </row>
    <row r="105" spans="1:31" ht="20.25" customHeight="1" x14ac:dyDescent="0.35">
      <c r="A105" s="479"/>
      <c r="B105" s="477"/>
      <c r="C105" s="477"/>
      <c r="D105" s="477"/>
      <c r="E105" s="477"/>
      <c r="F105" s="477"/>
      <c r="G105" s="477"/>
      <c r="H105" s="477"/>
      <c r="I105" s="477"/>
      <c r="J105" s="477"/>
      <c r="K105" s="477"/>
      <c r="L105" s="477"/>
      <c r="M105" s="477"/>
      <c r="N105" s="477"/>
      <c r="O105" s="478"/>
      <c r="P105" s="322"/>
      <c r="Q105" s="321" t="s">
        <v>303</v>
      </c>
      <c r="R105" s="321" t="s">
        <v>304</v>
      </c>
      <c r="S105" s="321"/>
      <c r="T105" s="321"/>
      <c r="U105" s="321"/>
      <c r="V105" s="321"/>
      <c r="W105" s="321"/>
      <c r="X105" s="321"/>
      <c r="Y105" s="312"/>
      <c r="Z105" s="312"/>
      <c r="AA105" s="312"/>
      <c r="AB105" s="312"/>
      <c r="AC105" s="312"/>
      <c r="AD105" s="312"/>
      <c r="AE105" s="313"/>
    </row>
    <row r="106" spans="1:31" ht="20.25" customHeight="1" x14ac:dyDescent="0.35">
      <c r="A106" s="479"/>
      <c r="B106" s="477"/>
      <c r="C106" s="477"/>
      <c r="D106" s="477"/>
      <c r="E106" s="477"/>
      <c r="F106" s="477"/>
      <c r="G106" s="477"/>
      <c r="H106" s="477"/>
      <c r="I106" s="477"/>
      <c r="J106" s="477"/>
      <c r="K106" s="477"/>
      <c r="L106" s="477"/>
      <c r="M106" s="477"/>
      <c r="N106" s="477"/>
      <c r="O106" s="478"/>
      <c r="P106" s="322"/>
      <c r="Q106" s="321" t="s">
        <v>377</v>
      </c>
      <c r="R106" s="321" t="s">
        <v>309</v>
      </c>
      <c r="S106" s="321"/>
      <c r="T106" s="321"/>
      <c r="U106" s="321"/>
      <c r="V106" s="321"/>
      <c r="W106" s="321"/>
      <c r="X106" s="321"/>
      <c r="Y106" s="312"/>
      <c r="Z106" s="312"/>
      <c r="AA106" s="312"/>
      <c r="AB106" s="312"/>
      <c r="AC106" s="312"/>
      <c r="AD106" s="312"/>
      <c r="AE106" s="313"/>
    </row>
    <row r="107" spans="1:31" ht="20.25" customHeight="1" x14ac:dyDescent="0.35">
      <c r="A107" s="479"/>
      <c r="B107" s="477"/>
      <c r="C107" s="477"/>
      <c r="D107" s="477"/>
      <c r="E107" s="477"/>
      <c r="F107" s="477"/>
      <c r="G107" s="477"/>
      <c r="H107" s="477"/>
      <c r="I107" s="477"/>
      <c r="J107" s="477"/>
      <c r="K107" s="477"/>
      <c r="L107" s="477"/>
      <c r="M107" s="477"/>
      <c r="N107" s="477"/>
      <c r="O107" s="478"/>
      <c r="P107" s="322"/>
      <c r="Q107" s="321" t="s">
        <v>310</v>
      </c>
      <c r="R107" s="321" t="s">
        <v>311</v>
      </c>
      <c r="S107" s="321"/>
      <c r="T107" s="321"/>
      <c r="U107" s="321"/>
      <c r="V107" s="321"/>
      <c r="W107" s="321"/>
      <c r="X107" s="321"/>
      <c r="Y107" s="312"/>
      <c r="Z107" s="312"/>
      <c r="AA107" s="312"/>
      <c r="AB107" s="312"/>
      <c r="AC107" s="312"/>
      <c r="AD107" s="312"/>
      <c r="AE107" s="313"/>
    </row>
    <row r="108" spans="1:31" ht="20.25" customHeight="1" x14ac:dyDescent="0.35">
      <c r="A108" s="479"/>
      <c r="B108" s="477"/>
      <c r="C108" s="477"/>
      <c r="D108" s="477"/>
      <c r="E108" s="477"/>
      <c r="F108" s="477"/>
      <c r="G108" s="477"/>
      <c r="H108" s="477"/>
      <c r="I108" s="477"/>
      <c r="J108" s="477"/>
      <c r="K108" s="477"/>
      <c r="L108" s="477"/>
      <c r="M108" s="477"/>
      <c r="N108" s="477"/>
      <c r="O108" s="478"/>
      <c r="P108" s="322"/>
      <c r="Q108" s="321" t="s">
        <v>312</v>
      </c>
      <c r="R108" s="321" t="s">
        <v>313</v>
      </c>
      <c r="S108" s="321"/>
      <c r="T108" s="321"/>
      <c r="U108" s="321"/>
      <c r="V108" s="321"/>
      <c r="W108" s="321"/>
      <c r="X108" s="321"/>
      <c r="Y108" s="312"/>
      <c r="Z108" s="312"/>
      <c r="AA108" s="312"/>
      <c r="AB108" s="312"/>
      <c r="AC108" s="312"/>
      <c r="AD108" s="312"/>
      <c r="AE108" s="313"/>
    </row>
    <row r="109" spans="1:31" ht="20.25" customHeight="1" x14ac:dyDescent="0.35">
      <c r="A109" s="479"/>
      <c r="B109" s="477"/>
      <c r="C109" s="477"/>
      <c r="D109" s="477"/>
      <c r="E109" s="477"/>
      <c r="F109" s="477"/>
      <c r="G109" s="477"/>
      <c r="H109" s="477"/>
      <c r="I109" s="477"/>
      <c r="J109" s="477"/>
      <c r="K109" s="477"/>
      <c r="L109" s="477"/>
      <c r="M109" s="477"/>
      <c r="N109" s="477"/>
      <c r="O109" s="478"/>
      <c r="P109" s="322"/>
      <c r="Q109" s="321" t="s">
        <v>314</v>
      </c>
      <c r="R109" s="321" t="s">
        <v>321</v>
      </c>
      <c r="S109" s="321"/>
      <c r="T109" s="321"/>
      <c r="U109" s="321"/>
      <c r="V109" s="321"/>
      <c r="W109" s="321"/>
      <c r="X109" s="321"/>
      <c r="Y109" s="312"/>
      <c r="Z109" s="312"/>
      <c r="AA109" s="312"/>
      <c r="AB109" s="312"/>
      <c r="AC109" s="312"/>
      <c r="AD109" s="312"/>
      <c r="AE109" s="313"/>
    </row>
    <row r="110" spans="1:31" ht="20.25" customHeight="1" x14ac:dyDescent="0.35">
      <c r="A110" s="479"/>
      <c r="B110" s="477"/>
      <c r="C110" s="477"/>
      <c r="D110" s="477"/>
      <c r="E110" s="477"/>
      <c r="F110" s="477"/>
      <c r="G110" s="477"/>
      <c r="H110" s="477"/>
      <c r="I110" s="477"/>
      <c r="J110" s="477"/>
      <c r="K110" s="477"/>
      <c r="L110" s="477"/>
      <c r="M110" s="477"/>
      <c r="N110" s="477"/>
      <c r="O110" s="478"/>
      <c r="P110" s="322"/>
      <c r="Q110" s="321" t="s">
        <v>315</v>
      </c>
      <c r="R110" s="321" t="s">
        <v>320</v>
      </c>
      <c r="S110" s="321"/>
      <c r="T110" s="321"/>
      <c r="U110" s="321"/>
      <c r="V110" s="321"/>
      <c r="W110" s="321"/>
      <c r="X110" s="321"/>
      <c r="Y110" s="312"/>
      <c r="Z110" s="312"/>
      <c r="AA110" s="312"/>
      <c r="AB110" s="312"/>
      <c r="AC110" s="312"/>
      <c r="AD110" s="312"/>
      <c r="AE110" s="313"/>
    </row>
    <row r="111" spans="1:31" ht="20.25" customHeight="1" thickBot="1" x14ac:dyDescent="0.4">
      <c r="A111" s="479"/>
      <c r="B111" s="477"/>
      <c r="C111" s="477"/>
      <c r="D111" s="477"/>
      <c r="E111" s="477"/>
      <c r="F111" s="477"/>
      <c r="G111" s="477"/>
      <c r="H111" s="477"/>
      <c r="I111" s="477"/>
      <c r="J111" s="477"/>
      <c r="K111" s="477"/>
      <c r="L111" s="477"/>
      <c r="M111" s="477"/>
      <c r="N111" s="477"/>
      <c r="O111" s="478"/>
      <c r="P111" s="326"/>
      <c r="Q111" s="327" t="s">
        <v>318</v>
      </c>
      <c r="R111" s="327" t="s">
        <v>319</v>
      </c>
      <c r="S111" s="327"/>
      <c r="T111" s="327"/>
      <c r="U111" s="327"/>
      <c r="V111" s="327"/>
      <c r="W111" s="327"/>
      <c r="X111" s="327"/>
      <c r="Y111" s="328"/>
      <c r="Z111" s="328"/>
      <c r="AA111" s="328"/>
      <c r="AB111" s="328"/>
      <c r="AC111" s="328"/>
      <c r="AD111" s="328"/>
      <c r="AE111" s="329"/>
    </row>
  </sheetData>
  <mergeCells count="13">
    <mergeCell ref="Q85:AA85"/>
    <mergeCell ref="Q86:Z86"/>
    <mergeCell ref="Q87:AA87"/>
    <mergeCell ref="R102:T103"/>
    <mergeCell ref="A84:D84"/>
    <mergeCell ref="A85:D85"/>
    <mergeCell ref="A82:O82"/>
    <mergeCell ref="A1:K1"/>
    <mergeCell ref="C3:D3"/>
    <mergeCell ref="E23:K23"/>
    <mergeCell ref="F19:J19"/>
    <mergeCell ref="A37:AE37"/>
    <mergeCell ref="F4:J4"/>
  </mergeCells>
  <hyperlinks>
    <hyperlink ref="A85" r:id="rId1"/>
  </hyperlinks>
  <pageMargins left="0.39370078740157483" right="0.39370078740157483" top="0.39370078740157483" bottom="0.19685039370078741" header="0.19685039370078741" footer="0"/>
  <pageSetup paperSize="9" scale="24" orientation="landscape" r:id="rId2"/>
  <headerFooter alignWithMargins="0">
    <oddHeader>&amp;L&amp;G&amp;C&amp;24Requirements, General Process Overview and Notes.</oddHeader>
    <oddFooter>&amp;L&amp;"Arial,Bold"&amp;24EIRGRID Confidential - &amp;F&amp;R&amp;24Page &amp;P
&amp;D</oddFooter>
  </headerFooter>
  <drawing r:id="rId3"/>
  <legacyDrawing r:id="rId4"/>
  <legacyDrawingHF r:id="rId5"/>
  <oleObjects>
    <mc:AlternateContent xmlns:mc="http://schemas.openxmlformats.org/markup-compatibility/2006">
      <mc:Choice Requires="x14">
        <oleObject progId="Visio.Drawing.11" shapeId="23553" r:id="rId6">
          <objectPr defaultSize="0" autoPict="0" r:id="rId7">
            <anchor moveWithCells="1">
              <from>
                <xdr:col>0</xdr:col>
                <xdr:colOff>0</xdr:colOff>
                <xdr:row>37</xdr:row>
                <xdr:rowOff>0</xdr:rowOff>
              </from>
              <to>
                <xdr:col>19</xdr:col>
                <xdr:colOff>480060</xdr:colOff>
                <xdr:row>79</xdr:row>
                <xdr:rowOff>152400</xdr:rowOff>
              </to>
            </anchor>
          </objectPr>
        </oleObject>
      </mc:Choice>
      <mc:Fallback>
        <oleObject progId="Visio.Drawing.11" shapeId="23553" r:id="rId6"/>
      </mc:Fallback>
    </mc:AlternateContent>
    <mc:AlternateContent xmlns:mc="http://schemas.openxmlformats.org/markup-compatibility/2006">
      <mc:Choice Requires="x14">
        <oleObject progId="Visio.Drawing.11" shapeId="23555" r:id="rId8">
          <objectPr defaultSize="0" autoPict="0" r:id="rId9">
            <anchor moveWithCells="1">
              <from>
                <xdr:col>12</xdr:col>
                <xdr:colOff>236220</xdr:colOff>
                <xdr:row>0</xdr:row>
                <xdr:rowOff>114300</xdr:rowOff>
              </from>
              <to>
                <xdr:col>30</xdr:col>
                <xdr:colOff>144780</xdr:colOff>
                <xdr:row>34</xdr:row>
                <xdr:rowOff>30480</xdr:rowOff>
              </to>
            </anchor>
          </objectPr>
        </oleObject>
      </mc:Choice>
      <mc:Fallback>
        <oleObject progId="Visio.Drawing.11" shapeId="23555" r:id="rId8"/>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B188"/>
  <sheetViews>
    <sheetView topLeftCell="A52" zoomScaleNormal="100" workbookViewId="0">
      <selection activeCell="A3" sqref="A3"/>
    </sheetView>
  </sheetViews>
  <sheetFormatPr defaultRowHeight="13.2" x14ac:dyDescent="0.25"/>
  <cols>
    <col min="1" max="1" width="154.88671875" style="501" customWidth="1"/>
    <col min="2" max="16384" width="8.88671875" style="504"/>
  </cols>
  <sheetData>
    <row r="2" spans="1:1" x14ac:dyDescent="0.25">
      <c r="A2" s="507" t="s">
        <v>650</v>
      </c>
    </row>
    <row r="3" spans="1:1" ht="26.4" x14ac:dyDescent="0.25">
      <c r="A3" s="508" t="s">
        <v>651</v>
      </c>
    </row>
    <row r="4" spans="1:1" x14ac:dyDescent="0.25">
      <c r="A4" s="508" t="s">
        <v>652</v>
      </c>
    </row>
    <row r="5" spans="1:1" ht="13.8" thickBot="1" x14ac:dyDescent="0.3">
      <c r="A5" s="509"/>
    </row>
    <row r="6" spans="1:1" x14ac:dyDescent="0.25">
      <c r="A6" s="508" t="s">
        <v>653</v>
      </c>
    </row>
    <row r="7" spans="1:1" x14ac:dyDescent="0.25">
      <c r="A7" s="510" t="s">
        <v>654</v>
      </c>
    </row>
    <row r="8" spans="1:1" x14ac:dyDescent="0.25">
      <c r="A8" s="508" t="s">
        <v>655</v>
      </c>
    </row>
    <row r="9" spans="1:1" x14ac:dyDescent="0.25">
      <c r="A9" s="508" t="s">
        <v>656</v>
      </c>
    </row>
    <row r="10" spans="1:1" x14ac:dyDescent="0.25">
      <c r="A10" s="508" t="s">
        <v>657</v>
      </c>
    </row>
    <row r="11" spans="1:1" x14ac:dyDescent="0.25">
      <c r="A11" s="510" t="s">
        <v>610</v>
      </c>
    </row>
    <row r="12" spans="1:1" x14ac:dyDescent="0.25">
      <c r="A12" s="508" t="s">
        <v>658</v>
      </c>
    </row>
    <row r="13" spans="1:1" x14ac:dyDescent="0.25">
      <c r="A13" s="508" t="s">
        <v>659</v>
      </c>
    </row>
    <row r="14" spans="1:1" x14ac:dyDescent="0.25">
      <c r="A14" s="508"/>
    </row>
    <row r="15" spans="1:1" x14ac:dyDescent="0.25">
      <c r="A15" s="510" t="s">
        <v>611</v>
      </c>
    </row>
    <row r="16" spans="1:1" x14ac:dyDescent="0.25">
      <c r="A16" s="508" t="s">
        <v>660</v>
      </c>
    </row>
    <row r="17" spans="1:1" x14ac:dyDescent="0.25">
      <c r="A17" s="508" t="s">
        <v>661</v>
      </c>
    </row>
    <row r="18" spans="1:1" x14ac:dyDescent="0.25">
      <c r="A18" s="508" t="s">
        <v>662</v>
      </c>
    </row>
    <row r="19" spans="1:1" x14ac:dyDescent="0.25">
      <c r="A19" s="508" t="s">
        <v>663</v>
      </c>
    </row>
    <row r="20" spans="1:1" ht="13.8" thickBot="1" x14ac:dyDescent="0.3">
      <c r="A20" s="509"/>
    </row>
    <row r="22" spans="1:1" x14ac:dyDescent="0.25">
      <c r="A22" s="511" t="s">
        <v>664</v>
      </c>
    </row>
    <row r="23" spans="1:1" ht="26.4" x14ac:dyDescent="0.25">
      <c r="A23" s="501" t="s">
        <v>665</v>
      </c>
    </row>
    <row r="24" spans="1:1" x14ac:dyDescent="0.25">
      <c r="A24" s="501" t="s">
        <v>666</v>
      </c>
    </row>
    <row r="26" spans="1:1" x14ac:dyDescent="0.25">
      <c r="A26" s="511" t="s">
        <v>667</v>
      </c>
    </row>
    <row r="27" spans="1:1" x14ac:dyDescent="0.25">
      <c r="A27" s="501" t="s">
        <v>668</v>
      </c>
    </row>
    <row r="28" spans="1:1" ht="26.4" x14ac:dyDescent="0.25">
      <c r="A28" s="477" t="s">
        <v>669</v>
      </c>
    </row>
    <row r="29" spans="1:1" ht="13.8" thickBot="1" x14ac:dyDescent="0.3">
      <c r="A29" s="509"/>
    </row>
    <row r="31" spans="1:1" x14ac:dyDescent="0.25">
      <c r="A31" s="511" t="s">
        <v>670</v>
      </c>
    </row>
    <row r="32" spans="1:1" x14ac:dyDescent="0.25">
      <c r="A32" s="289" t="s">
        <v>671</v>
      </c>
    </row>
    <row r="33" spans="1:1" x14ac:dyDescent="0.25">
      <c r="A33" s="501" t="s">
        <v>672</v>
      </c>
    </row>
    <row r="35" spans="1:1" x14ac:dyDescent="0.25">
      <c r="A35" s="511" t="s">
        <v>673</v>
      </c>
    </row>
    <row r="36" spans="1:1" x14ac:dyDescent="0.25">
      <c r="A36" s="512" t="s">
        <v>674</v>
      </c>
    </row>
    <row r="37" spans="1:1" x14ac:dyDescent="0.25">
      <c r="A37" s="513" t="s">
        <v>675</v>
      </c>
    </row>
    <row r="38" spans="1:1" x14ac:dyDescent="0.25">
      <c r="A38" s="513"/>
    </row>
    <row r="39" spans="1:1" x14ac:dyDescent="0.25">
      <c r="A39" s="514" t="s">
        <v>676</v>
      </c>
    </row>
    <row r="40" spans="1:1" x14ac:dyDescent="0.25">
      <c r="A40" s="515" t="s">
        <v>677</v>
      </c>
    </row>
    <row r="41" spans="1:1" x14ac:dyDescent="0.25">
      <c r="A41" s="515" t="s">
        <v>678</v>
      </c>
    </row>
    <row r="42" spans="1:1" x14ac:dyDescent="0.25">
      <c r="A42" s="515" t="s">
        <v>679</v>
      </c>
    </row>
    <row r="43" spans="1:1" x14ac:dyDescent="0.25">
      <c r="A43" s="515" t="s">
        <v>680</v>
      </c>
    </row>
    <row r="44" spans="1:1" x14ac:dyDescent="0.25">
      <c r="A44" s="515" t="s">
        <v>681</v>
      </c>
    </row>
    <row r="45" spans="1:1" x14ac:dyDescent="0.25">
      <c r="A45" s="516" t="s">
        <v>682</v>
      </c>
    </row>
    <row r="46" spans="1:1" x14ac:dyDescent="0.25">
      <c r="A46" s="516"/>
    </row>
    <row r="47" spans="1:1" x14ac:dyDescent="0.25">
      <c r="A47" s="513" t="s">
        <v>683</v>
      </c>
    </row>
    <row r="48" spans="1:1" ht="13.8" thickBot="1" x14ac:dyDescent="0.3">
      <c r="A48" s="328"/>
    </row>
    <row r="49" spans="1:1" x14ac:dyDescent="0.25">
      <c r="A49" s="513"/>
    </row>
    <row r="50" spans="1:1" x14ac:dyDescent="0.25">
      <c r="A50" s="517" t="s">
        <v>684</v>
      </c>
    </row>
    <row r="51" spans="1:1" ht="26.4" x14ac:dyDescent="0.25">
      <c r="A51" s="518" t="s">
        <v>685</v>
      </c>
    </row>
    <row r="52" spans="1:1" ht="26.4" x14ac:dyDescent="0.25">
      <c r="A52" s="503" t="s">
        <v>686</v>
      </c>
    </row>
    <row r="53" spans="1:1" x14ac:dyDescent="0.25">
      <c r="A53" s="503" t="s">
        <v>687</v>
      </c>
    </row>
    <row r="54" spans="1:1" ht="14.4" x14ac:dyDescent="0.3">
      <c r="A54" s="519"/>
    </row>
    <row r="56" spans="1:1" x14ac:dyDescent="0.25">
      <c r="A56" s="511" t="s">
        <v>515</v>
      </c>
    </row>
    <row r="57" spans="1:1" x14ac:dyDescent="0.25">
      <c r="A57" s="512" t="s">
        <v>688</v>
      </c>
    </row>
    <row r="58" spans="1:1" x14ac:dyDescent="0.25">
      <c r="A58" s="501" t="s">
        <v>765</v>
      </c>
    </row>
    <row r="59" spans="1:1" x14ac:dyDescent="0.25">
      <c r="A59" s="512" t="s">
        <v>689</v>
      </c>
    </row>
    <row r="60" spans="1:1" x14ac:dyDescent="0.25">
      <c r="A60" s="512" t="s">
        <v>766</v>
      </c>
    </row>
    <row r="61" spans="1:1" x14ac:dyDescent="0.25">
      <c r="A61" s="501" t="s">
        <v>767</v>
      </c>
    </row>
    <row r="63" spans="1:1" x14ac:dyDescent="0.25">
      <c r="A63" s="508" t="s">
        <v>690</v>
      </c>
    </row>
    <row r="64" spans="1:1" x14ac:dyDescent="0.25">
      <c r="A64" s="503" t="s">
        <v>691</v>
      </c>
    </row>
    <row r="65" spans="1:2" ht="13.8" thickBot="1" x14ac:dyDescent="0.3">
      <c r="A65" s="520"/>
      <c r="B65" s="513"/>
    </row>
    <row r="66" spans="1:2" x14ac:dyDescent="0.25">
      <c r="A66" s="503"/>
      <c r="B66" s="513"/>
    </row>
    <row r="67" spans="1:2" x14ac:dyDescent="0.25">
      <c r="A67" s="502" t="s">
        <v>768</v>
      </c>
      <c r="B67" s="513"/>
    </row>
    <row r="68" spans="1:2" x14ac:dyDescent="0.25">
      <c r="A68" s="511" t="s">
        <v>692</v>
      </c>
      <c r="B68" s="513"/>
    </row>
    <row r="69" spans="1:2" x14ac:dyDescent="0.25">
      <c r="A69" s="518" t="s">
        <v>693</v>
      </c>
      <c r="B69" s="513"/>
    </row>
    <row r="70" spans="1:2" x14ac:dyDescent="0.25">
      <c r="A70" s="518" t="s">
        <v>694</v>
      </c>
      <c r="B70" s="513"/>
    </row>
    <row r="71" spans="1:2" x14ac:dyDescent="0.25">
      <c r="A71" s="518" t="s">
        <v>695</v>
      </c>
      <c r="B71" s="513"/>
    </row>
    <row r="72" spans="1:2" ht="12.75" customHeight="1" x14ac:dyDescent="0.25">
      <c r="A72" s="518" t="s">
        <v>769</v>
      </c>
      <c r="B72" s="513"/>
    </row>
    <row r="73" spans="1:2" ht="12.75" customHeight="1" x14ac:dyDescent="0.25">
      <c r="A73" s="518"/>
      <c r="B73" s="513"/>
    </row>
    <row r="74" spans="1:2" ht="12.75" customHeight="1" x14ac:dyDescent="0.25">
      <c r="A74" s="517" t="s">
        <v>696</v>
      </c>
      <c r="B74" s="513"/>
    </row>
    <row r="75" spans="1:2" ht="13.8" x14ac:dyDescent="0.25">
      <c r="A75" s="518" t="s">
        <v>697</v>
      </c>
      <c r="B75" s="513"/>
    </row>
    <row r="76" spans="1:2" x14ac:dyDescent="0.25">
      <c r="A76" s="518" t="s">
        <v>698</v>
      </c>
      <c r="B76" s="513"/>
    </row>
    <row r="77" spans="1:2" x14ac:dyDescent="0.25">
      <c r="A77" s="518"/>
      <c r="B77" s="513"/>
    </row>
    <row r="78" spans="1:2" x14ac:dyDescent="0.25">
      <c r="A78" s="518"/>
      <c r="B78" s="513"/>
    </row>
    <row r="79" spans="1:2" ht="12.75" customHeight="1" x14ac:dyDescent="0.25">
      <c r="A79" s="521" t="s">
        <v>699</v>
      </c>
      <c r="B79" s="513"/>
    </row>
    <row r="80" spans="1:2" x14ac:dyDescent="0.25">
      <c r="A80" s="522" t="s">
        <v>700</v>
      </c>
    </row>
    <row r="81" spans="1:1" x14ac:dyDescent="0.25">
      <c r="A81" s="522" t="s">
        <v>701</v>
      </c>
    </row>
    <row r="82" spans="1:1" x14ac:dyDescent="0.25">
      <c r="A82" s="522" t="s">
        <v>702</v>
      </c>
    </row>
    <row r="83" spans="1:1" ht="14.4" x14ac:dyDescent="0.25">
      <c r="A83" s="523" t="s">
        <v>703</v>
      </c>
    </row>
    <row r="84" spans="1:1" x14ac:dyDescent="0.25">
      <c r="A84" s="518"/>
    </row>
    <row r="85" spans="1:1" x14ac:dyDescent="0.25">
      <c r="A85" s="517" t="s">
        <v>704</v>
      </c>
    </row>
    <row r="86" spans="1:1" ht="26.4" x14ac:dyDescent="0.25">
      <c r="A86" s="518" t="s">
        <v>705</v>
      </c>
    </row>
    <row r="87" spans="1:1" x14ac:dyDescent="0.25">
      <c r="A87" s="518"/>
    </row>
    <row r="88" spans="1:1" x14ac:dyDescent="0.25">
      <c r="A88" s="521" t="s">
        <v>676</v>
      </c>
    </row>
    <row r="89" spans="1:1" ht="26.4" x14ac:dyDescent="0.25">
      <c r="A89" s="522" t="s">
        <v>706</v>
      </c>
    </row>
    <row r="90" spans="1:1" x14ac:dyDescent="0.25">
      <c r="A90" s="522" t="s">
        <v>707</v>
      </c>
    </row>
    <row r="91" spans="1:1" ht="26.4" x14ac:dyDescent="0.25">
      <c r="A91" s="522" t="s">
        <v>708</v>
      </c>
    </row>
    <row r="92" spans="1:1" x14ac:dyDescent="0.25">
      <c r="A92" s="522" t="s">
        <v>709</v>
      </c>
    </row>
    <row r="93" spans="1:1" ht="12.75" customHeight="1" x14ac:dyDescent="0.25">
      <c r="A93" s="522" t="s">
        <v>710</v>
      </c>
    </row>
    <row r="94" spans="1:1" x14ac:dyDescent="0.25">
      <c r="A94" s="522" t="s">
        <v>711</v>
      </c>
    </row>
    <row r="95" spans="1:1" ht="26.4" x14ac:dyDescent="0.25">
      <c r="A95" s="522" t="s">
        <v>712</v>
      </c>
    </row>
    <row r="96" spans="1:1" x14ac:dyDescent="0.25">
      <c r="A96" s="522" t="s">
        <v>713</v>
      </c>
    </row>
    <row r="97" spans="1:1" ht="12.75" customHeight="1" x14ac:dyDescent="0.25">
      <c r="A97" s="522" t="s">
        <v>714</v>
      </c>
    </row>
    <row r="98" spans="1:1" ht="12.75" customHeight="1" x14ac:dyDescent="0.25">
      <c r="A98" s="522" t="s">
        <v>715</v>
      </c>
    </row>
    <row r="99" spans="1:1" ht="26.25" customHeight="1" x14ac:dyDescent="0.25">
      <c r="A99" s="522" t="s">
        <v>716</v>
      </c>
    </row>
    <row r="100" spans="1:1" x14ac:dyDescent="0.25">
      <c r="A100" s="522" t="s">
        <v>717</v>
      </c>
    </row>
    <row r="101" spans="1:1" x14ac:dyDescent="0.25">
      <c r="A101" s="522" t="s">
        <v>718</v>
      </c>
    </row>
    <row r="102" spans="1:1" x14ac:dyDescent="0.25">
      <c r="A102" s="522"/>
    </row>
    <row r="103" spans="1:1" ht="13.8" thickBot="1" x14ac:dyDescent="0.3">
      <c r="A103" s="524"/>
    </row>
    <row r="105" spans="1:1" x14ac:dyDescent="0.25">
      <c r="A105" s="511" t="s">
        <v>17</v>
      </c>
    </row>
    <row r="106" spans="1:1" x14ac:dyDescent="0.25">
      <c r="A106" s="512" t="s">
        <v>719</v>
      </c>
    </row>
    <row r="107" spans="1:1" x14ac:dyDescent="0.25">
      <c r="A107" s="512" t="s">
        <v>720</v>
      </c>
    </row>
    <row r="108" spans="1:1" ht="26.4" x14ac:dyDescent="0.25">
      <c r="A108" s="512" t="s">
        <v>721</v>
      </c>
    </row>
    <row r="109" spans="1:1" x14ac:dyDescent="0.25">
      <c r="A109" s="525" t="s">
        <v>722</v>
      </c>
    </row>
    <row r="110" spans="1:1" x14ac:dyDescent="0.25">
      <c r="A110" s="525"/>
    </row>
    <row r="111" spans="1:1" ht="13.8" thickBot="1" x14ac:dyDescent="0.3">
      <c r="A111" s="526"/>
    </row>
    <row r="112" spans="1:1" x14ac:dyDescent="0.25">
      <c r="A112" s="525"/>
    </row>
    <row r="113" spans="1:2" x14ac:dyDescent="0.25">
      <c r="A113" s="511" t="s">
        <v>723</v>
      </c>
    </row>
    <row r="114" spans="1:2" x14ac:dyDescent="0.25">
      <c r="A114" s="508" t="s">
        <v>724</v>
      </c>
      <c r="B114" s="513"/>
    </row>
    <row r="115" spans="1:2" x14ac:dyDescent="0.25">
      <c r="A115" s="508" t="s">
        <v>725</v>
      </c>
    </row>
    <row r="116" spans="1:2" x14ac:dyDescent="0.25">
      <c r="A116" s="501" t="s">
        <v>726</v>
      </c>
    </row>
    <row r="117" spans="1:2" x14ac:dyDescent="0.25">
      <c r="A117" s="501" t="s">
        <v>727</v>
      </c>
    </row>
    <row r="118" spans="1:2" x14ac:dyDescent="0.25">
      <c r="A118" s="504" t="s">
        <v>728</v>
      </c>
    </row>
    <row r="122" spans="1:2" x14ac:dyDescent="0.25">
      <c r="A122" s="521" t="s">
        <v>729</v>
      </c>
    </row>
    <row r="123" spans="1:2" x14ac:dyDescent="0.25">
      <c r="A123" s="522" t="s">
        <v>730</v>
      </c>
    </row>
    <row r="124" spans="1:2" x14ac:dyDescent="0.25">
      <c r="A124" s="522" t="s">
        <v>731</v>
      </c>
    </row>
    <row r="125" spans="1:2" x14ac:dyDescent="0.25">
      <c r="A125" s="522" t="s">
        <v>732</v>
      </c>
    </row>
    <row r="126" spans="1:2" x14ac:dyDescent="0.25">
      <c r="A126" s="514"/>
    </row>
    <row r="127" spans="1:2" x14ac:dyDescent="0.25">
      <c r="A127" s="514"/>
      <c r="B127" s="513"/>
    </row>
    <row r="128" spans="1:2" ht="12.75" customHeight="1" x14ac:dyDescent="0.25">
      <c r="A128" s="514"/>
    </row>
    <row r="129" spans="1:1" x14ac:dyDescent="0.25">
      <c r="A129" s="522" t="s">
        <v>733</v>
      </c>
    </row>
    <row r="130" spans="1:1" x14ac:dyDescent="0.25">
      <c r="A130" s="522" t="s">
        <v>734</v>
      </c>
    </row>
    <row r="131" spans="1:1" x14ac:dyDescent="0.25">
      <c r="A131" s="522" t="s">
        <v>735</v>
      </c>
    </row>
    <row r="132" spans="1:1" x14ac:dyDescent="0.25">
      <c r="A132" s="522"/>
    </row>
    <row r="133" spans="1:1" x14ac:dyDescent="0.25">
      <c r="A133" s="522"/>
    </row>
    <row r="134" spans="1:1" x14ac:dyDescent="0.25">
      <c r="A134" s="522"/>
    </row>
    <row r="135" spans="1:1" x14ac:dyDescent="0.25">
      <c r="A135" s="522" t="s">
        <v>736</v>
      </c>
    </row>
    <row r="136" spans="1:1" x14ac:dyDescent="0.25">
      <c r="A136" s="522" t="s">
        <v>737</v>
      </c>
    </row>
    <row r="137" spans="1:1" x14ac:dyDescent="0.25">
      <c r="A137" s="522" t="s">
        <v>738</v>
      </c>
    </row>
    <row r="138" spans="1:1" x14ac:dyDescent="0.25">
      <c r="A138" s="515"/>
    </row>
    <row r="139" spans="1:1" x14ac:dyDescent="0.25">
      <c r="A139" s="514"/>
    </row>
    <row r="140" spans="1:1" ht="13.8" thickBot="1" x14ac:dyDescent="0.3">
      <c r="A140" s="527"/>
    </row>
    <row r="142" spans="1:1" x14ac:dyDescent="0.25">
      <c r="A142" s="511" t="s">
        <v>739</v>
      </c>
    </row>
    <row r="143" spans="1:1" x14ac:dyDescent="0.25">
      <c r="A143" s="512" t="s">
        <v>740</v>
      </c>
    </row>
    <row r="144" spans="1:1" x14ac:dyDescent="0.25">
      <c r="A144" s="512"/>
    </row>
    <row r="145" spans="1:1" x14ac:dyDescent="0.25">
      <c r="A145" s="512"/>
    </row>
    <row r="146" spans="1:1" x14ac:dyDescent="0.25">
      <c r="A146" s="512"/>
    </row>
    <row r="147" spans="1:1" x14ac:dyDescent="0.25">
      <c r="A147" s="521" t="s">
        <v>741</v>
      </c>
    </row>
    <row r="148" spans="1:1" x14ac:dyDescent="0.25">
      <c r="A148" s="522" t="s">
        <v>742</v>
      </c>
    </row>
    <row r="149" spans="1:1" x14ac:dyDescent="0.25">
      <c r="A149" s="522" t="s">
        <v>743</v>
      </c>
    </row>
    <row r="150" spans="1:1" x14ac:dyDescent="0.25">
      <c r="A150" s="522" t="s">
        <v>735</v>
      </c>
    </row>
    <row r="151" spans="1:1" x14ac:dyDescent="0.25">
      <c r="A151" s="522" t="s">
        <v>744</v>
      </c>
    </row>
    <row r="152" spans="1:1" x14ac:dyDescent="0.25">
      <c r="A152" s="521"/>
    </row>
    <row r="153" spans="1:1" x14ac:dyDescent="0.25">
      <c r="A153" s="521"/>
    </row>
    <row r="154" spans="1:1" ht="13.8" thickBot="1" x14ac:dyDescent="0.3">
      <c r="A154" s="527"/>
    </row>
    <row r="155" spans="1:1" x14ac:dyDescent="0.25">
      <c r="A155" s="512"/>
    </row>
    <row r="156" spans="1:1" x14ac:dyDescent="0.25">
      <c r="A156" s="511" t="s">
        <v>745</v>
      </c>
    </row>
    <row r="157" spans="1:1" x14ac:dyDescent="0.25">
      <c r="A157" s="512" t="s">
        <v>746</v>
      </c>
    </row>
    <row r="158" spans="1:1" x14ac:dyDescent="0.25">
      <c r="A158" s="512"/>
    </row>
    <row r="159" spans="1:1" x14ac:dyDescent="0.25">
      <c r="A159" s="512"/>
    </row>
    <row r="160" spans="1:1" x14ac:dyDescent="0.25">
      <c r="A160" s="512"/>
    </row>
    <row r="161" spans="1:1" x14ac:dyDescent="0.25">
      <c r="A161" s="521" t="s">
        <v>741</v>
      </c>
    </row>
    <row r="162" spans="1:1" x14ac:dyDescent="0.25">
      <c r="A162" s="522" t="s">
        <v>747</v>
      </c>
    </row>
    <row r="163" spans="1:1" x14ac:dyDescent="0.25">
      <c r="A163" s="522" t="s">
        <v>743</v>
      </c>
    </row>
    <row r="164" spans="1:1" x14ac:dyDescent="0.25">
      <c r="A164" s="522" t="s">
        <v>748</v>
      </c>
    </row>
    <row r="165" spans="1:1" x14ac:dyDescent="0.25">
      <c r="A165" s="522" t="s">
        <v>749</v>
      </c>
    </row>
    <row r="166" spans="1:1" x14ac:dyDescent="0.25">
      <c r="A166" s="521"/>
    </row>
    <row r="167" spans="1:1" x14ac:dyDescent="0.25">
      <c r="A167" s="521"/>
    </row>
    <row r="168" spans="1:1" ht="13.8" thickBot="1" x14ac:dyDescent="0.3">
      <c r="A168" s="527"/>
    </row>
    <row r="170" spans="1:1" x14ac:dyDescent="0.25">
      <c r="A170" s="511" t="s">
        <v>750</v>
      </c>
    </row>
    <row r="171" spans="1:1" x14ac:dyDescent="0.25">
      <c r="A171" s="511" t="s">
        <v>751</v>
      </c>
    </row>
    <row r="172" spans="1:1" x14ac:dyDescent="0.25">
      <c r="A172" s="528" t="s">
        <v>752</v>
      </c>
    </row>
    <row r="174" spans="1:1" x14ac:dyDescent="0.25">
      <c r="A174" s="511" t="s">
        <v>753</v>
      </c>
    </row>
    <row r="175" spans="1:1" x14ac:dyDescent="0.25">
      <c r="A175" s="528" t="s">
        <v>752</v>
      </c>
    </row>
    <row r="176" spans="1:1" ht="13.8" thickBot="1" x14ac:dyDescent="0.3">
      <c r="A176" s="527"/>
    </row>
    <row r="178" spans="1:1" x14ac:dyDescent="0.25">
      <c r="A178" s="511" t="s">
        <v>754</v>
      </c>
    </row>
    <row r="179" spans="1:1" x14ac:dyDescent="0.25">
      <c r="A179" s="501" t="s">
        <v>755</v>
      </c>
    </row>
    <row r="181" spans="1:1" x14ac:dyDescent="0.25">
      <c r="A181" s="514" t="s">
        <v>676</v>
      </c>
    </row>
    <row r="182" spans="1:1" x14ac:dyDescent="0.25">
      <c r="A182" s="515" t="s">
        <v>756</v>
      </c>
    </row>
    <row r="183" spans="1:1" x14ac:dyDescent="0.25">
      <c r="A183" s="515" t="s">
        <v>757</v>
      </c>
    </row>
    <row r="184" spans="1:1" ht="13.8" thickBot="1" x14ac:dyDescent="0.3">
      <c r="A184" s="520"/>
    </row>
    <row r="186" spans="1:1" x14ac:dyDescent="0.25">
      <c r="A186" s="511" t="s">
        <v>758</v>
      </c>
    </row>
    <row r="187" spans="1:1" ht="26.4" x14ac:dyDescent="0.25">
      <c r="A187" s="501" t="s">
        <v>759</v>
      </c>
    </row>
    <row r="188" spans="1:1" ht="13.8" thickBot="1" x14ac:dyDescent="0.3">
      <c r="A188" s="520"/>
    </row>
  </sheetData>
  <hyperlinks>
    <hyperlink ref="A172" r:id="rId1"/>
    <hyperlink ref="A175" r:id="rId2"/>
  </hyperlinks>
  <pageMargins left="0.7" right="0.7" top="0.75" bottom="0.75" header="0.3" footer="0.3"/>
  <pageSetup paperSize="9" orientation="landscape" r:id="rId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FF0000"/>
    <pageSetUpPr fitToPage="1"/>
  </sheetPr>
  <dimension ref="A1:E55"/>
  <sheetViews>
    <sheetView view="pageBreakPreview" zoomScale="115" zoomScaleSheetLayoutView="115" workbookViewId="0">
      <selection activeCell="B9" sqref="B9"/>
    </sheetView>
  </sheetViews>
  <sheetFormatPr defaultColWidth="9.109375" defaultRowHeight="13.2" x14ac:dyDescent="0.25"/>
  <cols>
    <col min="1" max="1" width="9.109375" style="335"/>
    <col min="2" max="2" width="80.44140625" style="335" bestFit="1" customWidth="1"/>
    <col min="3" max="3" width="35" style="335" bestFit="1" customWidth="1"/>
    <col min="4" max="4" width="9.109375" style="335"/>
    <col min="5" max="5" width="9.109375" style="432"/>
    <col min="6" max="6" width="16.88671875" style="335" customWidth="1"/>
    <col min="7" max="16384" width="9.109375" style="335"/>
  </cols>
  <sheetData>
    <row r="1" spans="1:5" ht="24.6" x14ac:dyDescent="0.4">
      <c r="A1" s="769" t="s">
        <v>567</v>
      </c>
      <c r="B1" s="770"/>
      <c r="C1" s="770"/>
      <c r="D1" s="770"/>
      <c r="E1" s="770"/>
    </row>
    <row r="2" spans="1:5" ht="29.25" customHeight="1" x14ac:dyDescent="0.25">
      <c r="A2" s="432">
        <v>1</v>
      </c>
      <c r="B2" s="433" t="s">
        <v>538</v>
      </c>
      <c r="C2" s="434" t="s">
        <v>539</v>
      </c>
      <c r="E2" s="335"/>
    </row>
    <row r="3" spans="1:5" ht="24" customHeight="1" x14ac:dyDescent="0.25">
      <c r="A3" s="432">
        <v>2</v>
      </c>
      <c r="B3" s="433" t="s">
        <v>540</v>
      </c>
      <c r="C3" s="434" t="s">
        <v>539</v>
      </c>
      <c r="E3" s="335"/>
    </row>
    <row r="4" spans="1:5" ht="24" customHeight="1" x14ac:dyDescent="0.25">
      <c r="A4" s="432">
        <v>3</v>
      </c>
      <c r="B4" s="433" t="s">
        <v>541</v>
      </c>
      <c r="C4" s="434" t="s">
        <v>539</v>
      </c>
      <c r="E4" s="335"/>
    </row>
    <row r="5" spans="1:5" ht="26.4" x14ac:dyDescent="0.25">
      <c r="A5" s="432">
        <v>4</v>
      </c>
      <c r="B5" s="435" t="s">
        <v>542</v>
      </c>
      <c r="C5" s="434" t="s">
        <v>539</v>
      </c>
      <c r="E5" s="335"/>
    </row>
    <row r="6" spans="1:5" ht="39.6" x14ac:dyDescent="0.25">
      <c r="A6" s="432">
        <v>5</v>
      </c>
      <c r="B6" s="435" t="s">
        <v>543</v>
      </c>
      <c r="C6" s="434" t="s">
        <v>539</v>
      </c>
      <c r="E6" s="335"/>
    </row>
    <row r="7" spans="1:5" s="500" customFormat="1" x14ac:dyDescent="0.25">
      <c r="A7" s="432">
        <v>6</v>
      </c>
      <c r="B7" s="435" t="s">
        <v>646</v>
      </c>
      <c r="C7" s="434" t="s">
        <v>539</v>
      </c>
    </row>
    <row r="8" spans="1:5" s="500" customFormat="1" x14ac:dyDescent="0.25">
      <c r="A8" s="432">
        <v>7</v>
      </c>
      <c r="B8" s="435" t="s">
        <v>647</v>
      </c>
      <c r="C8" s="434" t="s">
        <v>539</v>
      </c>
    </row>
    <row r="9" spans="1:5" s="500" customFormat="1" x14ac:dyDescent="0.25">
      <c r="A9" s="432">
        <v>8</v>
      </c>
      <c r="B9" s="435" t="s">
        <v>648</v>
      </c>
      <c r="C9" s="434" t="s">
        <v>539</v>
      </c>
    </row>
    <row r="10" spans="1:5" ht="33.75" customHeight="1" x14ac:dyDescent="0.25">
      <c r="A10" s="432">
        <v>9</v>
      </c>
      <c r="B10" s="433" t="s">
        <v>544</v>
      </c>
      <c r="C10" s="434" t="s">
        <v>539</v>
      </c>
      <c r="E10" s="335"/>
    </row>
    <row r="11" spans="1:5" ht="21.75" customHeight="1" x14ac:dyDescent="0.25">
      <c r="A11" s="432">
        <v>10</v>
      </c>
      <c r="B11" s="433" t="s">
        <v>545</v>
      </c>
      <c r="C11" s="434" t="s">
        <v>539</v>
      </c>
      <c r="E11" s="335"/>
    </row>
    <row r="12" spans="1:5" ht="21" customHeight="1" x14ac:dyDescent="0.25">
      <c r="A12" s="432"/>
      <c r="B12" s="436" t="s">
        <v>546</v>
      </c>
      <c r="C12" s="434" t="s">
        <v>539</v>
      </c>
      <c r="E12" s="335"/>
    </row>
    <row r="13" spans="1:5" x14ac:dyDescent="0.25">
      <c r="A13" s="432"/>
      <c r="B13" s="436" t="s">
        <v>547</v>
      </c>
      <c r="C13" s="434" t="s">
        <v>539</v>
      </c>
      <c r="E13" s="335"/>
    </row>
    <row r="14" spans="1:5" x14ac:dyDescent="0.25">
      <c r="A14" s="432"/>
      <c r="B14" s="436" t="s">
        <v>644</v>
      </c>
      <c r="C14" s="434" t="s">
        <v>539</v>
      </c>
      <c r="E14" s="335"/>
    </row>
    <row r="15" spans="1:5" x14ac:dyDescent="0.25">
      <c r="A15" s="432"/>
      <c r="B15" s="436" t="s">
        <v>548</v>
      </c>
      <c r="C15" s="434" t="s">
        <v>539</v>
      </c>
      <c r="E15" s="335"/>
    </row>
    <row r="16" spans="1:5" x14ac:dyDescent="0.25">
      <c r="A16" s="432"/>
      <c r="B16" s="436" t="s">
        <v>549</v>
      </c>
      <c r="C16" s="434" t="s">
        <v>539</v>
      </c>
      <c r="E16" s="335"/>
    </row>
    <row r="17" spans="1:5" ht="24" customHeight="1" x14ac:dyDescent="0.25">
      <c r="A17" s="432">
        <v>11</v>
      </c>
      <c r="B17" s="433" t="s">
        <v>645</v>
      </c>
      <c r="C17" s="434" t="s">
        <v>539</v>
      </c>
      <c r="E17" s="335"/>
    </row>
    <row r="18" spans="1:5" ht="21.75" customHeight="1" x14ac:dyDescent="0.25">
      <c r="A18" s="432">
        <v>12</v>
      </c>
      <c r="B18" s="433" t="s">
        <v>550</v>
      </c>
      <c r="C18" s="434" t="s">
        <v>539</v>
      </c>
      <c r="E18" s="335"/>
    </row>
    <row r="19" spans="1:5" s="500" customFormat="1" ht="21.75" customHeight="1" x14ac:dyDescent="0.25">
      <c r="A19" s="432">
        <v>13</v>
      </c>
      <c r="B19" s="433" t="s">
        <v>649</v>
      </c>
      <c r="C19" s="434" t="s">
        <v>539</v>
      </c>
    </row>
    <row r="20" spans="1:5" ht="21.75" customHeight="1" x14ac:dyDescent="0.25">
      <c r="A20" s="432">
        <v>14</v>
      </c>
      <c r="B20" s="433" t="s">
        <v>551</v>
      </c>
      <c r="C20" s="434" t="s">
        <v>539</v>
      </c>
      <c r="E20" s="335"/>
    </row>
    <row r="21" spans="1:5" ht="21.75" customHeight="1" x14ac:dyDescent="0.25">
      <c r="A21" s="432">
        <v>15</v>
      </c>
      <c r="B21" s="433" t="s">
        <v>552</v>
      </c>
      <c r="C21" s="434" t="s">
        <v>539</v>
      </c>
      <c r="E21" s="335"/>
    </row>
    <row r="22" spans="1:5" s="493" customFormat="1" ht="53.25" customHeight="1" x14ac:dyDescent="0.25">
      <c r="A22" s="432">
        <v>16</v>
      </c>
      <c r="B22" s="433" t="s">
        <v>639</v>
      </c>
      <c r="C22" s="498" t="s">
        <v>640</v>
      </c>
    </row>
    <row r="23" spans="1:5" x14ac:dyDescent="0.25">
      <c r="A23" s="364"/>
      <c r="B23" s="289"/>
      <c r="E23" s="335"/>
    </row>
    <row r="24" spans="1:5" x14ac:dyDescent="0.25">
      <c r="A24" s="771" t="s">
        <v>553</v>
      </c>
      <c r="B24" s="771"/>
      <c r="C24" s="771"/>
      <c r="E24" s="335"/>
    </row>
    <row r="25" spans="1:5" x14ac:dyDescent="0.25">
      <c r="A25" s="364"/>
      <c r="E25" s="335"/>
    </row>
    <row r="26" spans="1:5" x14ac:dyDescent="0.25">
      <c r="A26" s="364"/>
      <c r="B26" s="289"/>
      <c r="E26" s="335"/>
    </row>
    <row r="27" spans="1:5" x14ac:dyDescent="0.25">
      <c r="A27" s="364"/>
      <c r="B27" s="289"/>
      <c r="E27" s="335"/>
    </row>
    <row r="28" spans="1:5" x14ac:dyDescent="0.25">
      <c r="A28" s="364"/>
      <c r="E28" s="335"/>
    </row>
    <row r="29" spans="1:5" x14ac:dyDescent="0.25">
      <c r="E29" s="335"/>
    </row>
    <row r="30" spans="1:5" x14ac:dyDescent="0.25">
      <c r="E30" s="335"/>
    </row>
    <row r="31" spans="1:5" x14ac:dyDescent="0.25">
      <c r="E31" s="335"/>
    </row>
    <row r="32" spans="1:5" x14ac:dyDescent="0.25">
      <c r="E32" s="335"/>
    </row>
    <row r="33" spans="5:5" x14ac:dyDescent="0.25">
      <c r="E33" s="335"/>
    </row>
    <row r="34" spans="5:5" x14ac:dyDescent="0.25">
      <c r="E34" s="335"/>
    </row>
    <row r="35" spans="5:5" x14ac:dyDescent="0.25">
      <c r="E35" s="335"/>
    </row>
    <row r="36" spans="5:5" x14ac:dyDescent="0.25">
      <c r="E36" s="335"/>
    </row>
    <row r="37" spans="5:5" x14ac:dyDescent="0.25">
      <c r="E37" s="335"/>
    </row>
    <row r="38" spans="5:5" x14ac:dyDescent="0.25">
      <c r="E38" s="335"/>
    </row>
    <row r="39" spans="5:5" x14ac:dyDescent="0.25">
      <c r="E39" s="335"/>
    </row>
    <row r="40" spans="5:5" x14ac:dyDescent="0.25">
      <c r="E40" s="335"/>
    </row>
    <row r="41" spans="5:5" x14ac:dyDescent="0.25">
      <c r="E41" s="335"/>
    </row>
    <row r="42" spans="5:5" x14ac:dyDescent="0.25">
      <c r="E42" s="335"/>
    </row>
    <row r="43" spans="5:5" x14ac:dyDescent="0.25">
      <c r="E43" s="335"/>
    </row>
    <row r="44" spans="5:5" x14ac:dyDescent="0.25">
      <c r="E44" s="335"/>
    </row>
    <row r="45" spans="5:5" x14ac:dyDescent="0.25">
      <c r="E45" s="335"/>
    </row>
    <row r="46" spans="5:5" x14ac:dyDescent="0.25">
      <c r="E46" s="335"/>
    </row>
    <row r="47" spans="5:5" x14ac:dyDescent="0.25">
      <c r="E47" s="335"/>
    </row>
    <row r="48" spans="5:5" x14ac:dyDescent="0.25">
      <c r="E48" s="335"/>
    </row>
    <row r="49" spans="5:5" x14ac:dyDescent="0.25">
      <c r="E49" s="335"/>
    </row>
    <row r="50" spans="5:5" x14ac:dyDescent="0.25">
      <c r="E50" s="335"/>
    </row>
    <row r="51" spans="5:5" x14ac:dyDescent="0.25">
      <c r="E51" s="335"/>
    </row>
    <row r="52" spans="5:5" x14ac:dyDescent="0.25">
      <c r="E52" s="335"/>
    </row>
    <row r="53" spans="5:5" x14ac:dyDescent="0.25">
      <c r="E53" s="335"/>
    </row>
    <row r="54" spans="5:5" x14ac:dyDescent="0.25">
      <c r="E54" s="335"/>
    </row>
    <row r="55" spans="5:5" x14ac:dyDescent="0.25">
      <c r="E55" s="335"/>
    </row>
  </sheetData>
  <mergeCells count="2">
    <mergeCell ref="A1:E1"/>
    <mergeCell ref="A24:C24"/>
  </mergeCells>
  <hyperlinks>
    <hyperlink ref="A24:C24" r:id="rId1" display="Information to be sent to generator_testing@eirgrid.com"/>
  </hyperlinks>
  <pageMargins left="0.70866141732283472" right="0.70866141732283472" top="0.74803149606299213" bottom="0.74803149606299213" header="0.31496062992125984" footer="0.31496062992125984"/>
  <pageSetup paperSize="9" scale="93" orientation="landscape" r:id="rId2"/>
  <headerFooter>
    <oddHeader>&amp;L&amp;G&amp;CInputs for Signal List Development</oddHeader>
    <oddFooter>&amp;LEirGrid Confidential - &amp;F&amp;RPage &amp;P
&amp;D</oddFooter>
  </headerFooter>
  <legacyDrawingHF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FFC000"/>
    <pageSetUpPr fitToPage="1"/>
  </sheetPr>
  <dimension ref="A1:M151"/>
  <sheetViews>
    <sheetView view="pageBreakPreview" zoomScale="85" zoomScaleNormal="85" zoomScaleSheetLayoutView="85" workbookViewId="0">
      <selection activeCell="C3" sqref="C3"/>
    </sheetView>
  </sheetViews>
  <sheetFormatPr defaultColWidth="9.109375" defaultRowHeight="13.2" x14ac:dyDescent="0.25"/>
  <cols>
    <col min="1" max="1" width="16.33203125" style="567" customWidth="1"/>
    <col min="2" max="2" width="51" style="568" customWidth="1"/>
    <col min="3" max="3" width="15.77734375" style="568" customWidth="1"/>
    <col min="4" max="4" width="9.109375" style="568"/>
    <col min="5" max="5" width="10.44140625" style="569" bestFit="1" customWidth="1"/>
    <col min="6" max="6" width="16.44140625" style="568" customWidth="1"/>
    <col min="7" max="7" width="13.33203125" style="11" bestFit="1" customWidth="1"/>
    <col min="8" max="8" width="20.6640625" style="11" bestFit="1" customWidth="1"/>
    <col min="9" max="9" width="104.44140625" style="570" customWidth="1"/>
    <col min="10" max="10" width="27.88671875" style="51" customWidth="1"/>
    <col min="11" max="16384" width="9.109375" style="51"/>
  </cols>
  <sheetData>
    <row r="1" spans="1:13" s="9" customFormat="1" ht="24.6" x14ac:dyDescent="0.4">
      <c r="A1" s="58" t="s">
        <v>607</v>
      </c>
      <c r="B1" s="59"/>
      <c r="C1" s="8" t="s">
        <v>760</v>
      </c>
      <c r="D1" s="532" t="s">
        <v>527</v>
      </c>
      <c r="E1" s="59" t="s">
        <v>527</v>
      </c>
      <c r="F1" s="8" t="s">
        <v>1</v>
      </c>
      <c r="G1" s="7" t="s">
        <v>641</v>
      </c>
      <c r="H1" s="7"/>
      <c r="I1" s="140" t="s">
        <v>300</v>
      </c>
    </row>
    <row r="2" spans="1:13" s="9" customFormat="1" ht="24.6" x14ac:dyDescent="0.4">
      <c r="A2" s="533"/>
      <c r="B2" s="534"/>
      <c r="C2" s="9" t="s">
        <v>770</v>
      </c>
      <c r="D2" s="535" t="s">
        <v>527</v>
      </c>
      <c r="E2" s="534"/>
      <c r="G2" s="536"/>
      <c r="H2" s="536"/>
      <c r="I2" s="537"/>
    </row>
    <row r="3" spans="1:13" ht="33" x14ac:dyDescent="0.6">
      <c r="A3" s="5" t="s">
        <v>227</v>
      </c>
      <c r="B3" s="51"/>
      <c r="C3" s="1"/>
      <c r="D3" s="2"/>
      <c r="E3" s="10"/>
      <c r="F3" s="2"/>
      <c r="G3" s="50"/>
      <c r="H3" s="50"/>
      <c r="I3" s="60"/>
    </row>
    <row r="4" spans="1:13" ht="33" x14ac:dyDescent="0.6">
      <c r="A4" s="552" t="s">
        <v>237</v>
      </c>
      <c r="B4" s="61"/>
      <c r="C4" s="54" t="str">
        <f>CONCATENATE("Registered Capacity: ",E1," MW")</f>
        <v>Registered Capacity: XX MW</v>
      </c>
      <c r="D4" s="54"/>
      <c r="E4" s="55"/>
      <c r="F4" s="54"/>
      <c r="G4" s="54" t="str">
        <f>CONCATENATE("Installed Plant: XXX MW")</f>
        <v>Installed Plant: XXX MW</v>
      </c>
      <c r="H4" s="50"/>
      <c r="I4" s="54" t="str">
        <f>CONCATENATE("MEC: XXX MW")</f>
        <v>MEC: XXX MW</v>
      </c>
    </row>
    <row r="5" spans="1:13" x14ac:dyDescent="0.25">
      <c r="A5" s="565"/>
      <c r="B5" s="51"/>
      <c r="C5" s="51"/>
      <c r="D5" s="51"/>
      <c r="E5" s="53"/>
      <c r="F5" s="51"/>
      <c r="I5" s="566"/>
    </row>
    <row r="6" spans="1:13" ht="14.4" thickBot="1" x14ac:dyDescent="0.3">
      <c r="A6" s="63" t="s">
        <v>85</v>
      </c>
      <c r="B6" s="64" t="s">
        <v>521</v>
      </c>
      <c r="C6" s="65"/>
      <c r="D6" s="65"/>
      <c r="E6" s="66"/>
      <c r="F6" s="65"/>
      <c r="G6" s="67" t="s">
        <v>18</v>
      </c>
      <c r="H6" s="67" t="s">
        <v>194</v>
      </c>
      <c r="I6" s="87" t="s">
        <v>239</v>
      </c>
    </row>
    <row r="7" spans="1:13" ht="14.4" thickTop="1" x14ac:dyDescent="0.25">
      <c r="A7" s="68"/>
      <c r="B7" s="69"/>
      <c r="C7" s="69"/>
      <c r="D7" s="69"/>
      <c r="E7" s="70"/>
      <c r="F7" s="69"/>
      <c r="G7" s="71"/>
      <c r="H7" s="71"/>
      <c r="I7" s="72"/>
    </row>
    <row r="8" spans="1:13" ht="13.8" x14ac:dyDescent="0.25">
      <c r="A8" s="68"/>
      <c r="B8" s="73" t="s">
        <v>4</v>
      </c>
      <c r="C8" s="69" t="s">
        <v>16</v>
      </c>
      <c r="D8" s="69"/>
      <c r="E8" s="70"/>
      <c r="F8" s="69"/>
      <c r="G8" s="74"/>
      <c r="H8" s="74"/>
      <c r="I8" s="72" t="s">
        <v>225</v>
      </c>
    </row>
    <row r="9" spans="1:13" ht="14.4" x14ac:dyDescent="0.3">
      <c r="A9" s="68"/>
      <c r="B9" s="234" t="s">
        <v>46</v>
      </c>
      <c r="C9" s="69"/>
      <c r="D9" s="69"/>
      <c r="E9" s="70"/>
      <c r="F9" s="69"/>
      <c r="G9" s="74"/>
      <c r="H9" s="75"/>
      <c r="I9" s="72"/>
    </row>
    <row r="10" spans="1:13" ht="13.8" x14ac:dyDescent="0.25">
      <c r="A10" s="68" t="s">
        <v>20</v>
      </c>
      <c r="B10" s="69" t="s">
        <v>455</v>
      </c>
      <c r="C10" s="69"/>
      <c r="D10" s="69" t="s">
        <v>5</v>
      </c>
      <c r="E10" s="70"/>
      <c r="F10" s="69"/>
      <c r="G10" s="75" t="s">
        <v>171</v>
      </c>
      <c r="H10" s="75" t="s">
        <v>171</v>
      </c>
      <c r="I10" s="72" t="s">
        <v>228</v>
      </c>
    </row>
    <row r="11" spans="1:13" ht="13.8" x14ac:dyDescent="0.25">
      <c r="A11" s="68" t="s">
        <v>21</v>
      </c>
      <c r="B11" s="69" t="s">
        <v>455</v>
      </c>
      <c r="C11" s="69"/>
      <c r="D11" s="69" t="s">
        <v>6</v>
      </c>
      <c r="E11" s="70"/>
      <c r="F11" s="69"/>
      <c r="G11" s="75" t="s">
        <v>171</v>
      </c>
      <c r="H11" s="75" t="s">
        <v>171</v>
      </c>
      <c r="I11" s="72" t="s">
        <v>228</v>
      </c>
    </row>
    <row r="12" spans="1:13" ht="13.8" x14ac:dyDescent="0.25">
      <c r="A12" s="68" t="s">
        <v>22</v>
      </c>
      <c r="B12" s="69" t="str">
        <f>CONCATENATE($A$1," T421 WFPS 20 kV CB")</f>
        <v>WINDFARM NAME (TLC) T421 WFPS 20 kV CB</v>
      </c>
      <c r="C12" s="69"/>
      <c r="D12" s="69" t="s">
        <v>5</v>
      </c>
      <c r="E12" s="70"/>
      <c r="F12" s="69"/>
      <c r="G12" s="75" t="s">
        <v>295</v>
      </c>
      <c r="H12" s="75" t="s">
        <v>171</v>
      </c>
      <c r="I12" s="72" t="s">
        <v>228</v>
      </c>
    </row>
    <row r="13" spans="1:13" ht="13.8" x14ac:dyDescent="0.25">
      <c r="A13" s="68" t="s">
        <v>23</v>
      </c>
      <c r="B13" s="69" t="str">
        <f>CONCATENATE($A$1," T421 WFPS 20 kV CB")</f>
        <v>WINDFARM NAME (TLC) T421 WFPS 20 kV CB</v>
      </c>
      <c r="C13" s="69"/>
      <c r="D13" s="69" t="s">
        <v>6</v>
      </c>
      <c r="E13" s="70"/>
      <c r="F13" s="69"/>
      <c r="G13" s="75" t="s">
        <v>295</v>
      </c>
      <c r="H13" s="75" t="s">
        <v>171</v>
      </c>
      <c r="I13" s="72" t="s">
        <v>228</v>
      </c>
      <c r="J13" s="772" t="s">
        <v>236</v>
      </c>
      <c r="K13" s="739"/>
      <c r="L13" s="739"/>
      <c r="M13" s="739"/>
    </row>
    <row r="14" spans="1:13" ht="13.8" x14ac:dyDescent="0.25">
      <c r="A14" s="68" t="s">
        <v>24</v>
      </c>
      <c r="B14" s="69" t="str">
        <f>CONCATENATE($A$1," Feeder 1 20 kV CB")</f>
        <v>WINDFARM NAME (TLC) Feeder 1 20 kV CB</v>
      </c>
      <c r="C14" s="69"/>
      <c r="D14" s="69" t="s">
        <v>5</v>
      </c>
      <c r="E14" s="70"/>
      <c r="F14" s="69"/>
      <c r="G14" s="75" t="s">
        <v>295</v>
      </c>
      <c r="H14" s="75" t="s">
        <v>171</v>
      </c>
      <c r="I14" s="72" t="s">
        <v>228</v>
      </c>
      <c r="J14" s="773"/>
      <c r="K14" s="774"/>
      <c r="L14" s="774"/>
      <c r="M14" s="774"/>
    </row>
    <row r="15" spans="1:13" ht="13.8" x14ac:dyDescent="0.25">
      <c r="A15" s="68" t="s">
        <v>25</v>
      </c>
      <c r="B15" s="69" t="str">
        <f>CONCATENATE($A$1," Feeder 1 20 kV CB")</f>
        <v>WINDFARM NAME (TLC) Feeder 1 20 kV CB</v>
      </c>
      <c r="C15" s="69"/>
      <c r="D15" s="69" t="s">
        <v>6</v>
      </c>
      <c r="E15" s="70"/>
      <c r="F15" s="69"/>
      <c r="G15" s="75" t="s">
        <v>295</v>
      </c>
      <c r="H15" s="75" t="s">
        <v>171</v>
      </c>
      <c r="I15" s="72" t="s">
        <v>228</v>
      </c>
    </row>
    <row r="16" spans="1:13" ht="13.8" x14ac:dyDescent="0.25">
      <c r="A16" s="68" t="s">
        <v>56</v>
      </c>
      <c r="B16" s="69" t="str">
        <f>CONCATENATE($A$1," Feeder 2 20 kV CB")</f>
        <v>WINDFARM NAME (TLC) Feeder 2 20 kV CB</v>
      </c>
      <c r="C16" s="69"/>
      <c r="D16" s="69" t="s">
        <v>5</v>
      </c>
      <c r="E16" s="70"/>
      <c r="F16" s="69"/>
      <c r="G16" s="75" t="s">
        <v>295</v>
      </c>
      <c r="H16" s="75" t="s">
        <v>171</v>
      </c>
      <c r="I16" s="72" t="s">
        <v>228</v>
      </c>
    </row>
    <row r="17" spans="1:9" ht="13.8" x14ac:dyDescent="0.25">
      <c r="A17" s="68" t="s">
        <v>57</v>
      </c>
      <c r="B17" s="69" t="str">
        <f>CONCATENATE($A$1," Feeder 2 20 kV CB")</f>
        <v>WINDFARM NAME (TLC) Feeder 2 20 kV CB</v>
      </c>
      <c r="C17" s="69"/>
      <c r="D17" s="69" t="s">
        <v>6</v>
      </c>
      <c r="E17" s="70"/>
      <c r="F17" s="69"/>
      <c r="G17" s="75" t="s">
        <v>295</v>
      </c>
      <c r="H17" s="75" t="s">
        <v>171</v>
      </c>
      <c r="I17" s="72" t="s">
        <v>228</v>
      </c>
    </row>
    <row r="18" spans="1:9" ht="13.8" x14ac:dyDescent="0.25">
      <c r="A18" s="68" t="s">
        <v>58</v>
      </c>
      <c r="B18" s="69" t="str">
        <f>CONCATENATE($A$1," Feeder 3 20 kV CB")</f>
        <v>WINDFARM NAME (TLC) Feeder 3 20 kV CB</v>
      </c>
      <c r="C18" s="69"/>
      <c r="D18" s="69" t="s">
        <v>5</v>
      </c>
      <c r="E18" s="70"/>
      <c r="F18" s="69"/>
      <c r="G18" s="75" t="s">
        <v>295</v>
      </c>
      <c r="H18" s="75" t="s">
        <v>171</v>
      </c>
      <c r="I18" s="72" t="s">
        <v>228</v>
      </c>
    </row>
    <row r="19" spans="1:9" ht="13.8" x14ac:dyDescent="0.25">
      <c r="A19" s="68" t="s">
        <v>59</v>
      </c>
      <c r="B19" s="69" t="str">
        <f>CONCATENATE($A$1," Feeder 3 20 kV CB")</f>
        <v>WINDFARM NAME (TLC) Feeder 3 20 kV CB</v>
      </c>
      <c r="C19" s="69"/>
      <c r="D19" s="69" t="s">
        <v>6</v>
      </c>
      <c r="E19" s="70"/>
      <c r="F19" s="69"/>
      <c r="G19" s="75" t="s">
        <v>295</v>
      </c>
      <c r="H19" s="75" t="s">
        <v>171</v>
      </c>
      <c r="I19" s="72" t="s">
        <v>228</v>
      </c>
    </row>
    <row r="20" spans="1:9" ht="13.8" x14ac:dyDescent="0.25">
      <c r="A20" s="68" t="s">
        <v>86</v>
      </c>
      <c r="B20" s="69" t="str">
        <f>CONCATENATE($A$1," Feeder 4 20 kV CB")</f>
        <v>WINDFARM NAME (TLC) Feeder 4 20 kV CB</v>
      </c>
      <c r="C20" s="69"/>
      <c r="D20" s="69" t="s">
        <v>5</v>
      </c>
      <c r="E20" s="70"/>
      <c r="F20" s="69"/>
      <c r="G20" s="75" t="s">
        <v>295</v>
      </c>
      <c r="H20" s="75" t="s">
        <v>171</v>
      </c>
      <c r="I20" s="72" t="s">
        <v>228</v>
      </c>
    </row>
    <row r="21" spans="1:9" ht="13.8" x14ac:dyDescent="0.25">
      <c r="A21" s="68" t="s">
        <v>87</v>
      </c>
      <c r="B21" s="69" t="str">
        <f>CONCATENATE($A$1," Feeder 4 20 kV CB")</f>
        <v>WINDFARM NAME (TLC) Feeder 4 20 kV CB</v>
      </c>
      <c r="C21" s="69"/>
      <c r="D21" s="69" t="s">
        <v>6</v>
      </c>
      <c r="E21" s="70"/>
      <c r="F21" s="69"/>
      <c r="G21" s="75" t="s">
        <v>295</v>
      </c>
      <c r="H21" s="75" t="s">
        <v>171</v>
      </c>
      <c r="I21" s="72" t="s">
        <v>228</v>
      </c>
    </row>
    <row r="22" spans="1:9" ht="14.25" customHeight="1" x14ac:dyDescent="0.25">
      <c r="A22" s="68" t="s">
        <v>165</v>
      </c>
      <c r="B22" s="69" t="s">
        <v>454</v>
      </c>
      <c r="C22" s="69"/>
      <c r="D22" s="69" t="s">
        <v>7</v>
      </c>
      <c r="E22" s="70"/>
      <c r="F22" s="69"/>
      <c r="G22" s="75" t="s">
        <v>295</v>
      </c>
      <c r="H22" s="75" t="s">
        <v>297</v>
      </c>
      <c r="I22" s="80" t="s">
        <v>568</v>
      </c>
    </row>
    <row r="23" spans="1:9" ht="14.25" customHeight="1" x14ac:dyDescent="0.25">
      <c r="A23" s="68" t="s">
        <v>166</v>
      </c>
      <c r="B23" s="69" t="s">
        <v>454</v>
      </c>
      <c r="C23" s="69"/>
      <c r="D23" s="69" t="s">
        <v>8</v>
      </c>
      <c r="E23" s="70"/>
      <c r="F23" s="69"/>
      <c r="G23" s="75" t="s">
        <v>295</v>
      </c>
      <c r="H23" s="75" t="s">
        <v>297</v>
      </c>
      <c r="I23" s="80" t="s">
        <v>568</v>
      </c>
    </row>
    <row r="24" spans="1:9" ht="13.8" x14ac:dyDescent="0.25">
      <c r="A24" s="68" t="s">
        <v>167</v>
      </c>
      <c r="B24" s="69" t="s">
        <v>569</v>
      </c>
      <c r="C24" s="76"/>
      <c r="D24" s="560" t="s">
        <v>7</v>
      </c>
      <c r="E24" s="77"/>
      <c r="F24" s="69"/>
      <c r="G24" s="75" t="s">
        <v>295</v>
      </c>
      <c r="H24" s="75" t="s">
        <v>171</v>
      </c>
      <c r="I24" s="72"/>
    </row>
    <row r="25" spans="1:9" ht="13.8" x14ac:dyDescent="0.25">
      <c r="A25" s="68" t="s">
        <v>168</v>
      </c>
      <c r="B25" s="69" t="s">
        <v>569</v>
      </c>
      <c r="C25" s="76"/>
      <c r="D25" s="560" t="s">
        <v>8</v>
      </c>
      <c r="E25" s="77"/>
      <c r="F25" s="69"/>
      <c r="G25" s="75" t="s">
        <v>295</v>
      </c>
      <c r="H25" s="75" t="s">
        <v>171</v>
      </c>
      <c r="I25" s="72"/>
    </row>
    <row r="26" spans="1:9" ht="13.8" x14ac:dyDescent="0.25">
      <c r="A26" s="68" t="s">
        <v>190</v>
      </c>
      <c r="B26" s="69" t="s">
        <v>570</v>
      </c>
      <c r="C26" s="76"/>
      <c r="D26" s="560" t="s">
        <v>7</v>
      </c>
      <c r="E26" s="77"/>
      <c r="F26" s="69"/>
      <c r="G26" s="75" t="s">
        <v>295</v>
      </c>
      <c r="H26" s="75" t="s">
        <v>171</v>
      </c>
      <c r="I26" s="72"/>
    </row>
    <row r="27" spans="1:9" ht="13.8" x14ac:dyDescent="0.25">
      <c r="A27" s="68" t="s">
        <v>191</v>
      </c>
      <c r="B27" s="69" t="s">
        <v>570</v>
      </c>
      <c r="C27" s="76"/>
      <c r="D27" s="560" t="s">
        <v>8</v>
      </c>
      <c r="E27" s="77"/>
      <c r="F27" s="69"/>
      <c r="G27" s="75" t="s">
        <v>295</v>
      </c>
      <c r="H27" s="75" t="s">
        <v>171</v>
      </c>
      <c r="I27" s="72"/>
    </row>
    <row r="28" spans="1:9" ht="13.8" x14ac:dyDescent="0.25">
      <c r="A28" s="68" t="s">
        <v>192</v>
      </c>
      <c r="B28" s="69" t="s">
        <v>421</v>
      </c>
      <c r="C28" s="69"/>
      <c r="D28" s="69" t="s">
        <v>7</v>
      </c>
      <c r="E28" s="70"/>
      <c r="F28" s="69"/>
      <c r="G28" s="75" t="s">
        <v>171</v>
      </c>
      <c r="H28" s="75" t="s">
        <v>171</v>
      </c>
      <c r="I28" s="72"/>
    </row>
    <row r="29" spans="1:9" ht="13.8" x14ac:dyDescent="0.25">
      <c r="A29" s="68" t="s">
        <v>193</v>
      </c>
      <c r="B29" s="69" t="s">
        <v>421</v>
      </c>
      <c r="C29" s="69"/>
      <c r="D29" s="69" t="s">
        <v>8</v>
      </c>
      <c r="E29" s="70"/>
      <c r="F29" s="69"/>
      <c r="G29" s="75" t="s">
        <v>171</v>
      </c>
      <c r="H29" s="75" t="s">
        <v>171</v>
      </c>
      <c r="I29" s="72"/>
    </row>
    <row r="30" spans="1:9" ht="13.8" x14ac:dyDescent="0.25">
      <c r="A30" s="68" t="s">
        <v>411</v>
      </c>
      <c r="B30" s="69" t="s">
        <v>522</v>
      </c>
      <c r="C30" s="69"/>
      <c r="D30" s="69" t="s">
        <v>7</v>
      </c>
      <c r="E30" s="70"/>
      <c r="F30" s="69"/>
      <c r="G30" s="75" t="s">
        <v>295</v>
      </c>
      <c r="H30" s="75" t="s">
        <v>171</v>
      </c>
      <c r="I30" s="72" t="s">
        <v>228</v>
      </c>
    </row>
    <row r="31" spans="1:9" ht="13.8" x14ac:dyDescent="0.25">
      <c r="A31" s="68" t="s">
        <v>412</v>
      </c>
      <c r="B31" s="69" t="s">
        <v>522</v>
      </c>
      <c r="C31" s="69"/>
      <c r="D31" s="69" t="s">
        <v>8</v>
      </c>
      <c r="E31" s="70"/>
      <c r="F31" s="69"/>
      <c r="G31" s="75" t="s">
        <v>295</v>
      </c>
      <c r="H31" s="75" t="s">
        <v>171</v>
      </c>
      <c r="I31" s="72" t="s">
        <v>228</v>
      </c>
    </row>
    <row r="32" spans="1:9" ht="13.8" x14ac:dyDescent="0.25">
      <c r="A32" s="68" t="s">
        <v>422</v>
      </c>
      <c r="B32" s="69" t="s">
        <v>523</v>
      </c>
      <c r="C32" s="69"/>
      <c r="D32" s="69" t="s">
        <v>7</v>
      </c>
      <c r="E32" s="70"/>
      <c r="F32" s="69"/>
      <c r="G32" s="75" t="s">
        <v>295</v>
      </c>
      <c r="H32" s="75" t="s">
        <v>171</v>
      </c>
      <c r="I32" s="72" t="s">
        <v>228</v>
      </c>
    </row>
    <row r="33" spans="1:9" ht="13.8" x14ac:dyDescent="0.25">
      <c r="A33" s="68" t="s">
        <v>423</v>
      </c>
      <c r="B33" s="69" t="s">
        <v>523</v>
      </c>
      <c r="C33" s="69"/>
      <c r="D33" s="69" t="s">
        <v>8</v>
      </c>
      <c r="E33" s="70"/>
      <c r="F33" s="69"/>
      <c r="G33" s="75" t="s">
        <v>295</v>
      </c>
      <c r="H33" s="75" t="s">
        <v>171</v>
      </c>
      <c r="I33" s="72" t="s">
        <v>228</v>
      </c>
    </row>
    <row r="34" spans="1:9" ht="13.8" x14ac:dyDescent="0.25">
      <c r="A34" s="68"/>
      <c r="B34" s="69"/>
      <c r="C34" s="76"/>
      <c r="D34" s="560"/>
      <c r="E34" s="77"/>
      <c r="F34" s="69"/>
      <c r="G34" s="74"/>
      <c r="H34" s="74"/>
      <c r="I34" s="72"/>
    </row>
    <row r="35" spans="1:9" ht="14.4" x14ac:dyDescent="0.3">
      <c r="A35" s="68"/>
      <c r="B35" s="234" t="s">
        <v>47</v>
      </c>
      <c r="C35" s="69"/>
      <c r="D35" s="69"/>
      <c r="E35" s="70"/>
      <c r="F35" s="69"/>
      <c r="G35" s="74"/>
      <c r="H35" s="74"/>
      <c r="I35" s="72"/>
    </row>
    <row r="36" spans="1:9" ht="13.8" x14ac:dyDescent="0.25">
      <c r="A36" s="68" t="s">
        <v>26</v>
      </c>
      <c r="B36" s="117" t="s">
        <v>404</v>
      </c>
      <c r="C36" s="69"/>
      <c r="D36" s="69" t="s">
        <v>7</v>
      </c>
      <c r="E36" s="70"/>
      <c r="F36" s="69"/>
      <c r="G36" s="75" t="s">
        <v>295</v>
      </c>
      <c r="H36" s="75" t="s">
        <v>297</v>
      </c>
      <c r="I36" s="72" t="s">
        <v>229</v>
      </c>
    </row>
    <row r="37" spans="1:9" ht="13.8" x14ac:dyDescent="0.25">
      <c r="A37" s="68" t="s">
        <v>27</v>
      </c>
      <c r="B37" s="117" t="s">
        <v>404</v>
      </c>
      <c r="C37" s="69"/>
      <c r="D37" s="69" t="s">
        <v>8</v>
      </c>
      <c r="E37" s="70"/>
      <c r="F37" s="69"/>
      <c r="G37" s="75" t="s">
        <v>295</v>
      </c>
      <c r="H37" s="75" t="s">
        <v>297</v>
      </c>
      <c r="I37" s="72" t="s">
        <v>229</v>
      </c>
    </row>
    <row r="38" spans="1:9" ht="13.8" x14ac:dyDescent="0.25">
      <c r="A38" s="68" t="s">
        <v>28</v>
      </c>
      <c r="B38" s="69" t="s">
        <v>405</v>
      </c>
      <c r="C38" s="69"/>
      <c r="D38" s="69" t="s">
        <v>7</v>
      </c>
      <c r="E38" s="70"/>
      <c r="F38" s="69"/>
      <c r="G38" s="75" t="s">
        <v>295</v>
      </c>
      <c r="H38" s="75" t="s">
        <v>297</v>
      </c>
      <c r="I38" s="72" t="s">
        <v>230</v>
      </c>
    </row>
    <row r="39" spans="1:9" ht="13.8" x14ac:dyDescent="0.25">
      <c r="A39" s="68" t="s">
        <v>29</v>
      </c>
      <c r="B39" s="69" t="s">
        <v>405</v>
      </c>
      <c r="C39" s="69"/>
      <c r="D39" s="69" t="s">
        <v>8</v>
      </c>
      <c r="E39" s="70"/>
      <c r="F39" s="69"/>
      <c r="G39" s="75" t="s">
        <v>295</v>
      </c>
      <c r="H39" s="75" t="s">
        <v>297</v>
      </c>
      <c r="I39" s="72" t="s">
        <v>230</v>
      </c>
    </row>
    <row r="40" spans="1:9" ht="13.8" x14ac:dyDescent="0.25">
      <c r="A40" s="68" t="s">
        <v>30</v>
      </c>
      <c r="B40" s="69" t="s">
        <v>403</v>
      </c>
      <c r="C40" s="69"/>
      <c r="D40" s="69" t="s">
        <v>10</v>
      </c>
      <c r="E40" s="70"/>
      <c r="F40" s="69"/>
      <c r="G40" s="75" t="s">
        <v>295</v>
      </c>
      <c r="H40" s="75" t="s">
        <v>297</v>
      </c>
      <c r="I40" s="72" t="s">
        <v>230</v>
      </c>
    </row>
    <row r="41" spans="1:9" ht="13.8" x14ac:dyDescent="0.25">
      <c r="A41" s="68" t="s">
        <v>31</v>
      </c>
      <c r="B41" s="69" t="s">
        <v>403</v>
      </c>
      <c r="C41" s="69"/>
      <c r="D41" s="69" t="s">
        <v>11</v>
      </c>
      <c r="E41" s="70"/>
      <c r="F41" s="69"/>
      <c r="G41" s="75" t="s">
        <v>295</v>
      </c>
      <c r="H41" s="75" t="s">
        <v>297</v>
      </c>
      <c r="I41" s="72" t="s">
        <v>230</v>
      </c>
    </row>
    <row r="42" spans="1:9" ht="13.8" x14ac:dyDescent="0.25">
      <c r="A42" s="68" t="s">
        <v>625</v>
      </c>
      <c r="B42" s="69" t="s">
        <v>627</v>
      </c>
      <c r="C42" s="69"/>
      <c r="D42" s="69" t="s">
        <v>7</v>
      </c>
      <c r="E42" s="70"/>
      <c r="F42" s="69"/>
      <c r="G42" s="75" t="s">
        <v>295</v>
      </c>
      <c r="H42" s="75" t="s">
        <v>171</v>
      </c>
      <c r="I42" s="72" t="s">
        <v>642</v>
      </c>
    </row>
    <row r="43" spans="1:9" ht="13.8" x14ac:dyDescent="0.25">
      <c r="A43" s="68" t="s">
        <v>626</v>
      </c>
      <c r="B43" s="69" t="s">
        <v>627</v>
      </c>
      <c r="C43" s="69"/>
      <c r="D43" s="69" t="s">
        <v>8</v>
      </c>
      <c r="E43" s="70"/>
      <c r="F43" s="69"/>
      <c r="G43" s="75" t="s">
        <v>295</v>
      </c>
      <c r="H43" s="75" t="s">
        <v>171</v>
      </c>
      <c r="I43" s="72" t="s">
        <v>642</v>
      </c>
    </row>
    <row r="44" spans="1:9" ht="13.8" x14ac:dyDescent="0.25">
      <c r="A44" s="68"/>
      <c r="B44" s="69"/>
      <c r="C44" s="69"/>
      <c r="D44" s="69"/>
      <c r="E44" s="70"/>
      <c r="F44" s="69"/>
      <c r="G44" s="74"/>
      <c r="H44" s="74"/>
      <c r="I44" s="72"/>
    </row>
    <row r="45" spans="1:9" ht="13.8" x14ac:dyDescent="0.25">
      <c r="A45" s="68"/>
      <c r="B45" s="69" t="s">
        <v>195</v>
      </c>
      <c r="C45" s="69"/>
      <c r="D45" s="69"/>
      <c r="E45" s="70"/>
      <c r="F45" s="69"/>
      <c r="G45" s="74"/>
      <c r="H45" s="74"/>
      <c r="I45" s="72"/>
    </row>
    <row r="46" spans="1:9" ht="13.8" x14ac:dyDescent="0.25">
      <c r="A46" s="68"/>
      <c r="B46" s="69"/>
      <c r="C46" s="69"/>
      <c r="D46" s="69"/>
      <c r="E46" s="70"/>
      <c r="F46" s="69"/>
      <c r="G46" s="74"/>
      <c r="H46" s="74"/>
      <c r="I46" s="78"/>
    </row>
    <row r="47" spans="1:9" ht="14.4" thickBot="1" x14ac:dyDescent="0.3">
      <c r="A47" s="63" t="s">
        <v>85</v>
      </c>
      <c r="B47" s="64" t="s">
        <v>50</v>
      </c>
      <c r="C47" s="65"/>
      <c r="D47" s="65"/>
      <c r="E47" s="66"/>
      <c r="F47" s="65"/>
      <c r="G47" s="67" t="s">
        <v>18</v>
      </c>
      <c r="H47" s="67" t="s">
        <v>194</v>
      </c>
      <c r="I47" s="87" t="s">
        <v>239</v>
      </c>
    </row>
    <row r="48" spans="1:9" ht="12" customHeight="1" thickTop="1" x14ac:dyDescent="0.25">
      <c r="A48" s="79"/>
      <c r="B48" s="69"/>
      <c r="C48" s="69"/>
      <c r="D48" s="69"/>
      <c r="E48" s="70"/>
      <c r="F48" s="69"/>
      <c r="G48" s="71"/>
      <c r="H48" s="71"/>
      <c r="I48" s="72"/>
    </row>
    <row r="49" spans="1:9" ht="14.4" x14ac:dyDescent="0.3">
      <c r="A49" s="79"/>
      <c r="B49" s="234" t="s">
        <v>48</v>
      </c>
      <c r="C49" s="69"/>
      <c r="D49" s="69"/>
      <c r="E49" s="70"/>
      <c r="F49" s="69"/>
      <c r="G49" s="74"/>
      <c r="H49" s="74"/>
      <c r="I49" s="72"/>
    </row>
    <row r="50" spans="1:9" ht="13.8" x14ac:dyDescent="0.25">
      <c r="A50" s="68" t="s">
        <v>32</v>
      </c>
      <c r="B50" s="69" t="s">
        <v>402</v>
      </c>
      <c r="C50" s="84" t="s">
        <v>317</v>
      </c>
      <c r="D50" s="69" t="s">
        <v>3</v>
      </c>
      <c r="E50" s="70" t="e">
        <f>CONCATENATE("+/- ", ROUNDUP($E$1*1.25,0))</f>
        <v>#VALUE!</v>
      </c>
      <c r="F50" s="69" t="s">
        <v>1</v>
      </c>
      <c r="G50" s="75" t="s">
        <v>295</v>
      </c>
      <c r="H50" s="75" t="s">
        <v>171</v>
      </c>
      <c r="I50" s="72" t="s">
        <v>560</v>
      </c>
    </row>
    <row r="51" spans="1:9" ht="13.8" x14ac:dyDescent="0.25">
      <c r="A51" s="68" t="s">
        <v>33</v>
      </c>
      <c r="B51" s="69" t="s">
        <v>219</v>
      </c>
      <c r="C51" s="84" t="s">
        <v>317</v>
      </c>
      <c r="D51" s="69" t="s">
        <v>3</v>
      </c>
      <c r="E51" s="70" t="e">
        <f>CONCATENATE("+/- ",ROUNDUP(1.5*E1*TAN((ACOS(0.835))),0))</f>
        <v>#VALUE!</v>
      </c>
      <c r="F51" s="69" t="s">
        <v>524</v>
      </c>
      <c r="G51" s="75" t="s">
        <v>295</v>
      </c>
      <c r="H51" s="75" t="s">
        <v>171</v>
      </c>
      <c r="I51" s="72" t="s">
        <v>401</v>
      </c>
    </row>
    <row r="52" spans="1:9" ht="13.8" x14ac:dyDescent="0.25">
      <c r="A52" s="68" t="s">
        <v>60</v>
      </c>
      <c r="B52" s="69" t="s">
        <v>220</v>
      </c>
      <c r="C52" s="69" t="s">
        <v>2</v>
      </c>
      <c r="D52" s="69" t="s">
        <v>3</v>
      </c>
      <c r="E52" s="70" t="s">
        <v>557</v>
      </c>
      <c r="F52" s="69" t="s">
        <v>61</v>
      </c>
      <c r="G52" s="75" t="s">
        <v>295</v>
      </c>
      <c r="H52" s="75" t="s">
        <v>171</v>
      </c>
      <c r="I52" s="72" t="s">
        <v>561</v>
      </c>
    </row>
    <row r="53" spans="1:9" ht="13.8" x14ac:dyDescent="0.25">
      <c r="A53" s="68"/>
      <c r="B53" s="69"/>
      <c r="C53" s="69"/>
      <c r="D53" s="69"/>
      <c r="E53" s="70"/>
      <c r="F53" s="69"/>
      <c r="G53" s="75"/>
      <c r="H53" s="75"/>
      <c r="I53" s="72"/>
    </row>
    <row r="54" spans="1:9" ht="14.4" x14ac:dyDescent="0.3">
      <c r="A54" s="81"/>
      <c r="B54" s="234" t="s">
        <v>49</v>
      </c>
      <c r="C54" s="69"/>
      <c r="D54" s="69"/>
      <c r="E54" s="70"/>
      <c r="F54" s="69"/>
      <c r="G54" s="75"/>
      <c r="H54" s="75"/>
      <c r="I54" s="72"/>
    </row>
    <row r="55" spans="1:9" ht="13.8" x14ac:dyDescent="0.25">
      <c r="A55" s="68" t="s">
        <v>34</v>
      </c>
      <c r="B55" s="69" t="s">
        <v>17</v>
      </c>
      <c r="C55" s="69" t="s">
        <v>2</v>
      </c>
      <c r="D55" s="69" t="s">
        <v>3</v>
      </c>
      <c r="E55" s="70" t="e">
        <f>CONCATENATE("0 - ", ROUNDUP($E$1*1.25,0))</f>
        <v>#VALUE!</v>
      </c>
      <c r="F55" s="69" t="s">
        <v>1</v>
      </c>
      <c r="G55" s="75" t="s">
        <v>295</v>
      </c>
      <c r="H55" s="75" t="s">
        <v>171</v>
      </c>
      <c r="I55" s="72" t="s">
        <v>558</v>
      </c>
    </row>
    <row r="56" spans="1:9" ht="13.8" x14ac:dyDescent="0.25">
      <c r="A56" s="68" t="s">
        <v>35</v>
      </c>
      <c r="B56" s="69" t="s">
        <v>100</v>
      </c>
      <c r="C56" s="69" t="s">
        <v>2</v>
      </c>
      <c r="D56" s="69" t="s">
        <v>3</v>
      </c>
      <c r="E56" s="70" t="e">
        <f>CONCATENATE("0 - ", ROUNDUP($E$1*1.25,0))</f>
        <v>#VALUE!</v>
      </c>
      <c r="F56" s="69" t="s">
        <v>1</v>
      </c>
      <c r="G56" s="75" t="s">
        <v>295</v>
      </c>
      <c r="H56" s="75" t="s">
        <v>297</v>
      </c>
      <c r="I56" s="72" t="s">
        <v>559</v>
      </c>
    </row>
    <row r="57" spans="1:9" ht="13.8" x14ac:dyDescent="0.25">
      <c r="A57" s="68" t="s">
        <v>62</v>
      </c>
      <c r="B57" s="69" t="s">
        <v>528</v>
      </c>
      <c r="C57" s="69" t="s">
        <v>2</v>
      </c>
      <c r="D57" s="69" t="s">
        <v>3</v>
      </c>
      <c r="E57" s="70" t="s">
        <v>771</v>
      </c>
      <c r="F57" s="69" t="s">
        <v>65</v>
      </c>
      <c r="G57" s="75" t="s">
        <v>295</v>
      </c>
      <c r="H57" s="75" t="s">
        <v>297</v>
      </c>
      <c r="I57" s="72" t="s">
        <v>529</v>
      </c>
    </row>
    <row r="58" spans="1:9" ht="13.8" x14ac:dyDescent="0.25">
      <c r="A58" s="68"/>
      <c r="B58" s="69"/>
      <c r="C58" s="69"/>
      <c r="D58" s="69"/>
      <c r="E58" s="70"/>
      <c r="F58" s="69"/>
      <c r="G58" s="75"/>
      <c r="H58" s="75"/>
      <c r="I58" s="72"/>
    </row>
    <row r="59" spans="1:9" ht="14.4" x14ac:dyDescent="0.3">
      <c r="A59" s="68"/>
      <c r="B59" s="234" t="s">
        <v>453</v>
      </c>
      <c r="C59" s="69"/>
      <c r="D59" s="69"/>
      <c r="E59" s="70"/>
      <c r="F59" s="69"/>
      <c r="G59" s="75"/>
      <c r="H59" s="75"/>
      <c r="I59" s="72"/>
    </row>
    <row r="60" spans="1:9" ht="13.8" x14ac:dyDescent="0.25">
      <c r="A60" s="68" t="s">
        <v>63</v>
      </c>
      <c r="B60" s="69" t="s">
        <v>64</v>
      </c>
      <c r="C60" s="69" t="s">
        <v>2</v>
      </c>
      <c r="D60" s="69" t="s">
        <v>3</v>
      </c>
      <c r="E60" s="70" t="s">
        <v>170</v>
      </c>
      <c r="F60" s="69" t="s">
        <v>65</v>
      </c>
      <c r="G60" s="75" t="s">
        <v>295</v>
      </c>
      <c r="H60" s="75" t="s">
        <v>171</v>
      </c>
      <c r="I60" s="72" t="s">
        <v>231</v>
      </c>
    </row>
    <row r="61" spans="1:9" ht="13.8" x14ac:dyDescent="0.25">
      <c r="A61" s="68" t="s">
        <v>67</v>
      </c>
      <c r="B61" s="69" t="s">
        <v>66</v>
      </c>
      <c r="C61" s="69" t="s">
        <v>2</v>
      </c>
      <c r="D61" s="69" t="s">
        <v>3</v>
      </c>
      <c r="E61" s="70" t="s">
        <v>170</v>
      </c>
      <c r="F61" s="69" t="s">
        <v>65</v>
      </c>
      <c r="G61" s="75" t="s">
        <v>295</v>
      </c>
      <c r="H61" s="75" t="s">
        <v>171</v>
      </c>
      <c r="I61" s="72" t="s">
        <v>231</v>
      </c>
    </row>
    <row r="62" spans="1:9" ht="13.8" x14ac:dyDescent="0.25">
      <c r="A62" s="68" t="s">
        <v>69</v>
      </c>
      <c r="B62" s="69" t="s">
        <v>68</v>
      </c>
      <c r="C62" s="69" t="s">
        <v>2</v>
      </c>
      <c r="D62" s="69" t="s">
        <v>3</v>
      </c>
      <c r="E62" s="70" t="s">
        <v>170</v>
      </c>
      <c r="F62" s="69" t="s">
        <v>65</v>
      </c>
      <c r="G62" s="75" t="s">
        <v>295</v>
      </c>
      <c r="H62" s="75" t="s">
        <v>297</v>
      </c>
      <c r="I62" s="72" t="s">
        <v>231</v>
      </c>
    </row>
    <row r="63" spans="1:9" ht="13.8" x14ac:dyDescent="0.25">
      <c r="A63" s="68"/>
      <c r="B63" s="69"/>
      <c r="C63" s="69"/>
      <c r="D63" s="69"/>
      <c r="E63" s="70"/>
      <c r="F63" s="69"/>
      <c r="G63" s="74"/>
      <c r="H63" s="74"/>
      <c r="I63" s="72"/>
    </row>
    <row r="64" spans="1:9" ht="14.4" x14ac:dyDescent="0.3">
      <c r="A64" s="68"/>
      <c r="B64" s="234" t="s">
        <v>643</v>
      </c>
      <c r="C64" s="69"/>
      <c r="D64" s="69"/>
      <c r="E64" s="70"/>
      <c r="F64" s="69"/>
      <c r="G64" s="74"/>
      <c r="H64" s="74"/>
      <c r="I64" s="72"/>
    </row>
    <row r="65" spans="1:9" ht="13.8" x14ac:dyDescent="0.25">
      <c r="A65" s="68" t="s">
        <v>73</v>
      </c>
      <c r="B65" s="69" t="s">
        <v>634</v>
      </c>
      <c r="C65" s="69" t="s">
        <v>2</v>
      </c>
      <c r="D65" s="69" t="s">
        <v>3</v>
      </c>
      <c r="E65" s="70" t="s">
        <v>635</v>
      </c>
      <c r="F65" s="69" t="s">
        <v>1</v>
      </c>
      <c r="G65" s="75" t="s">
        <v>295</v>
      </c>
      <c r="H65" s="75" t="s">
        <v>171</v>
      </c>
      <c r="I65" s="72" t="s">
        <v>636</v>
      </c>
    </row>
    <row r="66" spans="1:9" ht="13.8" x14ac:dyDescent="0.25">
      <c r="A66" s="68" t="s">
        <v>77</v>
      </c>
      <c r="B66" s="69" t="s">
        <v>637</v>
      </c>
      <c r="C66" s="69" t="s">
        <v>2</v>
      </c>
      <c r="D66" s="69" t="s">
        <v>3</v>
      </c>
      <c r="E66" s="70" t="s">
        <v>635</v>
      </c>
      <c r="F66" s="69" t="s">
        <v>1</v>
      </c>
      <c r="G66" s="75" t="s">
        <v>295</v>
      </c>
      <c r="H66" s="75" t="s">
        <v>171</v>
      </c>
      <c r="I66" s="72" t="s">
        <v>638</v>
      </c>
    </row>
    <row r="67" spans="1:9" ht="13.8" x14ac:dyDescent="0.25">
      <c r="A67" s="68"/>
      <c r="B67" s="69"/>
      <c r="C67" s="69"/>
      <c r="D67" s="69"/>
      <c r="E67" s="70"/>
      <c r="F67" s="69"/>
      <c r="G67" s="75"/>
      <c r="H67" s="75"/>
      <c r="I67" s="72"/>
    </row>
    <row r="68" spans="1:9" ht="14.4" x14ac:dyDescent="0.3">
      <c r="A68" s="68"/>
      <c r="B68" s="234" t="s">
        <v>223</v>
      </c>
      <c r="C68" s="69"/>
      <c r="D68" s="69"/>
      <c r="E68" s="70"/>
      <c r="F68" s="69"/>
      <c r="G68" s="75"/>
      <c r="H68" s="75"/>
      <c r="I68" s="72"/>
    </row>
    <row r="69" spans="1:9" ht="13.8" x14ac:dyDescent="0.25">
      <c r="A69" s="68" t="s">
        <v>81</v>
      </c>
      <c r="B69" s="69" t="s">
        <v>129</v>
      </c>
      <c r="C69" s="69" t="s">
        <v>2</v>
      </c>
      <c r="D69" s="69" t="s">
        <v>3</v>
      </c>
      <c r="E69" s="70" t="s">
        <v>71</v>
      </c>
      <c r="F69" s="69" t="s">
        <v>72</v>
      </c>
      <c r="G69" s="75" t="s">
        <v>295</v>
      </c>
      <c r="H69" s="75" t="s">
        <v>297</v>
      </c>
      <c r="I69" s="72" t="s">
        <v>232</v>
      </c>
    </row>
    <row r="70" spans="1:9" ht="27.6" x14ac:dyDescent="0.25">
      <c r="A70" s="68" t="s">
        <v>131</v>
      </c>
      <c r="B70" s="69" t="s">
        <v>130</v>
      </c>
      <c r="C70" s="69" t="s">
        <v>2</v>
      </c>
      <c r="D70" s="69" t="s">
        <v>3</v>
      </c>
      <c r="E70" s="70" t="s">
        <v>75</v>
      </c>
      <c r="F70" s="69" t="s">
        <v>76</v>
      </c>
      <c r="G70" s="75" t="s">
        <v>295</v>
      </c>
      <c r="H70" s="75" t="s">
        <v>297</v>
      </c>
      <c r="I70" s="80" t="s">
        <v>465</v>
      </c>
    </row>
    <row r="71" spans="1:9" ht="13.8" x14ac:dyDescent="0.25">
      <c r="A71" s="68" t="s">
        <v>132</v>
      </c>
      <c r="B71" s="69" t="s">
        <v>151</v>
      </c>
      <c r="C71" s="69" t="s">
        <v>2</v>
      </c>
      <c r="D71" s="69" t="s">
        <v>3</v>
      </c>
      <c r="E71" s="82" t="s">
        <v>79</v>
      </c>
      <c r="F71" s="69" t="s">
        <v>80</v>
      </c>
      <c r="G71" s="75" t="s">
        <v>295</v>
      </c>
      <c r="H71" s="75" t="s">
        <v>297</v>
      </c>
      <c r="I71" s="72" t="s">
        <v>232</v>
      </c>
    </row>
    <row r="72" spans="1:9" ht="13.8" x14ac:dyDescent="0.25">
      <c r="A72" s="68" t="s">
        <v>134</v>
      </c>
      <c r="B72" s="69" t="s">
        <v>133</v>
      </c>
      <c r="C72" s="69" t="s">
        <v>2</v>
      </c>
      <c r="D72" s="69" t="s">
        <v>3</v>
      </c>
      <c r="E72" s="70" t="s">
        <v>83</v>
      </c>
      <c r="F72" s="69" t="s">
        <v>84</v>
      </c>
      <c r="G72" s="75" t="s">
        <v>295</v>
      </c>
      <c r="H72" s="75" t="s">
        <v>297</v>
      </c>
      <c r="I72" s="72" t="s">
        <v>232</v>
      </c>
    </row>
    <row r="73" spans="1:9" ht="13.8" x14ac:dyDescent="0.25">
      <c r="A73" s="68"/>
      <c r="B73" s="69"/>
      <c r="C73" s="69"/>
      <c r="D73" s="69"/>
      <c r="E73" s="70"/>
      <c r="F73" s="69"/>
      <c r="G73" s="74"/>
      <c r="H73" s="74"/>
      <c r="I73" s="72"/>
    </row>
    <row r="74" spans="1:9" ht="14.4" x14ac:dyDescent="0.3">
      <c r="B74" s="234" t="s">
        <v>224</v>
      </c>
      <c r="C74" s="69"/>
      <c r="D74" s="69"/>
      <c r="E74" s="70"/>
      <c r="F74" s="69"/>
      <c r="G74" s="74"/>
      <c r="H74" s="74"/>
      <c r="I74" s="72"/>
    </row>
    <row r="75" spans="1:9" ht="13.8" x14ac:dyDescent="0.25">
      <c r="A75" s="68" t="s">
        <v>135</v>
      </c>
      <c r="B75" s="69" t="s">
        <v>114</v>
      </c>
      <c r="C75" s="69" t="s">
        <v>2</v>
      </c>
      <c r="D75" s="69" t="s">
        <v>3</v>
      </c>
      <c r="E75" s="70" t="s">
        <v>71</v>
      </c>
      <c r="F75" s="69" t="s">
        <v>72</v>
      </c>
      <c r="G75" s="75" t="s">
        <v>295</v>
      </c>
      <c r="H75" s="75" t="s">
        <v>297</v>
      </c>
      <c r="I75" s="72" t="s">
        <v>232</v>
      </c>
    </row>
    <row r="76" spans="1:9" ht="27.6" x14ac:dyDescent="0.25">
      <c r="A76" s="68" t="s">
        <v>530</v>
      </c>
      <c r="B76" s="69" t="s">
        <v>115</v>
      </c>
      <c r="C76" s="69" t="s">
        <v>2</v>
      </c>
      <c r="D76" s="69" t="s">
        <v>3</v>
      </c>
      <c r="E76" s="70" t="s">
        <v>75</v>
      </c>
      <c r="F76" s="69" t="s">
        <v>76</v>
      </c>
      <c r="G76" s="75" t="s">
        <v>295</v>
      </c>
      <c r="H76" s="75" t="s">
        <v>297</v>
      </c>
      <c r="I76" s="80" t="s">
        <v>464</v>
      </c>
    </row>
    <row r="77" spans="1:9" ht="13.8" x14ac:dyDescent="0.25">
      <c r="A77" s="68" t="s">
        <v>628</v>
      </c>
      <c r="B77" s="69" t="s">
        <v>116</v>
      </c>
      <c r="C77" s="69" t="s">
        <v>2</v>
      </c>
      <c r="D77" s="69" t="s">
        <v>3</v>
      </c>
      <c r="E77" s="82" t="s">
        <v>79</v>
      </c>
      <c r="F77" s="69" t="s">
        <v>80</v>
      </c>
      <c r="G77" s="75" t="s">
        <v>295</v>
      </c>
      <c r="H77" s="75" t="s">
        <v>297</v>
      </c>
      <c r="I77" s="72" t="s">
        <v>232</v>
      </c>
    </row>
    <row r="78" spans="1:9" ht="13.8" x14ac:dyDescent="0.25">
      <c r="A78" s="68" t="s">
        <v>633</v>
      </c>
      <c r="B78" s="69" t="s">
        <v>117</v>
      </c>
      <c r="C78" s="69" t="s">
        <v>2</v>
      </c>
      <c r="D78" s="69" t="s">
        <v>3</v>
      </c>
      <c r="E78" s="70" t="s">
        <v>83</v>
      </c>
      <c r="F78" s="69" t="s">
        <v>84</v>
      </c>
      <c r="G78" s="75" t="s">
        <v>295</v>
      </c>
      <c r="H78" s="75" t="s">
        <v>297</v>
      </c>
      <c r="I78" s="72" t="s">
        <v>232</v>
      </c>
    </row>
    <row r="79" spans="1:9" ht="13.8" x14ac:dyDescent="0.25">
      <c r="A79" s="68"/>
      <c r="B79" s="69"/>
      <c r="C79" s="69"/>
      <c r="D79" s="69"/>
      <c r="E79" s="70"/>
      <c r="F79" s="69"/>
      <c r="G79" s="74"/>
      <c r="H79" s="74"/>
      <c r="I79" s="72"/>
    </row>
    <row r="80" spans="1:9" ht="13.8" x14ac:dyDescent="0.25">
      <c r="A80" s="68"/>
      <c r="B80" s="69" t="s">
        <v>571</v>
      </c>
      <c r="C80" s="69"/>
      <c r="D80" s="69"/>
      <c r="E80" s="70"/>
      <c r="F80" s="69"/>
      <c r="G80" s="74"/>
      <c r="H80" s="74"/>
      <c r="I80" s="72"/>
    </row>
    <row r="81" spans="1:9" ht="14.25" customHeight="1" x14ac:dyDescent="0.25">
      <c r="A81" s="68"/>
      <c r="B81" s="69"/>
      <c r="C81" s="69"/>
      <c r="D81" s="69"/>
      <c r="E81" s="70"/>
      <c r="F81" s="69"/>
      <c r="G81" s="74"/>
      <c r="H81" s="74"/>
      <c r="I81" s="72"/>
    </row>
    <row r="82" spans="1:9" ht="14.25" customHeight="1" thickBot="1" x14ac:dyDescent="0.3">
      <c r="A82" s="63" t="s">
        <v>85</v>
      </c>
      <c r="B82" s="64" t="s">
        <v>51</v>
      </c>
      <c r="C82" s="83"/>
      <c r="D82" s="65"/>
      <c r="E82" s="66"/>
      <c r="F82" s="65"/>
      <c r="G82" s="67" t="s">
        <v>18</v>
      </c>
      <c r="H82" s="67" t="s">
        <v>194</v>
      </c>
      <c r="I82" s="87" t="s">
        <v>239</v>
      </c>
    </row>
    <row r="83" spans="1:9" ht="14.25" customHeight="1" thickTop="1" x14ac:dyDescent="0.25">
      <c r="A83" s="68"/>
      <c r="B83" s="69"/>
      <c r="C83" s="84"/>
      <c r="D83" s="69"/>
      <c r="E83" s="70"/>
      <c r="F83" s="69"/>
      <c r="G83" s="71"/>
      <c r="H83" s="71"/>
      <c r="I83" s="72"/>
    </row>
    <row r="84" spans="1:9" ht="14.25" customHeight="1" x14ac:dyDescent="0.25">
      <c r="A84" s="68"/>
      <c r="B84" s="73" t="s">
        <v>13</v>
      </c>
      <c r="C84" s="69" t="s">
        <v>14</v>
      </c>
      <c r="D84" s="69"/>
      <c r="E84" s="70"/>
      <c r="F84" s="69"/>
      <c r="G84" s="74"/>
      <c r="H84" s="74"/>
      <c r="I84" s="72"/>
    </row>
    <row r="85" spans="1:9" ht="14.25" customHeight="1" x14ac:dyDescent="0.3">
      <c r="A85" s="68"/>
      <c r="B85" s="234" t="s">
        <v>53</v>
      </c>
      <c r="C85" s="84"/>
      <c r="D85" s="69"/>
      <c r="E85" s="70"/>
      <c r="F85" s="69"/>
      <c r="G85" s="74"/>
      <c r="H85" s="74"/>
      <c r="I85" s="72"/>
    </row>
    <row r="86" spans="1:9" ht="14.25" customHeight="1" x14ac:dyDescent="0.25">
      <c r="A86" s="68" t="s">
        <v>36</v>
      </c>
      <c r="B86" s="117" t="s">
        <v>406</v>
      </c>
      <c r="C86" s="69"/>
      <c r="D86" s="69" t="s">
        <v>7</v>
      </c>
      <c r="E86" s="69" t="s">
        <v>0</v>
      </c>
      <c r="F86" s="69" t="s">
        <v>88</v>
      </c>
      <c r="G86" s="75" t="s">
        <v>295</v>
      </c>
      <c r="H86" s="75" t="s">
        <v>297</v>
      </c>
      <c r="I86" s="72" t="s">
        <v>229</v>
      </c>
    </row>
    <row r="87" spans="1:9" ht="14.25" customHeight="1" x14ac:dyDescent="0.25">
      <c r="A87" s="68" t="s">
        <v>37</v>
      </c>
      <c r="B87" s="117" t="s">
        <v>407</v>
      </c>
      <c r="C87" s="69"/>
      <c r="D87" s="69" t="s">
        <v>8</v>
      </c>
      <c r="E87" s="69" t="s">
        <v>0</v>
      </c>
      <c r="F87" s="69" t="s">
        <v>88</v>
      </c>
      <c r="G87" s="75" t="s">
        <v>295</v>
      </c>
      <c r="H87" s="75" t="s">
        <v>297</v>
      </c>
      <c r="I87" s="72" t="s">
        <v>229</v>
      </c>
    </row>
    <row r="88" spans="1:9" ht="14.25" customHeight="1" x14ac:dyDescent="0.25">
      <c r="A88" s="68" t="s">
        <v>38</v>
      </c>
      <c r="B88" s="69" t="s">
        <v>9</v>
      </c>
      <c r="C88" s="69"/>
      <c r="D88" s="69" t="s">
        <v>7</v>
      </c>
      <c r="E88" s="69" t="s">
        <v>0</v>
      </c>
      <c r="F88" s="69" t="s">
        <v>88</v>
      </c>
      <c r="G88" s="75" t="s">
        <v>295</v>
      </c>
      <c r="H88" s="75" t="s">
        <v>297</v>
      </c>
      <c r="I88" s="72" t="s">
        <v>230</v>
      </c>
    </row>
    <row r="89" spans="1:9" ht="14.25" customHeight="1" x14ac:dyDescent="0.25">
      <c r="A89" s="68" t="s">
        <v>39</v>
      </c>
      <c r="B89" s="69" t="s">
        <v>9</v>
      </c>
      <c r="C89" s="69"/>
      <c r="D89" s="69" t="s">
        <v>8</v>
      </c>
      <c r="E89" s="69" t="s">
        <v>0</v>
      </c>
      <c r="F89" s="69" t="s">
        <v>88</v>
      </c>
      <c r="G89" s="75" t="s">
        <v>295</v>
      </c>
      <c r="H89" s="75" t="s">
        <v>297</v>
      </c>
      <c r="I89" s="72" t="s">
        <v>230</v>
      </c>
    </row>
    <row r="90" spans="1:9" ht="14.25" customHeight="1" x14ac:dyDescent="0.25">
      <c r="A90" s="68" t="s">
        <v>40</v>
      </c>
      <c r="B90" s="69" t="s">
        <v>15</v>
      </c>
      <c r="C90" s="69"/>
      <c r="D90" s="69" t="s">
        <v>10</v>
      </c>
      <c r="E90" s="69" t="s">
        <v>0</v>
      </c>
      <c r="F90" s="69" t="s">
        <v>88</v>
      </c>
      <c r="G90" s="75" t="s">
        <v>295</v>
      </c>
      <c r="H90" s="75" t="s">
        <v>297</v>
      </c>
      <c r="I90" s="72" t="s">
        <v>230</v>
      </c>
    </row>
    <row r="91" spans="1:9" ht="14.25" customHeight="1" x14ac:dyDescent="0.25">
      <c r="A91" s="68" t="s">
        <v>41</v>
      </c>
      <c r="B91" s="69" t="s">
        <v>15</v>
      </c>
      <c r="C91" s="69"/>
      <c r="D91" s="69" t="s">
        <v>11</v>
      </c>
      <c r="E91" s="69" t="s">
        <v>0</v>
      </c>
      <c r="F91" s="69" t="s">
        <v>88</v>
      </c>
      <c r="G91" s="75" t="s">
        <v>295</v>
      </c>
      <c r="H91" s="75" t="s">
        <v>297</v>
      </c>
      <c r="I91" s="72" t="s">
        <v>230</v>
      </c>
    </row>
    <row r="92" spans="1:9" ht="14.25" customHeight="1" x14ac:dyDescent="0.25">
      <c r="A92" s="68" t="s">
        <v>44</v>
      </c>
      <c r="B92" s="69" t="s">
        <v>631</v>
      </c>
      <c r="C92" s="69"/>
      <c r="D92" s="69" t="s">
        <v>7</v>
      </c>
      <c r="E92" s="69" t="s">
        <v>0</v>
      </c>
      <c r="F92" s="69" t="s">
        <v>88</v>
      </c>
      <c r="G92" s="75" t="s">
        <v>295</v>
      </c>
      <c r="H92" s="75" t="s">
        <v>297</v>
      </c>
      <c r="I92" s="72" t="s">
        <v>632</v>
      </c>
    </row>
    <row r="93" spans="1:9" ht="14.25" customHeight="1" x14ac:dyDescent="0.25">
      <c r="A93" s="68" t="s">
        <v>531</v>
      </c>
      <c r="B93" s="69" t="s">
        <v>631</v>
      </c>
      <c r="C93" s="69"/>
      <c r="D93" s="69" t="s">
        <v>8</v>
      </c>
      <c r="E93" s="69" t="s">
        <v>0</v>
      </c>
      <c r="F93" s="69" t="s">
        <v>88</v>
      </c>
      <c r="G93" s="75" t="s">
        <v>295</v>
      </c>
      <c r="H93" s="75" t="s">
        <v>297</v>
      </c>
      <c r="I93" s="72" t="s">
        <v>632</v>
      </c>
    </row>
    <row r="94" spans="1:9" ht="14.25" customHeight="1" x14ac:dyDescent="0.25">
      <c r="A94" s="68"/>
      <c r="B94" s="69"/>
      <c r="C94" s="69"/>
      <c r="D94" s="69"/>
      <c r="E94" s="69"/>
      <c r="F94" s="69"/>
      <c r="G94" s="74"/>
      <c r="H94" s="74"/>
      <c r="I94" s="72"/>
    </row>
    <row r="95" spans="1:9" ht="14.25" customHeight="1" x14ac:dyDescent="0.3">
      <c r="A95" s="68"/>
      <c r="B95" s="234" t="s">
        <v>54</v>
      </c>
      <c r="C95" s="69"/>
      <c r="D95" s="69"/>
      <c r="E95" s="69"/>
      <c r="F95" s="69"/>
      <c r="G95" s="74"/>
      <c r="H95" s="74"/>
      <c r="I95" s="72"/>
    </row>
    <row r="96" spans="1:9" ht="14.25" customHeight="1" x14ac:dyDescent="0.25">
      <c r="A96" s="68" t="s">
        <v>42</v>
      </c>
      <c r="B96" s="69" t="str">
        <f>B10</f>
        <v>ESBN 20 kV interface switch (Nulec Recloser)</v>
      </c>
      <c r="C96" s="76"/>
      <c r="D96" s="560" t="s">
        <v>5</v>
      </c>
      <c r="E96" s="69" t="s">
        <v>0</v>
      </c>
      <c r="F96" s="69" t="s">
        <v>88</v>
      </c>
      <c r="G96" s="75" t="s">
        <v>171</v>
      </c>
      <c r="H96" s="75" t="s">
        <v>171</v>
      </c>
      <c r="I96" s="72"/>
    </row>
    <row r="97" spans="1:9" ht="14.25" customHeight="1" x14ac:dyDescent="0.25">
      <c r="A97" s="68" t="s">
        <v>43</v>
      </c>
      <c r="B97" s="69" t="str">
        <f>B11</f>
        <v>ESBN 20 kV interface switch (Nulec Recloser)</v>
      </c>
      <c r="C97" s="76"/>
      <c r="D97" s="560" t="s">
        <v>424</v>
      </c>
      <c r="E97" s="69" t="s">
        <v>0</v>
      </c>
      <c r="F97" s="69" t="s">
        <v>88</v>
      </c>
      <c r="G97" s="75" t="s">
        <v>171</v>
      </c>
      <c r="H97" s="75" t="s">
        <v>171</v>
      </c>
      <c r="I97" s="72"/>
    </row>
    <row r="98" spans="1:9" ht="15" customHeight="1" x14ac:dyDescent="0.25">
      <c r="A98" s="68" t="s">
        <v>413</v>
      </c>
      <c r="B98" s="69" t="s">
        <v>569</v>
      </c>
      <c r="C98" s="76"/>
      <c r="D98" s="560" t="s">
        <v>7</v>
      </c>
      <c r="E98" s="69" t="s">
        <v>0</v>
      </c>
      <c r="F98" s="69" t="s">
        <v>88</v>
      </c>
      <c r="G98" s="75" t="s">
        <v>295</v>
      </c>
      <c r="H98" s="75" t="s">
        <v>171</v>
      </c>
      <c r="I98" s="72"/>
    </row>
    <row r="99" spans="1:9" ht="14.25" customHeight="1" x14ac:dyDescent="0.25">
      <c r="A99" s="68" t="s">
        <v>414</v>
      </c>
      <c r="B99" s="69" t="s">
        <v>569</v>
      </c>
      <c r="C99" s="76"/>
      <c r="D99" s="560" t="s">
        <v>425</v>
      </c>
      <c r="E99" s="69" t="s">
        <v>0</v>
      </c>
      <c r="F99" s="69" t="s">
        <v>88</v>
      </c>
      <c r="G99" s="75" t="s">
        <v>295</v>
      </c>
      <c r="H99" s="75" t="s">
        <v>171</v>
      </c>
      <c r="I99" s="72"/>
    </row>
    <row r="100" spans="1:9" ht="14.25" customHeight="1" x14ac:dyDescent="0.25">
      <c r="A100" s="68" t="s">
        <v>426</v>
      </c>
      <c r="B100" s="69" t="s">
        <v>572</v>
      </c>
      <c r="C100" s="76"/>
      <c r="D100" s="560" t="s">
        <v>427</v>
      </c>
      <c r="E100" s="69" t="s">
        <v>0</v>
      </c>
      <c r="F100" s="69" t="s">
        <v>88</v>
      </c>
      <c r="G100" s="75" t="s">
        <v>295</v>
      </c>
      <c r="H100" s="75" t="s">
        <v>171</v>
      </c>
      <c r="I100" s="72"/>
    </row>
    <row r="101" spans="1:9" ht="14.25" customHeight="1" x14ac:dyDescent="0.25">
      <c r="A101" s="68" t="s">
        <v>428</v>
      </c>
      <c r="B101" s="69" t="s">
        <v>572</v>
      </c>
      <c r="C101" s="76"/>
      <c r="D101" s="560" t="s">
        <v>425</v>
      </c>
      <c r="E101" s="69" t="s">
        <v>0</v>
      </c>
      <c r="F101" s="69" t="s">
        <v>88</v>
      </c>
      <c r="G101" s="75" t="s">
        <v>295</v>
      </c>
      <c r="H101" s="75" t="s">
        <v>171</v>
      </c>
      <c r="I101" s="72"/>
    </row>
    <row r="102" spans="1:9" ht="14.25" customHeight="1" x14ac:dyDescent="0.25">
      <c r="A102" s="81"/>
      <c r="B102" s="69"/>
      <c r="C102" s="69"/>
      <c r="D102" s="69"/>
      <c r="E102" s="77"/>
      <c r="F102" s="69"/>
      <c r="G102" s="74"/>
      <c r="H102" s="74"/>
      <c r="I102" s="72"/>
    </row>
    <row r="103" spans="1:9" ht="14.25" customHeight="1" x14ac:dyDescent="0.25">
      <c r="A103" s="68"/>
      <c r="B103" s="73" t="s">
        <v>536</v>
      </c>
      <c r="C103" s="69"/>
      <c r="D103" s="69"/>
      <c r="E103" s="77"/>
      <c r="F103" s="69"/>
      <c r="G103" s="74"/>
      <c r="H103" s="74"/>
      <c r="I103" s="72"/>
    </row>
    <row r="104" spans="1:9" ht="14.25" customHeight="1" x14ac:dyDescent="0.3">
      <c r="A104" s="81"/>
      <c r="B104" s="234" t="s">
        <v>53</v>
      </c>
      <c r="C104" s="69"/>
      <c r="D104" s="69"/>
      <c r="E104" s="77"/>
      <c r="F104" s="69"/>
      <c r="G104" s="74"/>
      <c r="H104" s="74"/>
      <c r="I104" s="72"/>
    </row>
    <row r="105" spans="1:9" ht="14.25" customHeight="1" x14ac:dyDescent="0.25">
      <c r="A105" s="68" t="s">
        <v>629</v>
      </c>
      <c r="B105" s="117" t="s">
        <v>260</v>
      </c>
      <c r="C105" s="69"/>
      <c r="D105" s="69"/>
      <c r="E105" s="69" t="s">
        <v>0</v>
      </c>
      <c r="F105" s="69" t="s">
        <v>88</v>
      </c>
      <c r="G105" s="75" t="s">
        <v>295</v>
      </c>
      <c r="H105" s="75" t="s">
        <v>297</v>
      </c>
      <c r="I105" s="72" t="s">
        <v>229</v>
      </c>
    </row>
    <row r="106" spans="1:9" ht="14.25" customHeight="1" x14ac:dyDescent="0.25">
      <c r="A106" s="68" t="s">
        <v>630</v>
      </c>
      <c r="B106" s="117" t="s">
        <v>532</v>
      </c>
      <c r="C106" s="69"/>
      <c r="D106" s="69"/>
      <c r="E106" s="560" t="s">
        <v>0</v>
      </c>
      <c r="F106" s="69" t="s">
        <v>88</v>
      </c>
      <c r="G106" s="75" t="s">
        <v>295</v>
      </c>
      <c r="H106" s="75" t="s">
        <v>297</v>
      </c>
      <c r="I106" s="72" t="s">
        <v>529</v>
      </c>
    </row>
    <row r="107" spans="1:9" ht="14.25" customHeight="1" x14ac:dyDescent="0.25">
      <c r="A107" s="68"/>
      <c r="B107" s="117"/>
      <c r="C107" s="69"/>
      <c r="D107" s="69"/>
      <c r="E107" s="560"/>
      <c r="F107" s="69"/>
      <c r="G107" s="75"/>
      <c r="H107" s="75"/>
      <c r="I107" s="72"/>
    </row>
    <row r="108" spans="1:9" s="24" customFormat="1" ht="13.8" x14ac:dyDescent="0.25">
      <c r="A108" s="68"/>
      <c r="B108" s="775" t="s">
        <v>307</v>
      </c>
      <c r="C108" s="736"/>
      <c r="D108" s="736"/>
      <c r="E108" s="736"/>
      <c r="F108" s="776"/>
      <c r="G108" s="75"/>
      <c r="H108" s="75"/>
      <c r="I108" s="72"/>
    </row>
    <row r="109" spans="1:9" ht="14.25" customHeight="1" x14ac:dyDescent="0.25">
      <c r="A109" s="68"/>
      <c r="B109" s="551"/>
      <c r="C109" s="549"/>
      <c r="D109" s="549"/>
      <c r="E109" s="549"/>
      <c r="F109" s="549"/>
      <c r="G109" s="75"/>
      <c r="H109" s="75"/>
      <c r="I109" s="72"/>
    </row>
    <row r="110" spans="1:9" ht="14.25" customHeight="1" thickBot="1" x14ac:dyDescent="0.3">
      <c r="A110" s="63" t="s">
        <v>85</v>
      </c>
      <c r="B110" s="85" t="s">
        <v>95</v>
      </c>
      <c r="C110" s="64"/>
      <c r="D110" s="64"/>
      <c r="E110" s="86"/>
      <c r="F110" s="64"/>
      <c r="G110" s="67" t="s">
        <v>18</v>
      </c>
      <c r="H110" s="67" t="s">
        <v>194</v>
      </c>
      <c r="I110" s="87" t="s">
        <v>239</v>
      </c>
    </row>
    <row r="111" spans="1:9" ht="14.25" customHeight="1" thickTop="1" x14ac:dyDescent="0.25">
      <c r="A111" s="68"/>
      <c r="B111" s="69"/>
      <c r="C111" s="69"/>
      <c r="D111" s="69"/>
      <c r="E111" s="77"/>
      <c r="F111" s="69"/>
      <c r="G111" s="88"/>
      <c r="H111" s="88"/>
      <c r="I111" s="72"/>
    </row>
    <row r="112" spans="1:9" ht="14.25" customHeight="1" x14ac:dyDescent="0.25">
      <c r="A112" s="68"/>
      <c r="B112" s="141" t="s">
        <v>94</v>
      </c>
      <c r="C112" s="69"/>
      <c r="D112" s="69"/>
      <c r="E112" s="77"/>
      <c r="F112" s="69"/>
      <c r="G112" s="75"/>
      <c r="H112" s="75"/>
      <c r="I112" s="72"/>
    </row>
    <row r="113" spans="1:9" ht="14.25" customHeight="1" x14ac:dyDescent="0.3">
      <c r="A113" s="68"/>
      <c r="B113" s="235" t="s">
        <v>93</v>
      </c>
      <c r="C113" s="69"/>
      <c r="D113" s="69"/>
      <c r="E113" s="77"/>
      <c r="F113" s="69"/>
      <c r="G113" s="75"/>
      <c r="H113" s="75"/>
      <c r="I113" s="72"/>
    </row>
    <row r="114" spans="1:9" ht="14.25" customHeight="1" x14ac:dyDescent="0.25">
      <c r="A114" s="68" t="s">
        <v>89</v>
      </c>
      <c r="B114" s="69" t="s">
        <v>207</v>
      </c>
      <c r="C114" s="69"/>
      <c r="D114" s="69"/>
      <c r="E114" s="77"/>
      <c r="F114" s="69"/>
      <c r="G114" s="75" t="s">
        <v>171</v>
      </c>
      <c r="H114" s="75" t="s">
        <v>171</v>
      </c>
      <c r="I114" s="72" t="s">
        <v>573</v>
      </c>
    </row>
    <row r="115" spans="1:9" ht="14.25" customHeight="1" x14ac:dyDescent="0.25">
      <c r="A115" s="68" t="s">
        <v>90</v>
      </c>
      <c r="B115" s="69" t="s">
        <v>208</v>
      </c>
      <c r="C115" s="69"/>
      <c r="D115" s="69"/>
      <c r="E115" s="77"/>
      <c r="F115" s="69"/>
      <c r="G115" s="75" t="s">
        <v>171</v>
      </c>
      <c r="H115" s="75" t="s">
        <v>171</v>
      </c>
      <c r="I115" s="72" t="s">
        <v>573</v>
      </c>
    </row>
    <row r="116" spans="1:9" ht="14.25" customHeight="1" x14ac:dyDescent="0.25">
      <c r="A116" s="68" t="s">
        <v>91</v>
      </c>
      <c r="B116" s="69" t="s">
        <v>209</v>
      </c>
      <c r="C116" s="69"/>
      <c r="D116" s="69"/>
      <c r="E116" s="77"/>
      <c r="F116" s="69"/>
      <c r="G116" s="75" t="s">
        <v>171</v>
      </c>
      <c r="H116" s="75" t="s">
        <v>171</v>
      </c>
      <c r="I116" s="72" t="s">
        <v>573</v>
      </c>
    </row>
    <row r="117" spans="1:9" ht="14.25" customHeight="1" x14ac:dyDescent="0.25">
      <c r="A117" s="68" t="s">
        <v>92</v>
      </c>
      <c r="B117" s="69" t="s">
        <v>210</v>
      </c>
      <c r="C117" s="69"/>
      <c r="D117" s="69"/>
      <c r="E117" s="77"/>
      <c r="F117" s="69"/>
      <c r="G117" s="75" t="s">
        <v>171</v>
      </c>
      <c r="H117" s="75" t="s">
        <v>171</v>
      </c>
      <c r="I117" s="72" t="s">
        <v>573</v>
      </c>
    </row>
    <row r="118" spans="1:9" ht="14.25" customHeight="1" x14ac:dyDescent="0.25">
      <c r="A118" s="68" t="s">
        <v>136</v>
      </c>
      <c r="B118" s="69" t="s">
        <v>211</v>
      </c>
      <c r="C118" s="69"/>
      <c r="D118" s="69"/>
      <c r="E118" s="77"/>
      <c r="F118" s="69"/>
      <c r="G118" s="75" t="s">
        <v>171</v>
      </c>
      <c r="H118" s="75" t="s">
        <v>171</v>
      </c>
      <c r="I118" s="72" t="s">
        <v>573</v>
      </c>
    </row>
    <row r="119" spans="1:9" ht="14.25" customHeight="1" x14ac:dyDescent="0.25">
      <c r="A119" s="68" t="s">
        <v>196</v>
      </c>
      <c r="B119" s="69" t="s">
        <v>212</v>
      </c>
      <c r="C119" s="69"/>
      <c r="D119" s="69"/>
      <c r="E119" s="77"/>
      <c r="F119" s="69"/>
      <c r="G119" s="75" t="s">
        <v>171</v>
      </c>
      <c r="H119" s="75" t="s">
        <v>171</v>
      </c>
      <c r="I119" s="72" t="s">
        <v>573</v>
      </c>
    </row>
    <row r="120" spans="1:9" ht="14.25" customHeight="1" x14ac:dyDescent="0.25">
      <c r="A120" s="68" t="s">
        <v>197</v>
      </c>
      <c r="B120" s="69" t="s">
        <v>213</v>
      </c>
      <c r="C120" s="69"/>
      <c r="D120" s="69"/>
      <c r="E120" s="77"/>
      <c r="F120" s="69"/>
      <c r="G120" s="75" t="s">
        <v>171</v>
      </c>
      <c r="H120" s="75" t="s">
        <v>171</v>
      </c>
      <c r="I120" s="72" t="s">
        <v>573</v>
      </c>
    </row>
    <row r="121" spans="1:9" ht="14.25" customHeight="1" x14ac:dyDescent="0.25">
      <c r="A121" s="68" t="s">
        <v>198</v>
      </c>
      <c r="B121" s="69" t="s">
        <v>214</v>
      </c>
      <c r="C121" s="69"/>
      <c r="D121" s="69"/>
      <c r="E121" s="77"/>
      <c r="F121" s="69"/>
      <c r="G121" s="75" t="s">
        <v>171</v>
      </c>
      <c r="H121" s="75" t="s">
        <v>171</v>
      </c>
      <c r="I121" s="72" t="s">
        <v>573</v>
      </c>
    </row>
    <row r="122" spans="1:9" ht="14.25" customHeight="1" x14ac:dyDescent="0.25">
      <c r="A122" s="68" t="s">
        <v>199</v>
      </c>
      <c r="B122" s="69" t="s">
        <v>215</v>
      </c>
      <c r="C122" s="69"/>
      <c r="D122" s="69"/>
      <c r="E122" s="77"/>
      <c r="F122" s="69"/>
      <c r="G122" s="75" t="s">
        <v>171</v>
      </c>
      <c r="H122" s="75" t="s">
        <v>171</v>
      </c>
      <c r="I122" s="72" t="s">
        <v>573</v>
      </c>
    </row>
    <row r="123" spans="1:9" ht="14.25" customHeight="1" x14ac:dyDescent="0.25">
      <c r="A123" s="68" t="s">
        <v>200</v>
      </c>
      <c r="B123" s="69" t="s">
        <v>216</v>
      </c>
      <c r="C123" s="69"/>
      <c r="D123" s="69"/>
      <c r="E123" s="77"/>
      <c r="F123" s="69"/>
      <c r="G123" s="75" t="s">
        <v>171</v>
      </c>
      <c r="H123" s="75" t="s">
        <v>171</v>
      </c>
      <c r="I123" s="72" t="s">
        <v>573</v>
      </c>
    </row>
    <row r="124" spans="1:9" ht="14.25" customHeight="1" x14ac:dyDescent="0.25">
      <c r="A124" s="68" t="s">
        <v>201</v>
      </c>
      <c r="B124" s="69" t="s">
        <v>217</v>
      </c>
      <c r="C124" s="69"/>
      <c r="D124" s="69"/>
      <c r="E124" s="77"/>
      <c r="F124" s="69"/>
      <c r="G124" s="75" t="s">
        <v>171</v>
      </c>
      <c r="H124" s="75" t="s">
        <v>171</v>
      </c>
      <c r="I124" s="72" t="s">
        <v>573</v>
      </c>
    </row>
    <row r="125" spans="1:9" ht="14.25" customHeight="1" x14ac:dyDescent="0.25">
      <c r="A125" s="68" t="s">
        <v>202</v>
      </c>
      <c r="B125" s="69" t="s">
        <v>218</v>
      </c>
      <c r="C125" s="69"/>
      <c r="D125" s="69"/>
      <c r="E125" s="77"/>
      <c r="F125" s="69"/>
      <c r="G125" s="75" t="s">
        <v>171</v>
      </c>
      <c r="H125" s="75" t="s">
        <v>171</v>
      </c>
      <c r="I125" s="72" t="s">
        <v>573</v>
      </c>
    </row>
    <row r="126" spans="1:9" ht="14.25" customHeight="1" x14ac:dyDescent="0.25">
      <c r="A126" s="68" t="s">
        <v>203</v>
      </c>
      <c r="B126" s="69" t="s">
        <v>456</v>
      </c>
      <c r="C126" s="69"/>
      <c r="D126" s="69"/>
      <c r="E126" s="77"/>
      <c r="F126" s="69"/>
      <c r="G126" s="75" t="s">
        <v>171</v>
      </c>
      <c r="H126" s="75" t="s">
        <v>171</v>
      </c>
      <c r="I126" s="72" t="s">
        <v>573</v>
      </c>
    </row>
    <row r="127" spans="1:9" ht="14.25" customHeight="1" x14ac:dyDescent="0.25">
      <c r="A127" s="68" t="s">
        <v>204</v>
      </c>
      <c r="B127" s="69" t="s">
        <v>457</v>
      </c>
      <c r="C127" s="69"/>
      <c r="D127" s="69"/>
      <c r="E127" s="77"/>
      <c r="F127" s="69"/>
      <c r="G127" s="75" t="s">
        <v>295</v>
      </c>
      <c r="H127" s="75" t="s">
        <v>171</v>
      </c>
      <c r="I127" s="72" t="s">
        <v>573</v>
      </c>
    </row>
    <row r="128" spans="1:9" ht="14.25" customHeight="1" x14ac:dyDescent="0.25">
      <c r="A128" s="68" t="s">
        <v>205</v>
      </c>
      <c r="B128" s="69" t="s">
        <v>458</v>
      </c>
      <c r="C128" s="69"/>
      <c r="D128" s="69"/>
      <c r="E128" s="77"/>
      <c r="F128" s="69"/>
      <c r="G128" s="75" t="s">
        <v>295</v>
      </c>
      <c r="H128" s="75" t="s">
        <v>171</v>
      </c>
      <c r="I128" s="72" t="s">
        <v>573</v>
      </c>
    </row>
    <row r="129" spans="1:9" ht="14.25" customHeight="1" x14ac:dyDescent="0.25">
      <c r="A129" s="68" t="s">
        <v>206</v>
      </c>
      <c r="B129" s="69" t="s">
        <v>459</v>
      </c>
      <c r="C129" s="69"/>
      <c r="D129" s="69"/>
      <c r="E129" s="77"/>
      <c r="F129" s="69"/>
      <c r="G129" s="75" t="s">
        <v>295</v>
      </c>
      <c r="H129" s="75" t="s">
        <v>171</v>
      </c>
      <c r="I129" s="72" t="s">
        <v>573</v>
      </c>
    </row>
    <row r="130" spans="1:9" ht="14.25" customHeight="1" x14ac:dyDescent="0.25">
      <c r="A130" s="68" t="s">
        <v>408</v>
      </c>
      <c r="B130" s="69" t="s">
        <v>460</v>
      </c>
      <c r="C130" s="69"/>
      <c r="D130" s="69"/>
      <c r="E130" s="77"/>
      <c r="F130" s="69"/>
      <c r="G130" s="75" t="s">
        <v>295</v>
      </c>
      <c r="H130" s="75" t="s">
        <v>171</v>
      </c>
      <c r="I130" s="72" t="s">
        <v>573</v>
      </c>
    </row>
    <row r="131" spans="1:9" ht="14.25" customHeight="1" x14ac:dyDescent="0.25">
      <c r="A131" s="68" t="s">
        <v>409</v>
      </c>
      <c r="B131" s="69" t="s">
        <v>461</v>
      </c>
      <c r="C131" s="69"/>
      <c r="D131" s="69"/>
      <c r="E131" s="77"/>
      <c r="F131" s="69"/>
      <c r="G131" s="75" t="s">
        <v>295</v>
      </c>
      <c r="H131" s="75" t="s">
        <v>171</v>
      </c>
      <c r="I131" s="72" t="s">
        <v>573</v>
      </c>
    </row>
    <row r="132" spans="1:9" ht="14.25" customHeight="1" x14ac:dyDescent="0.25">
      <c r="A132" s="68"/>
      <c r="B132" s="69"/>
      <c r="C132" s="69"/>
      <c r="D132" s="69"/>
      <c r="E132" s="77"/>
      <c r="F132" s="69"/>
      <c r="G132" s="75"/>
      <c r="H132" s="75"/>
      <c r="I132" s="72"/>
    </row>
    <row r="133" spans="1:9" ht="13.8" x14ac:dyDescent="0.25">
      <c r="A133" s="68"/>
      <c r="B133" s="69" t="s">
        <v>221</v>
      </c>
      <c r="C133" s="69"/>
      <c r="D133" s="69"/>
      <c r="E133" s="77"/>
      <c r="F133" s="69"/>
      <c r="G133" s="74"/>
      <c r="H133" s="74"/>
      <c r="I133" s="72"/>
    </row>
    <row r="134" spans="1:9" ht="14.25" customHeight="1" x14ac:dyDescent="0.25">
      <c r="A134" s="68"/>
      <c r="B134" s="69"/>
      <c r="C134" s="69"/>
      <c r="D134" s="69"/>
      <c r="E134" s="70"/>
      <c r="F134" s="69"/>
      <c r="G134" s="74"/>
      <c r="H134" s="74"/>
      <c r="I134" s="72"/>
    </row>
    <row r="135" spans="1:9" ht="14.25" customHeight="1" thickBot="1" x14ac:dyDescent="0.3">
      <c r="A135" s="63" t="s">
        <v>85</v>
      </c>
      <c r="B135" s="64" t="s">
        <v>52</v>
      </c>
      <c r="C135" s="65"/>
      <c r="D135" s="65"/>
      <c r="E135" s="66"/>
      <c r="F135" s="65"/>
      <c r="G135" s="67" t="s">
        <v>19</v>
      </c>
      <c r="H135" s="67" t="s">
        <v>194</v>
      </c>
      <c r="I135" s="87" t="s">
        <v>239</v>
      </c>
    </row>
    <row r="136" spans="1:9" ht="14.25" customHeight="1" thickTop="1" x14ac:dyDescent="0.25">
      <c r="A136" s="90"/>
      <c r="B136" s="69"/>
      <c r="C136" s="69"/>
      <c r="D136" s="69"/>
      <c r="E136" s="70"/>
      <c r="F136" s="69"/>
      <c r="G136" s="71"/>
      <c r="H136" s="71"/>
      <c r="I136" s="72"/>
    </row>
    <row r="137" spans="1:9" ht="14.25" customHeight="1" x14ac:dyDescent="0.3">
      <c r="A137" s="81"/>
      <c r="B137" s="234" t="s">
        <v>55</v>
      </c>
      <c r="C137" s="69"/>
      <c r="D137" s="69"/>
      <c r="E137" s="70"/>
      <c r="F137" s="69"/>
      <c r="G137" s="74"/>
      <c r="H137" s="74"/>
      <c r="I137" s="72"/>
    </row>
    <row r="138" spans="1:9" ht="14.25" customHeight="1" x14ac:dyDescent="0.25">
      <c r="A138" s="68" t="s">
        <v>45</v>
      </c>
      <c r="B138" s="117" t="s">
        <v>261</v>
      </c>
      <c r="C138" s="84" t="s">
        <v>12</v>
      </c>
      <c r="D138" s="69" t="s">
        <v>3</v>
      </c>
      <c r="E138" s="70" t="e">
        <f>CONCATENATE("0 - ", ROUNDUP($E$1*1.25,0))</f>
        <v>#VALUE!</v>
      </c>
      <c r="F138" s="69" t="s">
        <v>1</v>
      </c>
      <c r="G138" s="75" t="s">
        <v>295</v>
      </c>
      <c r="H138" s="75" t="s">
        <v>297</v>
      </c>
      <c r="I138" s="72" t="s">
        <v>559</v>
      </c>
    </row>
    <row r="139" spans="1:9" ht="14.25" customHeight="1" x14ac:dyDescent="0.25">
      <c r="A139" s="68" t="s">
        <v>533</v>
      </c>
      <c r="B139" s="117" t="s">
        <v>534</v>
      </c>
      <c r="C139" s="84" t="s">
        <v>12</v>
      </c>
      <c r="D139" s="69" t="s">
        <v>3</v>
      </c>
      <c r="E139" s="70" t="s">
        <v>771</v>
      </c>
      <c r="F139" s="69" t="s">
        <v>65</v>
      </c>
      <c r="G139" s="75" t="s">
        <v>295</v>
      </c>
      <c r="H139" s="75" t="s">
        <v>297</v>
      </c>
      <c r="I139" s="72" t="s">
        <v>529</v>
      </c>
    </row>
    <row r="140" spans="1:9" ht="14.25" customHeight="1" x14ac:dyDescent="0.25">
      <c r="A140" s="68"/>
      <c r="B140" s="117"/>
      <c r="C140" s="84"/>
      <c r="D140" s="69"/>
      <c r="E140" s="82"/>
      <c r="F140" s="69"/>
      <c r="G140" s="75"/>
      <c r="H140" s="75"/>
      <c r="I140" s="72"/>
    </row>
    <row r="141" spans="1:9" ht="14.25" customHeight="1" x14ac:dyDescent="0.25">
      <c r="A141" s="81"/>
      <c r="B141" s="69" t="s">
        <v>574</v>
      </c>
      <c r="C141" s="69"/>
      <c r="D141" s="69"/>
      <c r="E141" s="70"/>
      <c r="F141" s="69"/>
      <c r="G141" s="74"/>
      <c r="H141" s="74"/>
      <c r="I141" s="72"/>
    </row>
    <row r="142" spans="1:9" ht="13.8" x14ac:dyDescent="0.25">
      <c r="A142" s="81"/>
      <c r="B142" s="69"/>
      <c r="C142" s="69"/>
      <c r="D142" s="69"/>
      <c r="E142" s="77"/>
      <c r="F142" s="69"/>
      <c r="G142" s="74"/>
      <c r="H142" s="74"/>
      <c r="I142" s="72"/>
    </row>
    <row r="143" spans="1:9" ht="14.4" thickBot="1" x14ac:dyDescent="0.3">
      <c r="A143" s="96"/>
      <c r="B143" s="97"/>
      <c r="C143" s="98"/>
      <c r="D143" s="97"/>
      <c r="E143" s="99"/>
      <c r="F143" s="97"/>
      <c r="G143" s="100"/>
      <c r="H143" s="100"/>
      <c r="I143" s="101"/>
    </row>
    <row r="144" spans="1:9" x14ac:dyDescent="0.25">
      <c r="A144" s="22"/>
      <c r="I144" s="568"/>
    </row>
    <row r="145" spans="1:9" x14ac:dyDescent="0.25">
      <c r="A145" s="22"/>
      <c r="I145" s="568"/>
    </row>
    <row r="146" spans="1:9" x14ac:dyDescent="0.25">
      <c r="A146" s="22"/>
      <c r="I146" s="568"/>
    </row>
    <row r="147" spans="1:9" x14ac:dyDescent="0.25">
      <c r="A147" s="22"/>
      <c r="I147" s="568"/>
    </row>
    <row r="148" spans="1:9" x14ac:dyDescent="0.25">
      <c r="A148" s="22"/>
      <c r="I148" s="568"/>
    </row>
    <row r="149" spans="1:9" x14ac:dyDescent="0.25">
      <c r="A149" s="22"/>
      <c r="I149" s="568"/>
    </row>
    <row r="150" spans="1:9" x14ac:dyDescent="0.25">
      <c r="A150" s="22"/>
      <c r="I150" s="568"/>
    </row>
    <row r="151" spans="1:9" x14ac:dyDescent="0.25">
      <c r="A151" s="22"/>
      <c r="I151" s="568"/>
    </row>
  </sheetData>
  <customSheetViews>
    <customSheetView guid="{87DE1C7C-F92F-4056-9C7F-506D880140E3}" scale="85" fitToPage="1" topLeftCell="A49">
      <selection activeCell="B68" sqref="B68"/>
      <pageMargins left="0.23622047244094491" right="0.23622047244094491" top="0.74803149606299213" bottom="0.74803149606299213" header="0.31496062992125984" footer="0.31496062992125984"/>
      <printOptions horizontalCentered="1" verticalCentered="1"/>
      <pageSetup paperSize="9" scale="34" orientation="portrait" r:id="rId1"/>
      <headerFooter>
        <oddHeader>&amp;L&amp;G&amp;C&amp;20Signal List</oddHeader>
        <oddFooter>&amp;L&amp;"Arial,Bold"&amp;14EIRGRID Confidential - &amp;F&amp;R&amp;14Page &amp;P
&amp;D</oddFooter>
      </headerFooter>
    </customSheetView>
    <customSheetView guid="{8FEB7A62-C27E-4A47-904B-03FBF7DEE104}" fitToPage="1" printArea="1" showRuler="0">
      <selection activeCell="B8" sqref="B8"/>
      <pageMargins left="0.74803149606299213" right="0.74803149606299213" top="0.98425196850393704" bottom="0.98425196850393704" header="0.51181102362204722" footer="0.51181102362204722"/>
      <printOptions horizontalCentered="1" verticalCentered="1"/>
      <pageSetup scale="71" orientation="portrait" r:id="rId2"/>
      <headerFooter alignWithMargins="0">
        <oddHeader>&amp;L&amp;"Arial,Bold"EirGrid Confidential&amp;C&amp;D&amp;RPage &amp;P</oddHeader>
      </headerFooter>
    </customSheetView>
  </customSheetViews>
  <mergeCells count="2">
    <mergeCell ref="J13:M14"/>
    <mergeCell ref="B108:F108"/>
  </mergeCells>
  <phoneticPr fontId="4" type="noConversion"/>
  <printOptions horizontalCentered="1" verticalCentered="1"/>
  <pageMargins left="0.23622047244094491" right="0.23622047244094491" top="0.74803149606299213" bottom="0.74803149606299213" header="0.31496062992125984" footer="0.31496062992125984"/>
  <pageSetup paperSize="8" scale="55" orientation="portrait" verticalDpi="599" r:id="rId3"/>
  <headerFooter>
    <oddHeader>&amp;L&amp;G&amp;C&amp;20Signal List</oddHeader>
    <oddFooter>&amp;L&amp;"Arial,Bold"&amp;14EIRGRID Confidential - &amp;F&amp;R&amp;14Page &amp;P
&amp;D</oddFooter>
  </headerFooter>
  <drawing r:id="rId4"/>
  <legacyDrawing r:id="rId5"/>
  <legacyDrawingHF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C000"/>
    <pageSetUpPr fitToPage="1"/>
  </sheetPr>
  <dimension ref="A1:N102"/>
  <sheetViews>
    <sheetView view="pageBreakPreview" zoomScale="60" zoomScaleNormal="85" workbookViewId="0">
      <selection activeCell="D20" sqref="D20"/>
    </sheetView>
  </sheetViews>
  <sheetFormatPr defaultColWidth="9.109375" defaultRowHeight="13.2" x14ac:dyDescent="0.25"/>
  <cols>
    <col min="1" max="1" width="6.44140625" style="335" customWidth="1"/>
    <col min="2" max="2" width="1" style="364" customWidth="1"/>
    <col min="3" max="3" width="8.5546875" style="365" bestFit="1" customWidth="1"/>
    <col min="4" max="4" width="55" style="335" bestFit="1" customWidth="1"/>
    <col min="5" max="5" width="41.44140625" style="278" customWidth="1"/>
    <col min="6" max="6" width="1.88671875" style="278" customWidth="1"/>
    <col min="7" max="7" width="14" style="278" customWidth="1"/>
    <col min="8" max="8" width="18.109375" style="278" customWidth="1"/>
    <col min="9" max="9" width="3.44140625" style="364" customWidth="1"/>
    <col min="10" max="10" width="12.109375" style="278" customWidth="1"/>
    <col min="11" max="11" width="9.109375" style="278"/>
    <col min="12" max="12" width="11.88671875" style="278" hidden="1" customWidth="1"/>
    <col min="13" max="13" width="9.109375" style="278" hidden="1" customWidth="1"/>
    <col min="14" max="14" width="10.5546875" style="278" hidden="1" customWidth="1"/>
    <col min="15" max="15" width="0" style="278" hidden="1" customWidth="1"/>
    <col min="16" max="16384" width="9.109375" style="278"/>
  </cols>
  <sheetData>
    <row r="1" spans="1:14" ht="17.399999999999999" x14ac:dyDescent="0.3">
      <c r="A1" s="339"/>
      <c r="B1" s="340"/>
      <c r="C1" s="341"/>
      <c r="D1" s="342"/>
      <c r="E1" s="337"/>
      <c r="F1" s="337"/>
      <c r="G1" s="337"/>
      <c r="H1" s="337"/>
      <c r="I1" s="340"/>
      <c r="J1" s="337"/>
      <c r="K1" s="338"/>
    </row>
    <row r="2" spans="1:14" x14ac:dyDescent="0.25">
      <c r="A2" s="785" t="str">
        <f>CONCATENATE('0) Signal List'!A1," Information and Contact Details to be sent by WFPS via ESB Networks to EirGrid (generator_testing@EirGrid.com)")</f>
        <v>WINDFARM NAME (TLC) Information and Contact Details to be sent by WFPS via ESB Networks to EirGrid (generator_testing@EirGrid.com)</v>
      </c>
      <c r="B2" s="786"/>
      <c r="C2" s="786"/>
      <c r="D2" s="786"/>
      <c r="E2" s="786"/>
      <c r="F2" s="786"/>
      <c r="G2" s="786"/>
      <c r="H2" s="786"/>
      <c r="I2" s="786"/>
      <c r="J2" s="786"/>
      <c r="K2" s="787"/>
    </row>
    <row r="3" spans="1:14" ht="24" customHeight="1" x14ac:dyDescent="0.25">
      <c r="A3" s="788"/>
      <c r="B3" s="789"/>
      <c r="C3" s="789"/>
      <c r="D3" s="789"/>
      <c r="E3" s="789"/>
      <c r="F3" s="789"/>
      <c r="G3" s="789"/>
      <c r="H3" s="789"/>
      <c r="I3" s="789"/>
      <c r="J3" s="789"/>
      <c r="K3" s="787"/>
    </row>
    <row r="4" spans="1:14" x14ac:dyDescent="0.25">
      <c r="A4" s="790" t="s">
        <v>400</v>
      </c>
      <c r="B4" s="791"/>
      <c r="C4" s="791"/>
      <c r="D4" s="791"/>
      <c r="E4" s="791"/>
      <c r="F4" s="791"/>
      <c r="G4" s="791"/>
      <c r="H4" s="791"/>
      <c r="I4" s="791"/>
      <c r="J4" s="791"/>
      <c r="K4" s="792"/>
    </row>
    <row r="5" spans="1:14" ht="13.8" thickBot="1" x14ac:dyDescent="0.3">
      <c r="A5" s="330"/>
      <c r="B5" s="343"/>
      <c r="C5" s="344"/>
      <c r="D5" s="336"/>
      <c r="E5" s="286"/>
      <c r="F5" s="286"/>
      <c r="G5" s="286"/>
      <c r="H5" s="286"/>
      <c r="I5" s="343"/>
      <c r="J5" s="286"/>
      <c r="K5" s="291"/>
    </row>
    <row r="6" spans="1:14" ht="21" customHeight="1" thickBot="1" x14ac:dyDescent="0.3">
      <c r="A6" s="330"/>
      <c r="B6" s="343"/>
      <c r="C6" s="344"/>
      <c r="D6" s="345" t="s">
        <v>430</v>
      </c>
      <c r="E6" s="346"/>
      <c r="F6" s="347"/>
      <c r="G6" s="347"/>
      <c r="H6" s="347"/>
      <c r="I6" s="347"/>
      <c r="J6" s="347"/>
      <c r="K6" s="291"/>
    </row>
    <row r="7" spans="1:14" ht="13.8" thickBot="1" x14ac:dyDescent="0.3">
      <c r="A7" s="330"/>
      <c r="B7" s="343"/>
      <c r="C7" s="344"/>
      <c r="D7" s="345"/>
      <c r="E7" s="347"/>
      <c r="F7" s="347"/>
      <c r="G7" s="347"/>
      <c r="H7" s="347"/>
      <c r="I7" s="347"/>
      <c r="J7" s="347"/>
      <c r="K7" s="291"/>
    </row>
    <row r="8" spans="1:14" ht="25.5" customHeight="1" thickBot="1" x14ac:dyDescent="0.3">
      <c r="A8" s="330"/>
      <c r="B8" s="343"/>
      <c r="C8" s="344"/>
      <c r="D8" s="345" t="s">
        <v>431</v>
      </c>
      <c r="E8" s="346"/>
      <c r="F8" s="780"/>
      <c r="G8" s="780"/>
      <c r="H8" s="793"/>
      <c r="I8" s="793"/>
      <c r="J8" s="793"/>
      <c r="K8" s="291"/>
      <c r="L8" s="334" t="s">
        <v>432</v>
      </c>
      <c r="N8" s="334" t="s">
        <v>433</v>
      </c>
    </row>
    <row r="9" spans="1:14" ht="13.8" thickBot="1" x14ac:dyDescent="0.3">
      <c r="A9" s="330"/>
      <c r="B9" s="343"/>
      <c r="C9" s="344"/>
      <c r="D9" s="345"/>
      <c r="E9" s="347"/>
      <c r="F9" s="347"/>
      <c r="G9" s="348"/>
      <c r="H9" s="347"/>
      <c r="I9" s="347"/>
      <c r="J9" s="347"/>
      <c r="K9" s="291"/>
      <c r="L9" s="278" t="s">
        <v>434</v>
      </c>
      <c r="M9" s="278" t="s">
        <v>435</v>
      </c>
      <c r="N9" s="334" t="s">
        <v>436</v>
      </c>
    </row>
    <row r="10" spans="1:14" ht="28.5" customHeight="1" thickBot="1" x14ac:dyDescent="0.3">
      <c r="A10" s="330"/>
      <c r="B10" s="343"/>
      <c r="C10" s="344"/>
      <c r="D10" s="345" t="s">
        <v>437</v>
      </c>
      <c r="E10" s="346" t="s">
        <v>443</v>
      </c>
      <c r="F10" s="781" t="s">
        <v>118</v>
      </c>
      <c r="G10" s="781"/>
      <c r="H10" s="349" t="str">
        <f>IF(E10="Karl O'Keeffe","(+353) 1 2370240",IF(E10="Colm MacManus","(+353) 1 23 70168
",IF(E10="Oisín Goulding","(+353) 1 2370327",IF(E10="C&amp;T Team","(+353) 1 2370583",IF(E10="Ciarán Maguire","(+353) 1 2370160")))))</f>
        <v>(+353) 1 2370583</v>
      </c>
      <c r="I10" s="350"/>
      <c r="J10" s="350"/>
      <c r="K10" s="291"/>
      <c r="L10" s="278" t="s">
        <v>439</v>
      </c>
      <c r="M10" s="278" t="s">
        <v>440</v>
      </c>
    </row>
    <row r="11" spans="1:14" x14ac:dyDescent="0.25">
      <c r="A11" s="330"/>
      <c r="B11" s="343"/>
      <c r="C11" s="344"/>
      <c r="D11" s="174" t="s">
        <v>290</v>
      </c>
      <c r="E11" s="347"/>
      <c r="F11" s="351"/>
      <c r="G11" s="351"/>
      <c r="H11" s="352"/>
      <c r="I11" s="348"/>
      <c r="J11" s="348"/>
      <c r="K11" s="291"/>
      <c r="L11" s="278" t="s">
        <v>441</v>
      </c>
      <c r="M11" s="278" t="s">
        <v>438</v>
      </c>
    </row>
    <row r="12" spans="1:14" x14ac:dyDescent="0.25">
      <c r="A12" s="330"/>
      <c r="B12" s="343"/>
      <c r="C12" s="344"/>
      <c r="D12" s="174" t="s">
        <v>289</v>
      </c>
      <c r="E12" s="347"/>
      <c r="F12" s="351"/>
      <c r="G12" s="351"/>
      <c r="H12" s="352"/>
      <c r="I12" s="348"/>
      <c r="J12" s="348"/>
      <c r="K12" s="291"/>
      <c r="L12" s="334" t="s">
        <v>442</v>
      </c>
      <c r="M12" s="334" t="s">
        <v>443</v>
      </c>
    </row>
    <row r="13" spans="1:14" ht="13.8" thickBot="1" x14ac:dyDescent="0.3">
      <c r="A13" s="330"/>
      <c r="B13" s="343"/>
      <c r="C13" s="344"/>
      <c r="D13" s="345"/>
      <c r="E13" s="347"/>
      <c r="F13" s="285"/>
      <c r="G13" s="353"/>
      <c r="H13" s="352"/>
      <c r="I13" s="347"/>
      <c r="J13" s="347"/>
      <c r="K13" s="291"/>
      <c r="L13" s="278" t="s">
        <v>462</v>
      </c>
      <c r="M13" s="278" t="s">
        <v>463</v>
      </c>
    </row>
    <row r="14" spans="1:14" ht="31.5" customHeight="1" thickBot="1" x14ac:dyDescent="0.3">
      <c r="A14" s="330"/>
      <c r="B14" s="343"/>
      <c r="C14" s="344"/>
      <c r="D14" s="345" t="s">
        <v>444</v>
      </c>
      <c r="E14" s="354" t="s">
        <v>432</v>
      </c>
      <c r="F14" s="781" t="s">
        <v>118</v>
      </c>
      <c r="G14" s="781"/>
      <c r="H14" s="349" t="str">
        <f>IF(E14="ESBTS Team","(+353) 1 7027835",IF(E14="Frank Donnelly","(+353) 87 6789505",IF(E14="Liam Delany","(+353) 86 8114209",IF(E14="Nessan Heaslip","(+353) 87 2428420",IF(E14="Robert Groarke","(+353) 87 6622137",IF(E14="Niall Molloy","(+353) 87 7919148"))))))</f>
        <v>(+353) 1 7027835</v>
      </c>
      <c r="I14" s="348"/>
      <c r="J14" s="348"/>
      <c r="K14" s="291"/>
    </row>
    <row r="15" spans="1:14" ht="13.8" thickBot="1" x14ac:dyDescent="0.3">
      <c r="A15" s="330"/>
      <c r="B15" s="343"/>
      <c r="C15" s="344"/>
      <c r="D15" s="345"/>
      <c r="E15" s="347"/>
      <c r="F15" s="285"/>
      <c r="G15" s="353"/>
      <c r="H15" s="352"/>
      <c r="I15" s="347"/>
      <c r="J15" s="347"/>
      <c r="K15" s="291"/>
    </row>
    <row r="16" spans="1:14" ht="30.75" customHeight="1" thickBot="1" x14ac:dyDescent="0.3">
      <c r="A16" s="330"/>
      <c r="B16" s="343"/>
      <c r="C16" s="344"/>
      <c r="D16" s="345" t="s">
        <v>445</v>
      </c>
      <c r="E16" s="346" t="s">
        <v>432</v>
      </c>
      <c r="F16" s="781" t="s">
        <v>118</v>
      </c>
      <c r="G16" s="781"/>
      <c r="H16" s="349" t="str">
        <f>IF(E16="ESBTS Team","(+353) 1 7027835",IF(E16="Frank Donnelly","(+353) 87 6789505",IF(E16="Liam Delany","(+353) 86 8114209",IF(E16="Nessan Heaslip","(+353) 87 2428420",IF(E16="Robert Groarke","(+353) 87 6622137",IF(E16="Niall Molloy","(+353) 87 7919148"))))))</f>
        <v>(+353) 1 7027835</v>
      </c>
      <c r="I16" s="348"/>
      <c r="J16" s="348"/>
      <c r="K16" s="291"/>
    </row>
    <row r="17" spans="1:11" ht="13.8" thickBot="1" x14ac:dyDescent="0.3">
      <c r="A17" s="330"/>
      <c r="B17" s="343"/>
      <c r="C17" s="344"/>
      <c r="D17" s="174" t="s">
        <v>291</v>
      </c>
      <c r="E17" s="347"/>
      <c r="F17" s="351"/>
      <c r="G17" s="351"/>
      <c r="H17" s="355"/>
      <c r="I17" s="348"/>
      <c r="J17" s="348"/>
      <c r="K17" s="291"/>
    </row>
    <row r="18" spans="1:11" ht="13.8" thickBot="1" x14ac:dyDescent="0.3">
      <c r="A18" s="330"/>
      <c r="B18" s="343"/>
      <c r="C18" s="344"/>
      <c r="D18" s="345"/>
      <c r="E18" s="347"/>
      <c r="F18" s="351"/>
      <c r="G18" s="353"/>
      <c r="H18" s="356"/>
      <c r="I18" s="348"/>
      <c r="J18" s="348"/>
      <c r="K18" s="291"/>
    </row>
    <row r="19" spans="1:11" ht="24.75" customHeight="1" thickBot="1" x14ac:dyDescent="0.3">
      <c r="A19" s="330"/>
      <c r="B19" s="343"/>
      <c r="C19" s="344"/>
      <c r="D19" s="345" t="s">
        <v>446</v>
      </c>
      <c r="E19" s="346"/>
      <c r="F19" s="781" t="s">
        <v>118</v>
      </c>
      <c r="G19" s="781"/>
      <c r="H19" s="356"/>
      <c r="I19" s="348"/>
      <c r="J19" s="348"/>
      <c r="K19" s="291"/>
    </row>
    <row r="20" spans="1:11" ht="13.8" thickBot="1" x14ac:dyDescent="0.3">
      <c r="A20" s="330"/>
      <c r="B20" s="343"/>
      <c r="C20" s="344"/>
      <c r="D20" s="174" t="s">
        <v>292</v>
      </c>
      <c r="E20" s="347"/>
      <c r="F20" s="351"/>
      <c r="G20" s="351"/>
      <c r="H20" s="355"/>
      <c r="I20" s="348"/>
      <c r="J20" s="348"/>
      <c r="K20" s="291"/>
    </row>
    <row r="21" spans="1:11" ht="24.75" customHeight="1" thickBot="1" x14ac:dyDescent="0.3">
      <c r="A21" s="330"/>
      <c r="B21" s="343"/>
      <c r="C21" s="344"/>
      <c r="D21" s="345" t="s">
        <v>447</v>
      </c>
      <c r="E21" s="346"/>
      <c r="F21" s="781" t="s">
        <v>118</v>
      </c>
      <c r="G21" s="781"/>
      <c r="H21" s="782" t="s">
        <v>286</v>
      </c>
      <c r="I21" s="783"/>
      <c r="J21" s="784"/>
      <c r="K21" s="291"/>
    </row>
    <row r="22" spans="1:11" ht="30.75" customHeight="1" thickBot="1" x14ac:dyDescent="0.3">
      <c r="A22" s="330"/>
      <c r="B22" s="343"/>
      <c r="C22" s="344"/>
      <c r="D22" s="345" t="s">
        <v>448</v>
      </c>
      <c r="E22" s="346"/>
      <c r="F22" s="781" t="s">
        <v>118</v>
      </c>
      <c r="G22" s="781"/>
      <c r="H22" s="782" t="s">
        <v>286</v>
      </c>
      <c r="I22" s="794"/>
      <c r="J22" s="795"/>
      <c r="K22" s="291"/>
    </row>
    <row r="23" spans="1:11" ht="13.8" thickBot="1" x14ac:dyDescent="0.3">
      <c r="A23" s="330"/>
      <c r="B23" s="343"/>
      <c r="C23" s="344"/>
      <c r="D23" s="345"/>
      <c r="E23" s="347"/>
      <c r="F23" s="351"/>
      <c r="G23" s="285"/>
      <c r="H23" s="347"/>
      <c r="I23" s="347"/>
      <c r="J23" s="347"/>
      <c r="K23" s="291"/>
    </row>
    <row r="24" spans="1:11" ht="33" customHeight="1" thickBot="1" x14ac:dyDescent="0.3">
      <c r="A24" s="330"/>
      <c r="B24" s="343"/>
      <c r="C24" s="344"/>
      <c r="D24" s="345" t="s">
        <v>575</v>
      </c>
      <c r="E24" s="346"/>
      <c r="F24" s="781" t="s">
        <v>118</v>
      </c>
      <c r="G24" s="781"/>
      <c r="H24" s="782" t="s">
        <v>286</v>
      </c>
      <c r="I24" s="783"/>
      <c r="J24" s="784"/>
      <c r="K24" s="291"/>
    </row>
    <row r="25" spans="1:11" ht="13.8" thickBot="1" x14ac:dyDescent="0.3">
      <c r="A25" s="330"/>
      <c r="B25" s="343"/>
      <c r="C25" s="344"/>
      <c r="D25" s="345"/>
      <c r="E25" s="347"/>
      <c r="F25" s="285"/>
      <c r="G25" s="353"/>
      <c r="H25" s="347"/>
      <c r="I25" s="347"/>
      <c r="J25" s="347"/>
      <c r="K25" s="291"/>
    </row>
    <row r="26" spans="1:11" ht="37.5" customHeight="1" thickBot="1" x14ac:dyDescent="0.3">
      <c r="A26" s="330"/>
      <c r="B26" s="343"/>
      <c r="C26" s="344"/>
      <c r="D26" s="345" t="s">
        <v>449</v>
      </c>
      <c r="E26" s="346"/>
      <c r="F26" s="781" t="s">
        <v>118</v>
      </c>
      <c r="G26" s="781"/>
      <c r="H26" s="782" t="s">
        <v>286</v>
      </c>
      <c r="I26" s="783"/>
      <c r="J26" s="784"/>
      <c r="K26" s="291"/>
    </row>
    <row r="27" spans="1:11" ht="13.8" thickBot="1" x14ac:dyDescent="0.3">
      <c r="A27" s="330"/>
      <c r="B27" s="343"/>
      <c r="C27" s="344"/>
      <c r="D27" s="357"/>
      <c r="E27" s="347"/>
      <c r="F27" s="351"/>
      <c r="G27" s="353"/>
      <c r="H27" s="347"/>
      <c r="I27" s="347"/>
      <c r="J27" s="347"/>
      <c r="K27" s="291"/>
    </row>
    <row r="28" spans="1:11" ht="33.75" customHeight="1" thickBot="1" x14ac:dyDescent="0.3">
      <c r="A28" s="330"/>
      <c r="B28" s="343"/>
      <c r="C28" s="344"/>
      <c r="D28" s="345" t="s">
        <v>450</v>
      </c>
      <c r="E28" s="346"/>
      <c r="F28" s="781" t="s">
        <v>118</v>
      </c>
      <c r="G28" s="781"/>
      <c r="H28" s="782" t="s">
        <v>286</v>
      </c>
      <c r="I28" s="783"/>
      <c r="J28" s="784"/>
      <c r="K28" s="291"/>
    </row>
    <row r="29" spans="1:11" ht="13.8" thickBot="1" x14ac:dyDescent="0.3">
      <c r="A29" s="330"/>
      <c r="B29" s="343"/>
      <c r="C29" s="344"/>
      <c r="D29" s="347"/>
      <c r="E29" s="347"/>
      <c r="F29" s="780"/>
      <c r="G29" s="780"/>
      <c r="H29" s="347"/>
      <c r="I29" s="347"/>
      <c r="J29" s="347"/>
      <c r="K29" s="291"/>
    </row>
    <row r="30" spans="1:11" x14ac:dyDescent="0.25">
      <c r="A30" s="330"/>
      <c r="B30" s="343"/>
      <c r="C30" s="344"/>
      <c r="D30" s="818" t="s">
        <v>280</v>
      </c>
      <c r="E30" s="347"/>
      <c r="F30" s="347"/>
      <c r="G30" s="777" t="s">
        <v>284</v>
      </c>
      <c r="H30" s="347"/>
      <c r="I30" s="347"/>
      <c r="J30" s="347"/>
      <c r="K30" s="291"/>
    </row>
    <row r="31" spans="1:11" x14ac:dyDescent="0.25">
      <c r="A31" s="330"/>
      <c r="B31" s="343"/>
      <c r="C31" s="344"/>
      <c r="D31" s="819"/>
      <c r="E31" s="347"/>
      <c r="F31" s="347"/>
      <c r="G31" s="778"/>
      <c r="H31" s="347"/>
      <c r="I31" s="347"/>
      <c r="J31" s="347"/>
      <c r="K31" s="291"/>
    </row>
    <row r="32" spans="1:11" ht="13.8" thickBot="1" x14ac:dyDescent="0.3">
      <c r="A32" s="330"/>
      <c r="B32" s="343"/>
      <c r="C32" s="344"/>
      <c r="D32" s="819"/>
      <c r="E32" s="347"/>
      <c r="F32" s="347"/>
      <c r="G32" s="779"/>
      <c r="H32" s="347"/>
      <c r="I32" s="347"/>
      <c r="J32" s="347"/>
      <c r="K32" s="291"/>
    </row>
    <row r="33" spans="1:11" ht="13.8" thickBot="1" x14ac:dyDescent="0.3">
      <c r="A33" s="330"/>
      <c r="B33" s="343"/>
      <c r="C33" s="344"/>
      <c r="D33" s="358"/>
      <c r="E33" s="347"/>
      <c r="F33" s="347"/>
      <c r="G33" s="285"/>
      <c r="H33" s="347"/>
      <c r="I33" s="347"/>
      <c r="J33" s="347"/>
      <c r="K33" s="291"/>
    </row>
    <row r="34" spans="1:11" x14ac:dyDescent="0.25">
      <c r="A34" s="330"/>
      <c r="B34" s="343"/>
      <c r="C34" s="344"/>
      <c r="D34" s="818" t="s">
        <v>138</v>
      </c>
      <c r="E34" s="347"/>
      <c r="F34" s="347"/>
      <c r="G34" s="777" t="s">
        <v>285</v>
      </c>
      <c r="H34" s="347"/>
      <c r="I34" s="347"/>
      <c r="J34" s="347"/>
      <c r="K34" s="291"/>
    </row>
    <row r="35" spans="1:11" x14ac:dyDescent="0.25">
      <c r="A35" s="330"/>
      <c r="B35" s="343"/>
      <c r="C35" s="344"/>
      <c r="D35" s="819"/>
      <c r="E35" s="347"/>
      <c r="F35" s="347"/>
      <c r="G35" s="778"/>
      <c r="H35" s="347"/>
      <c r="I35" s="347"/>
      <c r="J35" s="347"/>
      <c r="K35" s="291"/>
    </row>
    <row r="36" spans="1:11" ht="13.8" thickBot="1" x14ac:dyDescent="0.3">
      <c r="A36" s="330"/>
      <c r="B36" s="343"/>
      <c r="C36" s="344"/>
      <c r="D36" s="819"/>
      <c r="E36" s="347"/>
      <c r="F36" s="347"/>
      <c r="G36" s="779"/>
      <c r="H36" s="347"/>
      <c r="I36" s="347"/>
      <c r="J36" s="347"/>
      <c r="K36" s="291"/>
    </row>
    <row r="37" spans="1:11" ht="13.8" thickBot="1" x14ac:dyDescent="0.3">
      <c r="A37" s="330"/>
      <c r="B37" s="343"/>
      <c r="C37" s="344"/>
      <c r="D37" s="345"/>
      <c r="E37" s="347"/>
      <c r="F37" s="347"/>
      <c r="G37" s="285"/>
      <c r="H37" s="347"/>
      <c r="I37" s="347"/>
      <c r="J37" s="347"/>
      <c r="K37" s="291"/>
    </row>
    <row r="38" spans="1:11" x14ac:dyDescent="0.25">
      <c r="A38" s="330"/>
      <c r="B38" s="343"/>
      <c r="C38" s="344"/>
      <c r="D38" s="818" t="s">
        <v>281</v>
      </c>
      <c r="E38" s="347"/>
      <c r="F38" s="347"/>
      <c r="G38" s="777" t="s">
        <v>285</v>
      </c>
      <c r="H38" s="347"/>
      <c r="I38" s="347"/>
      <c r="J38" s="347"/>
      <c r="K38" s="291"/>
    </row>
    <row r="39" spans="1:11" x14ac:dyDescent="0.25">
      <c r="A39" s="330"/>
      <c r="B39" s="343"/>
      <c r="C39" s="344"/>
      <c r="D39" s="819"/>
      <c r="E39" s="347"/>
      <c r="F39" s="347"/>
      <c r="G39" s="778"/>
      <c r="H39" s="347"/>
      <c r="I39" s="347"/>
      <c r="J39" s="347"/>
      <c r="K39" s="291"/>
    </row>
    <row r="40" spans="1:11" ht="13.8" thickBot="1" x14ac:dyDescent="0.3">
      <c r="A40" s="330"/>
      <c r="B40" s="343"/>
      <c r="C40" s="344"/>
      <c r="D40" s="819"/>
      <c r="E40" s="347"/>
      <c r="F40" s="347"/>
      <c r="G40" s="779"/>
      <c r="H40" s="347"/>
      <c r="I40" s="347"/>
      <c r="J40" s="347"/>
      <c r="K40" s="291"/>
    </row>
    <row r="41" spans="1:11" ht="13.8" thickBot="1" x14ac:dyDescent="0.3">
      <c r="A41" s="330"/>
      <c r="B41" s="343"/>
      <c r="C41" s="344"/>
      <c r="D41" s="345"/>
      <c r="E41" s="347"/>
      <c r="F41" s="347"/>
      <c r="G41" s="285"/>
      <c r="H41" s="347"/>
      <c r="I41" s="347"/>
      <c r="J41" s="347"/>
      <c r="K41" s="291"/>
    </row>
    <row r="42" spans="1:11" x14ac:dyDescent="0.25">
      <c r="A42" s="330"/>
      <c r="B42" s="343"/>
      <c r="C42" s="344"/>
      <c r="D42" s="818" t="s">
        <v>282</v>
      </c>
      <c r="E42" s="347"/>
      <c r="F42" s="347"/>
      <c r="G42" s="777" t="s">
        <v>285</v>
      </c>
      <c r="H42" s="347"/>
      <c r="I42" s="347"/>
      <c r="J42" s="347"/>
      <c r="K42" s="291"/>
    </row>
    <row r="43" spans="1:11" x14ac:dyDescent="0.25">
      <c r="A43" s="330"/>
      <c r="B43" s="343"/>
      <c r="C43" s="344"/>
      <c r="D43" s="819"/>
      <c r="E43" s="347"/>
      <c r="F43" s="347"/>
      <c r="G43" s="778"/>
      <c r="H43" s="347"/>
      <c r="I43" s="347"/>
      <c r="J43" s="347"/>
      <c r="K43" s="291"/>
    </row>
    <row r="44" spans="1:11" ht="13.8" thickBot="1" x14ac:dyDescent="0.3">
      <c r="A44" s="330"/>
      <c r="B44" s="343"/>
      <c r="C44" s="344"/>
      <c r="D44" s="819"/>
      <c r="E44" s="347"/>
      <c r="F44" s="347"/>
      <c r="G44" s="779"/>
      <c r="H44" s="347"/>
      <c r="I44" s="347"/>
      <c r="J44" s="347"/>
      <c r="K44" s="291"/>
    </row>
    <row r="45" spans="1:11" ht="13.8" thickBot="1" x14ac:dyDescent="0.3">
      <c r="A45" s="330"/>
      <c r="B45" s="343"/>
      <c r="C45" s="344"/>
      <c r="D45" s="358"/>
      <c r="E45" s="347"/>
      <c r="F45" s="347"/>
      <c r="G45" s="285"/>
      <c r="H45" s="347"/>
      <c r="I45" s="347"/>
      <c r="J45" s="347"/>
      <c r="K45" s="291"/>
    </row>
    <row r="46" spans="1:11" ht="13.8" thickBot="1" x14ac:dyDescent="0.3">
      <c r="A46" s="330"/>
      <c r="B46" s="343"/>
      <c r="C46" s="344"/>
      <c r="D46" s="359" t="s">
        <v>576</v>
      </c>
      <c r="E46" s="347"/>
      <c r="F46" s="347"/>
      <c r="G46" s="349" t="s">
        <v>65</v>
      </c>
      <c r="H46" s="347"/>
      <c r="I46" s="347"/>
      <c r="J46" s="347"/>
      <c r="K46" s="291"/>
    </row>
    <row r="47" spans="1:11" ht="13.8" thickBot="1" x14ac:dyDescent="0.3">
      <c r="A47" s="330"/>
      <c r="B47" s="343"/>
      <c r="C47" s="344"/>
      <c r="D47" s="345"/>
      <c r="E47" s="347"/>
      <c r="F47" s="347"/>
      <c r="G47" s="347"/>
      <c r="H47" s="347"/>
      <c r="I47" s="347"/>
      <c r="J47" s="347"/>
      <c r="K47" s="291"/>
    </row>
    <row r="48" spans="1:11" ht="40.5" customHeight="1" thickBot="1" x14ac:dyDescent="0.3">
      <c r="A48" s="330"/>
      <c r="B48" s="343"/>
      <c r="C48" s="344"/>
      <c r="D48" s="345" t="s">
        <v>283</v>
      </c>
      <c r="E48" s="815" t="s">
        <v>525</v>
      </c>
      <c r="F48" s="816"/>
      <c r="G48" s="816"/>
      <c r="H48" s="816"/>
      <c r="I48" s="816"/>
      <c r="J48" s="817"/>
      <c r="K48" s="291"/>
    </row>
    <row r="49" spans="1:11" ht="13.8" thickBot="1" x14ac:dyDescent="0.3">
      <c r="A49" s="330"/>
      <c r="B49" s="343"/>
      <c r="C49" s="344"/>
      <c r="D49" s="286"/>
      <c r="E49" s="286"/>
      <c r="F49" s="286"/>
      <c r="G49" s="286"/>
      <c r="H49" s="286"/>
      <c r="I49" s="343"/>
      <c r="J49" s="286"/>
      <c r="K49" s="291"/>
    </row>
    <row r="50" spans="1:11" x14ac:dyDescent="0.25">
      <c r="A50" s="330"/>
      <c r="B50" s="343"/>
      <c r="C50" s="344"/>
      <c r="D50" s="280" t="s">
        <v>137</v>
      </c>
      <c r="E50" s="820" t="s">
        <v>577</v>
      </c>
      <c r="F50" s="821"/>
      <c r="G50" s="821"/>
      <c r="H50" s="821"/>
      <c r="I50" s="821"/>
      <c r="J50" s="822"/>
      <c r="K50" s="291"/>
    </row>
    <row r="51" spans="1:11" x14ac:dyDescent="0.25">
      <c r="A51" s="330"/>
      <c r="B51" s="343"/>
      <c r="C51" s="344"/>
      <c r="D51" s="280"/>
      <c r="E51" s="823"/>
      <c r="F51" s="798"/>
      <c r="G51" s="798"/>
      <c r="H51" s="798"/>
      <c r="I51" s="798"/>
      <c r="J51" s="824"/>
      <c r="K51" s="291"/>
    </row>
    <row r="52" spans="1:11" ht="13.8" thickBot="1" x14ac:dyDescent="0.3">
      <c r="A52" s="330"/>
      <c r="B52" s="343"/>
      <c r="C52" s="344"/>
      <c r="D52" s="280"/>
      <c r="E52" s="825"/>
      <c r="F52" s="799"/>
      <c r="G52" s="799"/>
      <c r="H52" s="799"/>
      <c r="I52" s="799"/>
      <c r="J52" s="826"/>
      <c r="K52" s="291"/>
    </row>
    <row r="53" spans="1:11" x14ac:dyDescent="0.25">
      <c r="A53" s="330"/>
      <c r="B53" s="343"/>
      <c r="C53" s="344"/>
      <c r="D53" s="286"/>
      <c r="E53" s="286"/>
      <c r="F53" s="286"/>
      <c r="G53" s="286"/>
      <c r="H53" s="286"/>
      <c r="I53" s="343"/>
      <c r="J53" s="286"/>
      <c r="K53" s="291"/>
    </row>
    <row r="54" spans="1:11" ht="13.5" customHeight="1" thickBot="1" x14ac:dyDescent="0.3">
      <c r="A54" s="330"/>
      <c r="B54" s="343"/>
      <c r="C54" s="344"/>
      <c r="D54" s="810" t="s">
        <v>578</v>
      </c>
      <c r="E54" s="286"/>
      <c r="F54" s="286"/>
      <c r="G54" s="286"/>
      <c r="H54" s="286"/>
      <c r="I54" s="343"/>
      <c r="J54" s="286"/>
      <c r="K54" s="291"/>
    </row>
    <row r="55" spans="1:11" ht="12.75" customHeight="1" x14ac:dyDescent="0.25">
      <c r="A55" s="330"/>
      <c r="B55" s="343"/>
      <c r="C55" s="344"/>
      <c r="D55" s="811"/>
      <c r="E55" s="801" t="s">
        <v>293</v>
      </c>
      <c r="F55" s="802"/>
      <c r="G55" s="802"/>
      <c r="H55" s="802"/>
      <c r="I55" s="802"/>
      <c r="J55" s="802"/>
      <c r="K55" s="803"/>
    </row>
    <row r="56" spans="1:11" x14ac:dyDescent="0.25">
      <c r="A56" s="330"/>
      <c r="B56" s="343"/>
      <c r="C56" s="344"/>
      <c r="D56" s="286"/>
      <c r="E56" s="804"/>
      <c r="F56" s="805"/>
      <c r="G56" s="805"/>
      <c r="H56" s="805"/>
      <c r="I56" s="805"/>
      <c r="J56" s="805"/>
      <c r="K56" s="806"/>
    </row>
    <row r="57" spans="1:11" x14ac:dyDescent="0.25">
      <c r="A57" s="330"/>
      <c r="B57" s="343"/>
      <c r="C57" s="344"/>
      <c r="D57" s="280"/>
      <c r="E57" s="804"/>
      <c r="F57" s="805"/>
      <c r="G57" s="805"/>
      <c r="H57" s="805"/>
      <c r="I57" s="805"/>
      <c r="J57" s="805"/>
      <c r="K57" s="806"/>
    </row>
    <row r="58" spans="1:11" ht="25.5" customHeight="1" x14ac:dyDescent="0.25">
      <c r="A58" s="330"/>
      <c r="B58" s="343"/>
      <c r="C58" s="344"/>
      <c r="D58" s="307"/>
      <c r="E58" s="804"/>
      <c r="F58" s="805"/>
      <c r="G58" s="805"/>
      <c r="H58" s="805"/>
      <c r="I58" s="805"/>
      <c r="J58" s="805"/>
      <c r="K58" s="806"/>
    </row>
    <row r="59" spans="1:11" x14ac:dyDescent="0.25">
      <c r="A59" s="330"/>
      <c r="B59" s="343"/>
      <c r="C59" s="344"/>
      <c r="D59" s="307"/>
      <c r="E59" s="804"/>
      <c r="F59" s="805"/>
      <c r="G59" s="805"/>
      <c r="H59" s="805"/>
      <c r="I59" s="805"/>
      <c r="J59" s="805"/>
      <c r="K59" s="806"/>
    </row>
    <row r="60" spans="1:11" x14ac:dyDescent="0.25">
      <c r="A60" s="330"/>
      <c r="B60" s="343"/>
      <c r="C60" s="344"/>
      <c r="D60" s="307"/>
      <c r="E60" s="804"/>
      <c r="F60" s="805"/>
      <c r="G60" s="805"/>
      <c r="H60" s="805"/>
      <c r="I60" s="805"/>
      <c r="J60" s="805"/>
      <c r="K60" s="806"/>
    </row>
    <row r="61" spans="1:11" ht="25.5" customHeight="1" x14ac:dyDescent="0.25">
      <c r="A61" s="330"/>
      <c r="B61" s="343"/>
      <c r="C61" s="344"/>
      <c r="D61" s="307"/>
      <c r="E61" s="804"/>
      <c r="F61" s="805"/>
      <c r="G61" s="805"/>
      <c r="H61" s="805"/>
      <c r="I61" s="805"/>
      <c r="J61" s="805"/>
      <c r="K61" s="806"/>
    </row>
    <row r="62" spans="1:11" ht="13.8" thickBot="1" x14ac:dyDescent="0.3">
      <c r="A62" s="330"/>
      <c r="B62" s="343"/>
      <c r="C62" s="344"/>
      <c r="D62" s="307"/>
      <c r="E62" s="807"/>
      <c r="F62" s="808"/>
      <c r="G62" s="808"/>
      <c r="H62" s="808"/>
      <c r="I62" s="808"/>
      <c r="J62" s="808"/>
      <c r="K62" s="809"/>
    </row>
    <row r="63" spans="1:11" ht="13.8" thickBot="1" x14ac:dyDescent="0.3">
      <c r="A63" s="330"/>
      <c r="B63" s="343"/>
      <c r="C63" s="344"/>
      <c r="D63" s="360"/>
      <c r="E63" s="286"/>
      <c r="F63" s="286"/>
      <c r="G63" s="286"/>
      <c r="H63" s="286"/>
      <c r="I63" s="343"/>
      <c r="J63" s="286"/>
      <c r="K63" s="291"/>
    </row>
    <row r="64" spans="1:11" ht="12.75" customHeight="1" x14ac:dyDescent="0.25">
      <c r="A64" s="330"/>
      <c r="B64" s="343"/>
      <c r="C64" s="344"/>
      <c r="D64" s="810" t="s">
        <v>287</v>
      </c>
      <c r="E64" s="801" t="s">
        <v>579</v>
      </c>
      <c r="F64" s="802"/>
      <c r="G64" s="802"/>
      <c r="H64" s="802"/>
      <c r="I64" s="802"/>
      <c r="J64" s="802"/>
      <c r="K64" s="803"/>
    </row>
    <row r="65" spans="1:11" x14ac:dyDescent="0.25">
      <c r="A65" s="330"/>
      <c r="B65" s="343"/>
      <c r="C65" s="344"/>
      <c r="D65" s="811"/>
      <c r="E65" s="804"/>
      <c r="F65" s="805"/>
      <c r="G65" s="805"/>
      <c r="H65" s="805"/>
      <c r="I65" s="805"/>
      <c r="J65" s="805"/>
      <c r="K65" s="806"/>
    </row>
    <row r="66" spans="1:11" ht="15" x14ac:dyDescent="0.25">
      <c r="A66" s="330"/>
      <c r="B66" s="343"/>
      <c r="C66" s="344"/>
      <c r="D66" s="361"/>
      <c r="E66" s="804"/>
      <c r="F66" s="805"/>
      <c r="G66" s="805"/>
      <c r="H66" s="805"/>
      <c r="I66" s="805"/>
      <c r="J66" s="805"/>
      <c r="K66" s="806"/>
    </row>
    <row r="67" spans="1:11" x14ac:dyDescent="0.25">
      <c r="A67" s="330"/>
      <c r="B67" s="343"/>
      <c r="C67" s="344"/>
      <c r="D67" s="307"/>
      <c r="E67" s="804"/>
      <c r="F67" s="805"/>
      <c r="G67" s="805"/>
      <c r="H67" s="805"/>
      <c r="I67" s="805"/>
      <c r="J67" s="805"/>
      <c r="K67" s="806"/>
    </row>
    <row r="68" spans="1:11" x14ac:dyDescent="0.25">
      <c r="A68" s="330"/>
      <c r="B68" s="343"/>
      <c r="C68" s="344"/>
      <c r="D68" s="307"/>
      <c r="E68" s="804"/>
      <c r="F68" s="805"/>
      <c r="G68" s="805"/>
      <c r="H68" s="805"/>
      <c r="I68" s="805"/>
      <c r="J68" s="805"/>
      <c r="K68" s="806"/>
    </row>
    <row r="69" spans="1:11" x14ac:dyDescent="0.25">
      <c r="A69" s="330"/>
      <c r="B69" s="343"/>
      <c r="C69" s="344"/>
      <c r="D69" s="307"/>
      <c r="E69" s="804"/>
      <c r="F69" s="805"/>
      <c r="G69" s="805"/>
      <c r="H69" s="805"/>
      <c r="I69" s="805"/>
      <c r="J69" s="805"/>
      <c r="K69" s="806"/>
    </row>
    <row r="70" spans="1:11" ht="13.8" thickBot="1" x14ac:dyDescent="0.3">
      <c r="A70" s="330"/>
      <c r="B70" s="343"/>
      <c r="C70" s="344"/>
      <c r="D70" s="307"/>
      <c r="E70" s="812"/>
      <c r="F70" s="813"/>
      <c r="G70" s="813"/>
      <c r="H70" s="813"/>
      <c r="I70" s="813"/>
      <c r="J70" s="813"/>
      <c r="K70" s="814"/>
    </row>
    <row r="71" spans="1:11" x14ac:dyDescent="0.25">
      <c r="A71" s="330"/>
      <c r="B71" s="343"/>
      <c r="C71" s="344"/>
      <c r="D71" s="307"/>
      <c r="E71" s="286"/>
      <c r="F71" s="286"/>
      <c r="G71" s="286"/>
      <c r="H71" s="286"/>
      <c r="I71" s="343"/>
      <c r="J71" s="286"/>
      <c r="K71" s="291"/>
    </row>
    <row r="72" spans="1:11" x14ac:dyDescent="0.25">
      <c r="A72" s="330"/>
      <c r="B72" s="343"/>
      <c r="C72" s="344"/>
      <c r="D72" s="307"/>
      <c r="E72" s="286"/>
      <c r="F72" s="286"/>
      <c r="G72" s="286"/>
      <c r="H72" s="286"/>
      <c r="I72" s="343"/>
      <c r="J72" s="286"/>
      <c r="K72" s="291"/>
    </row>
    <row r="73" spans="1:11" x14ac:dyDescent="0.25">
      <c r="A73" s="330"/>
      <c r="B73" s="343"/>
      <c r="C73" s="344"/>
      <c r="D73" s="360"/>
      <c r="E73" s="360"/>
      <c r="F73" s="286"/>
      <c r="G73" s="286"/>
      <c r="H73" s="286"/>
      <c r="I73" s="343"/>
      <c r="J73" s="286"/>
      <c r="K73" s="291"/>
    </row>
    <row r="74" spans="1:11" x14ac:dyDescent="0.25">
      <c r="A74" s="330"/>
      <c r="B74" s="343"/>
      <c r="C74" s="344"/>
      <c r="D74" s="307"/>
      <c r="E74" s="286"/>
      <c r="F74" s="286"/>
      <c r="G74" s="286"/>
      <c r="H74" s="286"/>
      <c r="I74" s="343"/>
      <c r="J74" s="286"/>
      <c r="K74" s="291"/>
    </row>
    <row r="75" spans="1:11" x14ac:dyDescent="0.25">
      <c r="A75" s="330"/>
      <c r="B75" s="343"/>
      <c r="C75" s="344"/>
      <c r="D75" s="343"/>
      <c r="E75" s="343"/>
      <c r="F75" s="286"/>
      <c r="G75" s="286"/>
      <c r="H75" s="286"/>
      <c r="I75" s="343"/>
      <c r="J75" s="286"/>
      <c r="K75" s="291"/>
    </row>
    <row r="76" spans="1:11" x14ac:dyDescent="0.25">
      <c r="A76" s="330"/>
      <c r="B76" s="343"/>
      <c r="C76" s="344"/>
      <c r="D76" s="307"/>
      <c r="E76" s="286"/>
      <c r="F76" s="286"/>
      <c r="G76" s="286"/>
      <c r="H76" s="286"/>
      <c r="I76" s="343"/>
      <c r="J76" s="286"/>
      <c r="K76" s="291"/>
    </row>
    <row r="77" spans="1:11" x14ac:dyDescent="0.25">
      <c r="A77" s="330"/>
      <c r="B77" s="343"/>
      <c r="C77" s="344"/>
      <c r="D77" s="307"/>
      <c r="E77" s="286"/>
      <c r="F77" s="286"/>
      <c r="G77" s="286"/>
      <c r="H77" s="286"/>
      <c r="I77" s="343"/>
      <c r="J77" s="286"/>
      <c r="K77" s="291"/>
    </row>
    <row r="78" spans="1:11" x14ac:dyDescent="0.25">
      <c r="A78" s="330"/>
      <c r="B78" s="343"/>
      <c r="C78" s="344"/>
      <c r="D78" s="307"/>
      <c r="E78" s="286"/>
      <c r="F78" s="286"/>
      <c r="G78" s="286"/>
      <c r="H78" s="286"/>
      <c r="I78" s="343"/>
      <c r="J78" s="286"/>
      <c r="K78" s="291"/>
    </row>
    <row r="79" spans="1:11" x14ac:dyDescent="0.25">
      <c r="A79" s="330"/>
      <c r="B79" s="343"/>
      <c r="C79" s="344"/>
      <c r="D79" s="307"/>
      <c r="E79" s="286"/>
      <c r="F79" s="286"/>
      <c r="G79" s="286"/>
      <c r="H79" s="286"/>
      <c r="I79" s="343"/>
      <c r="J79" s="286"/>
      <c r="K79" s="291"/>
    </row>
    <row r="80" spans="1:11" x14ac:dyDescent="0.25">
      <c r="A80" s="330"/>
      <c r="B80" s="343"/>
      <c r="C80" s="344"/>
      <c r="D80" s="307"/>
      <c r="E80" s="286"/>
      <c r="F80" s="286"/>
      <c r="G80" s="286"/>
      <c r="H80" s="286"/>
      <c r="I80" s="343"/>
      <c r="J80" s="286"/>
      <c r="K80" s="291"/>
    </row>
    <row r="81" spans="1:11" x14ac:dyDescent="0.25">
      <c r="A81" s="330"/>
      <c r="B81" s="343"/>
      <c r="C81" s="344"/>
      <c r="D81" s="307"/>
      <c r="E81" s="286"/>
      <c r="F81" s="286"/>
      <c r="G81" s="286"/>
      <c r="H81" s="286"/>
      <c r="I81" s="343"/>
      <c r="J81" s="286"/>
      <c r="K81" s="291"/>
    </row>
    <row r="82" spans="1:11" x14ac:dyDescent="0.25">
      <c r="A82" s="330"/>
      <c r="B82" s="343"/>
      <c r="C82" s="344"/>
      <c r="D82" s="307"/>
      <c r="E82" s="286"/>
      <c r="F82" s="286"/>
      <c r="G82" s="286"/>
      <c r="H82" s="286"/>
      <c r="I82" s="343"/>
      <c r="J82" s="286"/>
      <c r="K82" s="291"/>
    </row>
    <row r="83" spans="1:11" x14ac:dyDescent="0.25">
      <c r="A83" s="330"/>
      <c r="B83" s="343"/>
      <c r="C83" s="344"/>
      <c r="D83" s="307"/>
      <c r="E83" s="286"/>
      <c r="F83" s="286"/>
      <c r="G83" s="286"/>
      <c r="H83" s="286"/>
      <c r="I83" s="343"/>
      <c r="J83" s="286"/>
      <c r="K83" s="291"/>
    </row>
    <row r="84" spans="1:11" x14ac:dyDescent="0.25">
      <c r="A84" s="330"/>
      <c r="B84" s="343"/>
      <c r="C84" s="344"/>
      <c r="D84" s="307"/>
      <c r="E84" s="286"/>
      <c r="F84" s="286"/>
      <c r="G84" s="286"/>
      <c r="H84" s="286"/>
      <c r="I84" s="343"/>
      <c r="J84" s="286"/>
      <c r="K84" s="291"/>
    </row>
    <row r="85" spans="1:11" x14ac:dyDescent="0.25">
      <c r="A85" s="330"/>
      <c r="B85" s="343"/>
      <c r="C85" s="344"/>
      <c r="D85" s="307"/>
      <c r="E85" s="286"/>
      <c r="F85" s="286"/>
      <c r="G85" s="286"/>
      <c r="H85" s="286"/>
      <c r="I85" s="343"/>
      <c r="J85" s="286"/>
      <c r="K85" s="291"/>
    </row>
    <row r="86" spans="1:11" x14ac:dyDescent="0.25">
      <c r="A86" s="330"/>
      <c r="B86" s="343"/>
      <c r="C86" s="344"/>
      <c r="D86" s="307"/>
      <c r="E86" s="286"/>
      <c r="F86" s="286"/>
      <c r="G86" s="286"/>
      <c r="H86" s="286"/>
      <c r="I86" s="343"/>
      <c r="J86" s="286"/>
      <c r="K86" s="291"/>
    </row>
    <row r="87" spans="1:11" x14ac:dyDescent="0.25">
      <c r="A87" s="330"/>
      <c r="B87" s="343"/>
      <c r="C87" s="344"/>
      <c r="D87" s="307"/>
      <c r="E87" s="286"/>
      <c r="F87" s="286"/>
      <c r="G87" s="286"/>
      <c r="H87" s="286"/>
      <c r="I87" s="343"/>
      <c r="J87" s="286"/>
      <c r="K87" s="291"/>
    </row>
    <row r="88" spans="1:11" x14ac:dyDescent="0.25">
      <c r="A88" s="330"/>
      <c r="B88" s="343"/>
      <c r="C88" s="344"/>
      <c r="D88" s="307"/>
      <c r="E88" s="286"/>
      <c r="F88" s="286"/>
      <c r="G88" s="286"/>
      <c r="H88" s="286"/>
      <c r="I88" s="343"/>
      <c r="J88" s="286"/>
      <c r="K88" s="291"/>
    </row>
    <row r="89" spans="1:11" x14ac:dyDescent="0.25">
      <c r="A89" s="330"/>
      <c r="B89" s="343"/>
      <c r="C89" s="344"/>
      <c r="D89" s="307"/>
      <c r="E89" s="286"/>
      <c r="F89" s="286"/>
      <c r="G89" s="286"/>
      <c r="H89" s="286"/>
      <c r="I89" s="343"/>
      <c r="J89" s="286"/>
      <c r="K89" s="291"/>
    </row>
    <row r="90" spans="1:11" x14ac:dyDescent="0.25">
      <c r="A90" s="330"/>
      <c r="B90" s="343"/>
      <c r="C90" s="344"/>
      <c r="D90" s="307"/>
      <c r="E90" s="286"/>
      <c r="F90" s="286"/>
      <c r="G90" s="286"/>
      <c r="H90" s="286"/>
      <c r="I90" s="343"/>
      <c r="J90" s="286"/>
      <c r="K90" s="291"/>
    </row>
    <row r="91" spans="1:11" x14ac:dyDescent="0.25">
      <c r="A91" s="330"/>
      <c r="B91" s="343"/>
      <c r="C91" s="344"/>
      <c r="D91" s="307"/>
      <c r="E91" s="286"/>
      <c r="F91" s="286"/>
      <c r="G91" s="286"/>
      <c r="H91" s="286"/>
      <c r="I91" s="343"/>
      <c r="J91" s="286"/>
      <c r="K91" s="291"/>
    </row>
    <row r="92" spans="1:11" x14ac:dyDescent="0.25">
      <c r="A92" s="330"/>
      <c r="B92" s="343"/>
      <c r="C92" s="344"/>
      <c r="D92" s="307"/>
      <c r="E92" s="286"/>
      <c r="F92" s="286"/>
      <c r="G92" s="286"/>
      <c r="H92" s="286"/>
      <c r="I92" s="343"/>
      <c r="J92" s="286"/>
      <c r="K92" s="291"/>
    </row>
    <row r="93" spans="1:11" x14ac:dyDescent="0.25">
      <c r="A93" s="330"/>
      <c r="B93" s="343"/>
      <c r="C93" s="344"/>
      <c r="D93" s="307"/>
      <c r="E93" s="286"/>
      <c r="F93" s="286"/>
      <c r="G93" s="286"/>
      <c r="H93" s="286"/>
      <c r="I93" s="343"/>
      <c r="J93" s="286"/>
      <c r="K93" s="291"/>
    </row>
    <row r="94" spans="1:11" x14ac:dyDescent="0.25">
      <c r="A94" s="330"/>
      <c r="B94" s="343"/>
      <c r="C94" s="344"/>
      <c r="D94" s="307"/>
      <c r="E94" s="286"/>
      <c r="F94" s="286"/>
      <c r="G94" s="286"/>
      <c r="H94" s="286"/>
      <c r="I94" s="343"/>
      <c r="J94" s="286"/>
      <c r="K94" s="291"/>
    </row>
    <row r="95" spans="1:11" x14ac:dyDescent="0.25">
      <c r="A95" s="330"/>
      <c r="B95" s="343"/>
      <c r="C95" s="344"/>
      <c r="D95" s="307"/>
      <c r="E95" s="286"/>
      <c r="F95" s="286"/>
      <c r="G95" s="286"/>
      <c r="H95" s="286"/>
      <c r="I95" s="343"/>
      <c r="J95" s="286"/>
      <c r="K95" s="291"/>
    </row>
    <row r="96" spans="1:11" x14ac:dyDescent="0.25">
      <c r="A96" s="330"/>
      <c r="B96" s="343"/>
      <c r="C96" s="344"/>
      <c r="D96" s="307"/>
      <c r="E96" s="286"/>
      <c r="F96" s="286"/>
      <c r="G96" s="286"/>
      <c r="H96" s="286"/>
      <c r="I96" s="343"/>
      <c r="J96" s="286"/>
      <c r="K96" s="291"/>
    </row>
    <row r="97" spans="1:11" x14ac:dyDescent="0.25">
      <c r="A97" s="330"/>
      <c r="B97" s="343"/>
      <c r="C97" s="344"/>
      <c r="D97" s="796"/>
      <c r="E97" s="797"/>
      <c r="F97" s="286"/>
      <c r="G97" s="286"/>
      <c r="H97" s="286"/>
      <c r="I97" s="343"/>
      <c r="J97" s="286"/>
      <c r="K97" s="291"/>
    </row>
    <row r="98" spans="1:11" x14ac:dyDescent="0.25">
      <c r="A98" s="330"/>
      <c r="B98" s="343"/>
      <c r="C98" s="344"/>
      <c r="D98" s="798"/>
      <c r="E98" s="797"/>
      <c r="F98" s="286"/>
      <c r="G98" s="286"/>
      <c r="H98" s="286"/>
      <c r="I98" s="343"/>
      <c r="J98" s="286"/>
      <c r="K98" s="291"/>
    </row>
    <row r="99" spans="1:11" ht="13.8" thickBot="1" x14ac:dyDescent="0.3">
      <c r="A99" s="331"/>
      <c r="B99" s="362"/>
      <c r="C99" s="363"/>
      <c r="D99" s="799"/>
      <c r="E99" s="800"/>
      <c r="F99" s="332"/>
      <c r="G99" s="332"/>
      <c r="H99" s="332"/>
      <c r="I99" s="362"/>
      <c r="J99" s="332"/>
      <c r="K99" s="333"/>
    </row>
    <row r="100" spans="1:11" x14ac:dyDescent="0.25">
      <c r="C100" s="344"/>
      <c r="D100" s="307"/>
      <c r="E100" s="286"/>
      <c r="F100" s="286"/>
      <c r="G100" s="286"/>
    </row>
    <row r="101" spans="1:11" x14ac:dyDescent="0.25">
      <c r="C101" s="344"/>
      <c r="D101" s="307"/>
      <c r="E101" s="286"/>
      <c r="F101" s="286"/>
      <c r="G101" s="286"/>
    </row>
    <row r="102" spans="1:11" x14ac:dyDescent="0.25">
      <c r="C102" s="344"/>
      <c r="D102" s="307"/>
      <c r="E102" s="286"/>
      <c r="F102" s="286"/>
      <c r="G102" s="286"/>
    </row>
  </sheetData>
  <customSheetViews>
    <customSheetView guid="{87DE1C7C-F92F-4056-9C7F-506D880140E3}" scale="85" fitToPage="1">
      <selection activeCell="D48" sqref="D48"/>
      <pageMargins left="0.74803149606299213" right="0.74803149606299213" top="0.98425196850393704" bottom="0.98425196850393704" header="0.51181102362204722" footer="0.51181102362204722"/>
      <pageSetup paperSize="9" scale="47" orientation="portrait" cellComments="atEnd" r:id="rId1"/>
      <headerFooter alignWithMargins="0">
        <oddHeader>&amp;L&amp;G&amp;C&amp;24Contact Details and Typical Installation Information</oddHeader>
        <oddFooter>&amp;L&amp;14EirGrid Confidential - &amp;F&amp;R&amp;14Page &amp;P
&amp;D</oddFooter>
      </headerFooter>
    </customSheetView>
  </customSheetViews>
  <mergeCells count="34">
    <mergeCell ref="D97:E99"/>
    <mergeCell ref="F21:G21"/>
    <mergeCell ref="H21:J21"/>
    <mergeCell ref="E55:K62"/>
    <mergeCell ref="D54:D55"/>
    <mergeCell ref="D64:D65"/>
    <mergeCell ref="E64:K70"/>
    <mergeCell ref="E48:J48"/>
    <mergeCell ref="D30:D32"/>
    <mergeCell ref="G34:G36"/>
    <mergeCell ref="E50:J52"/>
    <mergeCell ref="D34:D36"/>
    <mergeCell ref="D38:D40"/>
    <mergeCell ref="G38:G40"/>
    <mergeCell ref="D42:D44"/>
    <mergeCell ref="G42:G44"/>
    <mergeCell ref="A2:K3"/>
    <mergeCell ref="A4:K4"/>
    <mergeCell ref="F24:G24"/>
    <mergeCell ref="H24:J24"/>
    <mergeCell ref="F14:G14"/>
    <mergeCell ref="F16:G16"/>
    <mergeCell ref="F19:G19"/>
    <mergeCell ref="F8:G8"/>
    <mergeCell ref="H8:J8"/>
    <mergeCell ref="F10:G10"/>
    <mergeCell ref="F22:G22"/>
    <mergeCell ref="H22:J22"/>
    <mergeCell ref="G30:G32"/>
    <mergeCell ref="F29:G29"/>
    <mergeCell ref="F26:G26"/>
    <mergeCell ref="H26:J26"/>
    <mergeCell ref="F28:G28"/>
    <mergeCell ref="H28:J28"/>
  </mergeCells>
  <phoneticPr fontId="4" type="noConversion"/>
  <dataValidations count="3">
    <dataValidation type="list" allowBlank="1" showInputMessage="1" showErrorMessage="1" sqref="E16">
      <formula1>$L$8:$L$13</formula1>
    </dataValidation>
    <dataValidation type="list" allowBlank="1" sqref="E10">
      <formula1>$M$8:$M$13</formula1>
    </dataValidation>
    <dataValidation type="list" allowBlank="1" showInputMessage="1" showErrorMessage="1" sqref="E14">
      <formula1>$L$8:$L$13</formula1>
    </dataValidation>
  </dataValidations>
  <hyperlinks>
    <hyperlink ref="D11" r:id="rId2"/>
    <hyperlink ref="D12" r:id="rId3"/>
    <hyperlink ref="D17" r:id="rId4"/>
    <hyperlink ref="D20" r:id="rId5"/>
  </hyperlinks>
  <pageMargins left="0.74803149606299213" right="0.74803149606299213" top="0.98425196850393704" bottom="0.98425196850393704" header="0.51181102362204722" footer="0.51181102362204722"/>
  <pageSetup paperSize="9" scale="47" orientation="portrait" cellComments="atEnd" r:id="rId6"/>
  <headerFooter alignWithMargins="0">
    <oddHeader>&amp;L&amp;G&amp;C&amp;24Contact Details and Typical Installation Information</oddHeader>
    <oddFooter>&amp;L&amp;14EirGrid Confidential - &amp;F&amp;R&amp;14Page &amp;P
&amp;D</oddFooter>
  </headerFooter>
  <drawing r:id="rId7"/>
  <legacyDrawingHF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9D3B1C36060BD47B40724F1484547AB" ma:contentTypeVersion="14" ma:contentTypeDescription="Create a new document." ma:contentTypeScope="" ma:versionID="ad52a58440b056118d3acaa6ac1c1a21">
  <xsd:schema xmlns:xsd="http://www.w3.org/2001/XMLSchema" xmlns:xs="http://www.w3.org/2001/XMLSchema" xmlns:p="http://schemas.microsoft.com/office/2006/metadata/properties" xmlns:ns1="http://schemas.microsoft.com/sharepoint/v3" xmlns:ns2="3cada6dc-2705-46ed-bab2-0b2cd6d935ca" xmlns:ns3="163ea899-1ba7-4893-aeeb-6935f5518c47" xmlns:ns4="3b7b665a-e69b-4f4c-bd36-d6fc1b3853f8" targetNamespace="http://schemas.microsoft.com/office/2006/metadata/properties" ma:root="true" ma:fieldsID="09d6604a7ba2180000f2784cede1e8d8" ns1:_="" ns2:_="" ns3:_="" ns4:_="">
    <xsd:import namespace="http://schemas.microsoft.com/sharepoint/v3"/>
    <xsd:import namespace="3cada6dc-2705-46ed-bab2-0b2cd6d935ca"/>
    <xsd:import namespace="163ea899-1ba7-4893-aeeb-6935f5518c47"/>
    <xsd:import namespace="3b7b665a-e69b-4f4c-bd36-d6fc1b3853f8"/>
    <xsd:element name="properties">
      <xsd:complexType>
        <xsd:sequence>
          <xsd:element name="documentManagement">
            <xsd:complexType>
              <xsd:all>
                <xsd:element ref="ns3:Completed_x0020_By_x0020_WSL_x003f_" minOccurs="0"/>
                <xsd:element ref="ns3:Checked_x0020_by_x0020_Project_x0020_Analyst" minOccurs="0"/>
                <xsd:element ref="ns3:Methodologies_x0020_and_x0020_Status" minOccurs="0"/>
                <xsd:element ref="ns1:ManagersName" minOccurs="0"/>
                <xsd:element ref="ns4:OPI_x0020_Manager" minOccurs="0"/>
                <xsd:element ref="ns2:iab7cdb7554d4997ae876b11632fa575" minOccurs="0"/>
                <xsd:element ref="ns2:TaxCatchAll" minOccurs="0"/>
                <xsd:element ref="ns2:TaxCatchAllLabel" minOccurs="0"/>
                <xsd:element ref="ns4:y4ox" minOccurs="0"/>
                <xsd:element ref="ns4:Due_x0020_date" minOccurs="0"/>
                <xsd:element ref="ns4:e3ft" minOccurs="0"/>
                <xsd:element ref="ns4:_x0068_je1" minOccurs="0"/>
                <xsd:element ref="ns4:n6i3"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ManagersName" ma:index="6" nillable="true" ma:displayName="Manager's Name" ma:internalName="ManagersNam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cada6dc-2705-46ed-bab2-0b2cd6d935ca" elementFormDefault="qualified">
    <xsd:import namespace="http://schemas.microsoft.com/office/2006/documentManagement/types"/>
    <xsd:import namespace="http://schemas.microsoft.com/office/infopath/2007/PartnerControls"/>
    <xsd:element name="iab7cdb7554d4997ae876b11632fa575" ma:index="10" nillable="true" ma:taxonomy="true" ma:internalName="iab7cdb7554d4997ae876b11632fa575" ma:taxonomyFieldName="File_x0020_Category" ma:displayName="File Category" ma:default="" ma:fieldId="{2ab7cdb7-554d-4997-ae87-6b11632fa575}" ma:taxonomyMulti="true" ma:sspId="bba0571d-0b8e-466e-908c-4c59ad63fd5c" ma:termSetId="d6e1f201-92b0-484d-8c3e-6dc5f6daf183" ma:anchorId="00000000-0000-0000-0000-000000000000" ma:open="false" ma:isKeyword="false">
      <xsd:complexType>
        <xsd:sequence>
          <xsd:element ref="pc:Terms" minOccurs="0" maxOccurs="1"/>
        </xsd:sequence>
      </xsd:complexType>
    </xsd:element>
    <xsd:element name="TaxCatchAll" ma:index="11" nillable="true" ma:displayName="Taxonomy Catch All Column" ma:hidden="true" ma:list="{c5c619c4-3b62-4197-a5dd-cc1647151811}" ma:internalName="TaxCatchAll" ma:showField="CatchAllData" ma:web="163ea899-1ba7-4893-aeeb-6935f5518c47">
      <xsd:complexType>
        <xsd:complexContent>
          <xsd:extension base="dms:MultiChoiceLookup">
            <xsd:sequence>
              <xsd:element name="Value" type="dms:Lookup" maxOccurs="unbounded" minOccurs="0" nillable="true"/>
            </xsd:sequence>
          </xsd:extension>
        </xsd:complexContent>
      </xsd:complexType>
    </xsd:element>
    <xsd:element name="TaxCatchAllLabel" ma:index="12" nillable="true" ma:displayName="Taxonomy Catch All Column1" ma:hidden="true" ma:list="{c5c619c4-3b62-4197-a5dd-cc1647151811}" ma:internalName="TaxCatchAllLabel" ma:readOnly="true" ma:showField="CatchAllDataLabel" ma:web="163ea899-1ba7-4893-aeeb-6935f5518c4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63ea899-1ba7-4893-aeeb-6935f5518c47" elementFormDefault="qualified">
    <xsd:import namespace="http://schemas.microsoft.com/office/2006/documentManagement/types"/>
    <xsd:import namespace="http://schemas.microsoft.com/office/infopath/2007/PartnerControls"/>
    <xsd:element name="Completed_x0020_By_x0020_WSL_x003f_" ma:index="3" nillable="true" ma:displayName="Complete" ma:default="0" ma:internalName="Completed_x0020_By_x0020_WSL_x003F_">
      <xsd:simpleType>
        <xsd:restriction base="dms:Boolean"/>
      </xsd:simpleType>
    </xsd:element>
    <xsd:element name="Checked_x0020_by_x0020_Project_x0020_Analyst" ma:index="4" nillable="true" ma:displayName="Approved By" ma:default="0" ma:internalName="Checked_x0020_by_x0020_Project_x0020_Analyst">
      <xsd:simpleType>
        <xsd:restriction base="dms:Boolean"/>
      </xsd:simpleType>
    </xsd:element>
    <xsd:element name="Methodologies_x0020_and_x0020_Status" ma:index="5" nillable="true" ma:displayName="Methodologies and Status" ma:format="Hyperlink" ma:internalName="Methodologies_x0020_and_x0020_Status">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b7b665a-e69b-4f4c-bd36-d6fc1b3853f8" elementFormDefault="qualified">
    <xsd:import namespace="http://schemas.microsoft.com/office/2006/documentManagement/types"/>
    <xsd:import namespace="http://schemas.microsoft.com/office/infopath/2007/PartnerControls"/>
    <xsd:element name="OPI_x0020_Manager" ma:index="7" nillable="true" ma:displayName="Reviewed By" ma:list="UserInfo" ma:SharePointGroup="0" ma:internalName="OPI_x0020_Manag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y4ox" ma:index="19" nillable="true" ma:displayName="Comment" ma:internalName="y4ox">
      <xsd:simpleType>
        <xsd:restriction base="dms:Text"/>
      </xsd:simpleType>
    </xsd:element>
    <xsd:element name="Due_x0020_date" ma:index="21" nillable="true" ma:displayName="Due date" ma:format="DateOnly" ma:internalName="Due_x0020_date">
      <xsd:simpleType>
        <xsd:restriction base="dms:DateTime"/>
      </xsd:simpleType>
    </xsd:element>
    <xsd:element name="e3ft" ma:index="22" nillable="true" ma:displayName="SOGL or CNC?" ma:internalName="e3ft">
      <xsd:simpleType>
        <xsd:restriction base="dms:Text"/>
      </xsd:simpleType>
    </xsd:element>
    <xsd:element name="_x0068_je1" ma:index="23" nillable="true" ma:displayName="SOGL / CNC?" ma:internalName="_x0068_je1">
      <xsd:simpleType>
        <xsd:restriction base="dms:Text"/>
      </xsd:simpleType>
    </xsd:element>
    <xsd:element name="n6i3" ma:index="24" nillable="true" ma:displayName="SOGL/CNC?" ma:internalName="n6i3">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5" ma:displayName="Content Type" ma:readOnly="tru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iab7cdb7554d4997ae876b11632fa575 xmlns="3cada6dc-2705-46ed-bab2-0b2cd6d935ca">
      <Terms xmlns="http://schemas.microsoft.com/office/infopath/2007/PartnerControls"/>
    </iab7cdb7554d4997ae876b11632fa575>
    <TaxCatchAll xmlns="3cada6dc-2705-46ed-bab2-0b2cd6d935ca"/>
    <ManagersName xmlns="http://schemas.microsoft.com/sharepoint/v3" xsi:nil="true"/>
    <Completed_x0020_By_x0020_WSL_x003f_ xmlns="163ea899-1ba7-4893-aeeb-6935f5518c47">false</Completed_x0020_By_x0020_WSL_x003f_>
    <Checked_x0020_by_x0020_Project_x0020_Analyst xmlns="163ea899-1ba7-4893-aeeb-6935f5518c47">false</Checked_x0020_by_x0020_Project_x0020_Analyst>
    <Methodologies_x0020_and_x0020_Status xmlns="163ea899-1ba7-4893-aeeb-6935f5518c47">
      <Url xsi:nil="true"/>
      <Description xsi:nil="true"/>
    </Methodologies_x0020_and_x0020_Status>
    <y4ox xmlns="3b7b665a-e69b-4f4c-bd36-d6fc1b3853f8" xsi:nil="true"/>
    <OPI_x0020_Manager xmlns="3b7b665a-e69b-4f4c-bd36-d6fc1b3853f8">
      <UserInfo>
        <DisplayName/>
        <AccountId xsi:nil="true"/>
        <AccountType/>
      </UserInfo>
    </OPI_x0020_Manager>
    <Due_x0020_date xmlns="3b7b665a-e69b-4f4c-bd36-d6fc1b3853f8" xsi:nil="true"/>
    <e3ft xmlns="3b7b665a-e69b-4f4c-bd36-d6fc1b3853f8" xsi:nil="true"/>
    <_x0068_je1 xmlns="3b7b665a-e69b-4f4c-bd36-d6fc1b3853f8" xsi:nil="true"/>
    <n6i3 xmlns="3b7b665a-e69b-4f4c-bd36-d6fc1b3853f8"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F0A3356-B8AE-4552-ACDD-FB08F5006F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cada6dc-2705-46ed-bab2-0b2cd6d935ca"/>
    <ds:schemaRef ds:uri="163ea899-1ba7-4893-aeeb-6935f5518c47"/>
    <ds:schemaRef ds:uri="3b7b665a-e69b-4f4c-bd36-d6fc1b3853f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67CBF5E-C7AB-4086-B5CC-04F4DBAAEFCC}">
  <ds:schemaRefs>
    <ds:schemaRef ds:uri="http://schemas.microsoft.com/office/2006/documentManagement/types"/>
    <ds:schemaRef ds:uri="3b7b665a-e69b-4f4c-bd36-d6fc1b3853f8"/>
    <ds:schemaRef ds:uri="http://purl.org/dc/dcmitype/"/>
    <ds:schemaRef ds:uri="http://purl.org/dc/terms/"/>
    <ds:schemaRef ds:uri="http://schemas.microsoft.com/sharepoint/v3"/>
    <ds:schemaRef ds:uri="http://purl.org/dc/elements/1.1/"/>
    <ds:schemaRef ds:uri="http://schemas.microsoft.com/office/2006/metadata/properties"/>
    <ds:schemaRef ds:uri="3cada6dc-2705-46ed-bab2-0b2cd6d935ca"/>
    <ds:schemaRef ds:uri="http://www.w3.org/XML/1998/namespace"/>
    <ds:schemaRef ds:uri="http://schemas.microsoft.com/office/infopath/2007/PartnerControls"/>
    <ds:schemaRef ds:uri="http://schemas.openxmlformats.org/package/2006/metadata/core-properties"/>
    <ds:schemaRef ds:uri="163ea899-1ba7-4893-aeeb-6935f5518c47"/>
  </ds:schemaRefs>
</ds:datastoreItem>
</file>

<file path=customXml/itemProps3.xml><?xml version="1.0" encoding="utf-8"?>
<ds:datastoreItem xmlns:ds="http://schemas.openxmlformats.org/officeDocument/2006/customXml" ds:itemID="{0081A019-6112-426C-8A9D-9788FCCDB69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16</vt:i4>
      </vt:variant>
    </vt:vector>
  </HeadingPairs>
  <TitlesOfParts>
    <vt:vector size="35" baseType="lpstr">
      <vt:lpstr>Cover Sheet</vt:lpstr>
      <vt:lpstr>Version Control</vt:lpstr>
      <vt:lpstr>Req, Process &amp; Notes Topology 3</vt:lpstr>
      <vt:lpstr>Req, Process &amp; Notes Topology 4</vt:lpstr>
      <vt:lpstr>Req, Process &amp; Notes Topology 5</vt:lpstr>
      <vt:lpstr>Signal Specification</vt:lpstr>
      <vt:lpstr>DSO Required Inputs</vt:lpstr>
      <vt:lpstr>0) Signal List</vt:lpstr>
      <vt:lpstr>1a) Inst.Info &amp; Contact Details</vt:lpstr>
      <vt:lpstr>1b) WFPS Wiring Completion Cert</vt:lpstr>
      <vt:lpstr>2) ESB Telecoms Completion Cert</vt:lpstr>
      <vt:lpstr>2 a) EMS Database Setup Cert</vt:lpstr>
      <vt:lpstr>3)Pre Energ. Sign&amp;Con Test Cert</vt:lpstr>
      <vt:lpstr>4) Post Ener Pre Grid Code Cert</vt:lpstr>
      <vt:lpstr>ETIE | RTU Location</vt:lpstr>
      <vt:lpstr>ETIE Layout</vt:lpstr>
      <vt:lpstr>Freq,Ramping,Voltage Settings</vt:lpstr>
      <vt:lpstr>Turbine Protection Settings</vt:lpstr>
      <vt:lpstr>Test Schedule and Templates </vt:lpstr>
      <vt:lpstr>'0) Signal List'!Print_Area</vt:lpstr>
      <vt:lpstr>'1b) WFPS Wiring Completion Cert'!Print_Area</vt:lpstr>
      <vt:lpstr>'2 a) EMS Database Setup Cert'!Print_Area</vt:lpstr>
      <vt:lpstr>'2) ESB Telecoms Completion Cert'!Print_Area</vt:lpstr>
      <vt:lpstr>'3)Pre Energ. Sign&amp;Con Test Cert'!Print_Area</vt:lpstr>
      <vt:lpstr>'4) Post Ener Pre Grid Code Cert'!Print_Area</vt:lpstr>
      <vt:lpstr>'Cover Sheet'!Print_Area</vt:lpstr>
      <vt:lpstr>'DSO Required Inputs'!Print_Area</vt:lpstr>
      <vt:lpstr>'ETIE | RTU Location'!Print_Area</vt:lpstr>
      <vt:lpstr>'ETIE Layout'!Print_Area</vt:lpstr>
      <vt:lpstr>'Freq,Ramping,Voltage Settings'!Print_Area</vt:lpstr>
      <vt:lpstr>'Req, Process &amp; Notes Topology 4'!Print_Area</vt:lpstr>
      <vt:lpstr>'Req, Process &amp; Notes Topology 5'!Print_Area</vt:lpstr>
      <vt:lpstr>'Test Schedule and Templates '!Print_Area</vt:lpstr>
      <vt:lpstr>'Turbine Protection Settings'!Print_Area</vt:lpstr>
      <vt:lpstr>'Version Control'!Print_Area</vt:lpstr>
    </vt:vector>
  </TitlesOfParts>
  <Company>EirGrid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Fitzgibbon, Amy</cp:lastModifiedBy>
  <cp:lastPrinted>2016-10-20T15:22:42Z</cp:lastPrinted>
  <dcterms:created xsi:type="dcterms:W3CDTF">2004-11-04T21:40:00Z</dcterms:created>
  <dcterms:modified xsi:type="dcterms:W3CDTF">2020-06-12T15:35:27Z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Type">
    <vt:lpwstr>OTHER</vt:lpwstr>
  </property>
  <property fmtid="{D5CDD505-2E9C-101B-9397-08002B2CF9AE}" pid="3" name="Technology">
    <vt:lpwstr>Scada</vt:lpwstr>
  </property>
  <property fmtid="{D5CDD505-2E9C-101B-9397-08002B2CF9AE}" pid="4" name="Customer">
    <vt:lpwstr>EirGrid</vt:lpwstr>
  </property>
  <property fmtid="{D5CDD505-2E9C-101B-9397-08002B2CF9AE}" pid="5" name="BriefDescription">
    <vt:lpwstr/>
  </property>
  <property fmtid="{D5CDD505-2E9C-101B-9397-08002B2CF9AE}" pid="6" name="Location">
    <vt:lpwstr/>
  </property>
  <property fmtid="{D5CDD505-2E9C-101B-9397-08002B2CF9AE}" pid="7" name="Order">
    <vt:r8>2200</vt:r8>
  </property>
  <property fmtid="{D5CDD505-2E9C-101B-9397-08002B2CF9AE}" pid="8" name="ContentTypeId">
    <vt:lpwstr>0x010100C9D3B1C36060BD47B40724F1484547AB</vt:lpwstr>
  </property>
  <property fmtid="{D5CDD505-2E9C-101B-9397-08002B2CF9AE}" pid="9" name="Signal List Status">
    <vt:lpwstr>Needs Work</vt:lpwstr>
  </property>
  <property fmtid="{D5CDD505-2E9C-101B-9397-08002B2CF9AE}" pid="10" name="Year">
    <vt:lpwstr/>
  </property>
  <property fmtid="{D5CDD505-2E9C-101B-9397-08002B2CF9AE}" pid="11" name="Document Category">
    <vt:lpwstr/>
  </property>
  <property fmtid="{D5CDD505-2E9C-101B-9397-08002B2CF9AE}" pid="12" name="Unit Type">
    <vt:lpwstr/>
  </property>
  <property fmtid="{D5CDD505-2E9C-101B-9397-08002B2CF9AE}" pid="13" name="Pass/Fail">
    <vt:lpwstr/>
  </property>
  <property fmtid="{D5CDD505-2E9C-101B-9397-08002B2CF9AE}" pid="14" name="Test Document Status">
    <vt:lpwstr/>
  </property>
  <property fmtid="{D5CDD505-2E9C-101B-9397-08002B2CF9AE}" pid="15" name="Schedule Status">
    <vt:lpwstr/>
  </property>
  <property fmtid="{D5CDD505-2E9C-101B-9397-08002B2CF9AE}" pid="16" name="Test Status">
    <vt:lpwstr/>
  </property>
  <property fmtid="{D5CDD505-2E9C-101B-9397-08002B2CF9AE}" pid="17" name="Startup/Changeover">
    <vt:lpwstr/>
  </property>
  <property fmtid="{D5CDD505-2E9C-101B-9397-08002B2CF9AE}" pid="18" name="File Category">
    <vt:lpwstr/>
  </property>
</Properties>
</file>