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292" yWindow="276" windowWidth="13860" windowHeight="11568" tabRatio="903"/>
  </bookViews>
  <sheets>
    <sheet name="Cover Sheet" sheetId="18" r:id="rId1"/>
    <sheet name="Version Control" sheetId="1" r:id="rId2"/>
    <sheet name="Requirements, Process &amp; Notes C" sheetId="2" r:id="rId3"/>
    <sheet name="Requirements, Process &amp; Notes D" sheetId="20" r:id="rId4"/>
    <sheet name="Requirements, Process &amp; Notes E" sheetId="19" r:id="rId5"/>
    <sheet name="Signal Specification" sheetId="33" r:id="rId6"/>
    <sheet name="DSO Required Inputs" sheetId="26" r:id="rId7"/>
    <sheet name="0) Signal List" sheetId="3" r:id="rId8"/>
    <sheet name="1a) Inst.Info &amp; Contact Details" sheetId="4" r:id="rId9"/>
    <sheet name="1b) WFPS Wiring Completion Cert" sheetId="5" r:id="rId10"/>
    <sheet name="2) ESB Telecoms Completion Cert" sheetId="6" r:id="rId11"/>
    <sheet name="2 a) EMS Database Setup Cert" sheetId="7" r:id="rId12"/>
    <sheet name="3)Pre Energ. Sign&amp;Con Test Cert" sheetId="8" r:id="rId13"/>
    <sheet name="4) Post Ener Pre Grid Code Cert" sheetId="9" r:id="rId14"/>
    <sheet name="ETIE | RTU Location" sheetId="11" r:id="rId15"/>
    <sheet name="ETIE Layout" sheetId="10" r:id="rId16"/>
    <sheet name="Freq,Ramping,Voltage Settings" sheetId="30" r:id="rId17"/>
    <sheet name="Turbine Protection Settings" sheetId="32" r:id="rId18"/>
    <sheet name="Test Schedule and Templates " sheetId="31" r:id="rId19"/>
  </sheets>
  <definedNames>
    <definedName name="_xlnm.Print_Area" localSheetId="7">'0) Signal List'!$A$1:$I$142</definedName>
    <definedName name="_xlnm.Print_Area" localSheetId="9">'1b) WFPS Wiring Completion Cert'!$A$1:$J$164</definedName>
    <definedName name="_xlnm.Print_Area" localSheetId="11">'2 a) EMS Database Setup Cert'!$A$1:$H$30</definedName>
    <definedName name="_xlnm.Print_Area" localSheetId="10">'2) ESB Telecoms Completion Cert'!$A$1:$I$147</definedName>
    <definedName name="_xlnm.Print_Area" localSheetId="12">'3)Pre Energ. Sign&amp;Con Test Cert'!$A$1:$L$149</definedName>
    <definedName name="_xlnm.Print_Area" localSheetId="13">'4) Post Ener Pre Grid Code Cert'!$A$1:$L$148</definedName>
    <definedName name="_xlnm.Print_Area" localSheetId="0">'Cover Sheet'!$A$2:$E$50</definedName>
    <definedName name="_xlnm.Print_Area" localSheetId="6">'DSO Required Inputs'!$A$1:$E$25</definedName>
    <definedName name="_xlnm.Print_Area" localSheetId="14">'ETIE | RTU Location'!$A$1:$O$55</definedName>
    <definedName name="_xlnm.Print_Area" localSheetId="15">'ETIE Layout'!$A$1:$D$221</definedName>
    <definedName name="_xlnm.Print_Area" localSheetId="16">'Freq,Ramping,Voltage Settings'!$A$1:$M$92</definedName>
    <definedName name="_xlnm.Print_Area" localSheetId="3">'Requirements, Process &amp; Notes D'!$A$1:$AE$111</definedName>
    <definedName name="_xlnm.Print_Area" localSheetId="4">'Requirements, Process &amp; Notes E'!$A$1:$AE$111</definedName>
    <definedName name="_xlnm.Print_Area" localSheetId="18">'Test Schedule and Templates '!$A$1:$O$10</definedName>
    <definedName name="_xlnm.Print_Area" localSheetId="17">'Turbine Protection Settings'!$A$1:$I$31</definedName>
    <definedName name="_xlnm.Print_Area" localSheetId="1">'Version Control'!$A$2:$H$46</definedName>
    <definedName name="Z_87DE1C7C_F92F_4056_9C7F_506D880140E3_.wvu.PrintArea" localSheetId="7" hidden="1">'0) Signal List'!$A$1:$M$140</definedName>
    <definedName name="Z_87DE1C7C_F92F_4056_9C7F_506D880140E3_.wvu.PrintArea" localSheetId="9" hidden="1">'1b) WFPS Wiring Completion Cert'!$A$1:$J$164</definedName>
    <definedName name="Z_87DE1C7C_F92F_4056_9C7F_506D880140E3_.wvu.PrintArea" localSheetId="11" hidden="1">'2 a) EMS Database Setup Cert'!$A$1:$I$6</definedName>
    <definedName name="Z_87DE1C7C_F92F_4056_9C7F_506D880140E3_.wvu.PrintArea" localSheetId="10" hidden="1">'2) ESB Telecoms Completion Cert'!$A$1:$I$142</definedName>
    <definedName name="Z_87DE1C7C_F92F_4056_9C7F_506D880140E3_.wvu.PrintArea" localSheetId="12" hidden="1">'3)Pre Energ. Sign&amp;Con Test Cert'!$A$1:$L$149</definedName>
    <definedName name="Z_87DE1C7C_F92F_4056_9C7F_506D880140E3_.wvu.PrintArea" localSheetId="13" hidden="1">'4) Post Ener Pre Grid Code Cert'!$A$1:$L$148</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7" hidden="1">'0) Signal List'!$A$1:$I$135</definedName>
    <definedName name="Z_8FEB7A62_C27E_4A47_904B_03FBF7DEE104_.wvu.PrintArea" localSheetId="9" hidden="1">'1b) WFPS Wiring Completion Cert'!$A$1:$I$116</definedName>
    <definedName name="Z_8FEB7A62_C27E_4A47_904B_03FBF7DEE104_.wvu.PrintArea" localSheetId="11" hidden="1">'2 a) EMS Database Setup Cert'!$A$1:$H$3</definedName>
    <definedName name="Z_8FEB7A62_C27E_4A47_904B_03FBF7DEE104_.wvu.PrintArea" localSheetId="10" hidden="1">'2) ESB Telecoms Completion Cert'!$A$1:$H$115</definedName>
    <definedName name="Z_8FEB7A62_C27E_4A47_904B_03FBF7DEE104_.wvu.PrintArea" localSheetId="12" hidden="1">'3)Pre Energ. Sign&amp;Con Test Cert'!$A$1:$I$116</definedName>
    <definedName name="Z_8FEB7A62_C27E_4A47_904B_03FBF7DEE104_.wvu.PrintArea" localSheetId="13" hidden="1">'4) Post Ener Pre Grid Code Cert'!$A$1:$I$115</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B135" i="10" l="1"/>
  <c r="B133" i="10"/>
  <c r="B132" i="10"/>
  <c r="I3" i="3" l="1"/>
  <c r="C96" i="10" l="1"/>
  <c r="C94" i="10"/>
  <c r="A96" i="10"/>
  <c r="A94" i="10"/>
  <c r="H41" i="5" l="1"/>
  <c r="C95" i="10" l="1"/>
  <c r="C93" i="10"/>
  <c r="A95" i="10"/>
  <c r="A93" i="10"/>
  <c r="A135" i="10" l="1"/>
  <c r="C135" i="10"/>
  <c r="A64" i="9"/>
  <c r="B64" i="9"/>
  <c r="C64" i="9"/>
  <c r="D64" i="9"/>
  <c r="E64" i="9"/>
  <c r="F64" i="9"/>
  <c r="G64" i="9"/>
  <c r="H64" i="9"/>
  <c r="A65" i="9"/>
  <c r="B65" i="9"/>
  <c r="C65" i="9"/>
  <c r="D65" i="9"/>
  <c r="E65" i="9"/>
  <c r="F65" i="9"/>
  <c r="G65" i="9"/>
  <c r="H65" i="9"/>
  <c r="A64" i="8"/>
  <c r="B64" i="8"/>
  <c r="C64" i="8"/>
  <c r="D64" i="8"/>
  <c r="E64" i="8"/>
  <c r="F64" i="8"/>
  <c r="G64" i="8"/>
  <c r="H64" i="8"/>
  <c r="A65" i="8"/>
  <c r="B65" i="8"/>
  <c r="C65" i="8"/>
  <c r="D65" i="8"/>
  <c r="E65" i="8"/>
  <c r="F65" i="8"/>
  <c r="G65" i="8"/>
  <c r="H65" i="8"/>
  <c r="A64" i="6"/>
  <c r="B64" i="6"/>
  <c r="C64" i="6"/>
  <c r="D64" i="6"/>
  <c r="E64" i="6"/>
  <c r="F64" i="6"/>
  <c r="G64" i="6"/>
  <c r="H64" i="6"/>
  <c r="A65" i="6"/>
  <c r="B65" i="6"/>
  <c r="C65" i="6"/>
  <c r="D65" i="6"/>
  <c r="E65" i="6"/>
  <c r="F65" i="6"/>
  <c r="G65" i="6"/>
  <c r="H65" i="6"/>
  <c r="A64" i="5"/>
  <c r="B64" i="5"/>
  <c r="C64" i="5"/>
  <c r="D64" i="5"/>
  <c r="E64" i="5"/>
  <c r="F64" i="5"/>
  <c r="G64" i="5"/>
  <c r="H64" i="5"/>
  <c r="I64" i="5"/>
  <c r="A65" i="5"/>
  <c r="B65" i="5"/>
  <c r="C65" i="5"/>
  <c r="D65" i="5"/>
  <c r="E65" i="5"/>
  <c r="F65" i="5"/>
  <c r="G65" i="5"/>
  <c r="H65" i="5"/>
  <c r="I65" i="5"/>
  <c r="C133" i="10" l="1"/>
  <c r="A133" i="10"/>
  <c r="C112" i="10"/>
  <c r="C111" i="10"/>
  <c r="C110" i="10"/>
  <c r="C109" i="10"/>
  <c r="C108" i="10"/>
  <c r="C107" i="10"/>
  <c r="C106" i="10"/>
  <c r="C105" i="10"/>
  <c r="A33" i="10"/>
  <c r="B33" i="10"/>
  <c r="C33" i="10"/>
  <c r="A34" i="10"/>
  <c r="B34" i="10"/>
  <c r="C34" i="10"/>
  <c r="A41" i="9"/>
  <c r="B41" i="9"/>
  <c r="C41" i="9"/>
  <c r="D41" i="9"/>
  <c r="E41" i="9"/>
  <c r="F41" i="9"/>
  <c r="G41" i="9"/>
  <c r="H41" i="9"/>
  <c r="A42" i="9"/>
  <c r="B42" i="9"/>
  <c r="C42" i="9"/>
  <c r="D42" i="9"/>
  <c r="E42" i="9"/>
  <c r="F42" i="9"/>
  <c r="G42" i="9"/>
  <c r="H42" i="9"/>
  <c r="A70" i="9"/>
  <c r="A71" i="9"/>
  <c r="A72" i="9"/>
  <c r="A73" i="9"/>
  <c r="A74" i="9"/>
  <c r="A75" i="9"/>
  <c r="A89" i="9"/>
  <c r="B89" i="9"/>
  <c r="C89" i="9"/>
  <c r="D89" i="9"/>
  <c r="E89" i="9"/>
  <c r="F89" i="9"/>
  <c r="G89" i="9"/>
  <c r="H89" i="9"/>
  <c r="A90" i="9"/>
  <c r="B90" i="9"/>
  <c r="C90" i="9"/>
  <c r="D90" i="9"/>
  <c r="E90" i="9"/>
  <c r="F90" i="9"/>
  <c r="G90" i="9"/>
  <c r="H90" i="9"/>
  <c r="A89" i="8"/>
  <c r="B89" i="8"/>
  <c r="C89" i="8"/>
  <c r="D89" i="8"/>
  <c r="E89" i="8"/>
  <c r="F89" i="8"/>
  <c r="G89" i="8"/>
  <c r="H89" i="8"/>
  <c r="A90" i="8"/>
  <c r="B90" i="8"/>
  <c r="C90" i="8"/>
  <c r="D90" i="8"/>
  <c r="E90" i="8"/>
  <c r="F90" i="8"/>
  <c r="G90" i="8"/>
  <c r="H90" i="8"/>
  <c r="A70" i="8"/>
  <c r="A71" i="8"/>
  <c r="A72" i="8"/>
  <c r="A73" i="8"/>
  <c r="A74" i="8"/>
  <c r="A75" i="8"/>
  <c r="A41" i="8"/>
  <c r="B41" i="8"/>
  <c r="C41" i="8"/>
  <c r="D41" i="8"/>
  <c r="E41" i="8"/>
  <c r="F41" i="8"/>
  <c r="G41" i="8"/>
  <c r="H41" i="8"/>
  <c r="A42" i="8"/>
  <c r="B42" i="8"/>
  <c r="C42" i="8"/>
  <c r="D42" i="8"/>
  <c r="E42" i="8"/>
  <c r="F42" i="8"/>
  <c r="G42" i="8"/>
  <c r="H42" i="8"/>
  <c r="A89" i="6"/>
  <c r="B89" i="6"/>
  <c r="C89" i="6"/>
  <c r="D89" i="6"/>
  <c r="E89" i="6"/>
  <c r="F89" i="6"/>
  <c r="G89" i="6"/>
  <c r="H89" i="6"/>
  <c r="A90" i="6"/>
  <c r="B90" i="6"/>
  <c r="C90" i="6"/>
  <c r="D90" i="6"/>
  <c r="E90" i="6"/>
  <c r="F90" i="6"/>
  <c r="G90" i="6"/>
  <c r="H90" i="6"/>
  <c r="A70" i="6"/>
  <c r="A71" i="6"/>
  <c r="A72" i="6"/>
  <c r="A73" i="6"/>
  <c r="A74" i="6"/>
  <c r="A75" i="6"/>
  <c r="A41" i="6"/>
  <c r="B41" i="6"/>
  <c r="C41" i="6"/>
  <c r="D41" i="6"/>
  <c r="E41" i="6"/>
  <c r="F41" i="6"/>
  <c r="G41" i="6"/>
  <c r="H41" i="6"/>
  <c r="A42" i="6"/>
  <c r="B42" i="6"/>
  <c r="C42" i="6"/>
  <c r="D42" i="6"/>
  <c r="E42" i="6"/>
  <c r="F42" i="6"/>
  <c r="G42" i="6"/>
  <c r="H42" i="6"/>
  <c r="A89" i="5"/>
  <c r="B89" i="5"/>
  <c r="C89" i="5"/>
  <c r="D89" i="5"/>
  <c r="E89" i="5"/>
  <c r="F89" i="5"/>
  <c r="G89" i="5"/>
  <c r="H89" i="5"/>
  <c r="I89" i="5"/>
  <c r="A90" i="5"/>
  <c r="B90" i="5"/>
  <c r="C90" i="5"/>
  <c r="D90" i="5"/>
  <c r="E90" i="5"/>
  <c r="F90" i="5"/>
  <c r="G90" i="5"/>
  <c r="H90" i="5"/>
  <c r="I90" i="5"/>
  <c r="A73" i="5"/>
  <c r="A74" i="5"/>
  <c r="A75" i="5"/>
  <c r="A72" i="5"/>
  <c r="A41" i="5"/>
  <c r="B41" i="5"/>
  <c r="C41" i="5"/>
  <c r="D41" i="5"/>
  <c r="E41" i="5"/>
  <c r="F41" i="5"/>
  <c r="G41" i="5"/>
  <c r="I41" i="5"/>
  <c r="A42" i="5"/>
  <c r="B42" i="5"/>
  <c r="C42" i="5"/>
  <c r="D42" i="5"/>
  <c r="E42" i="5"/>
  <c r="F42" i="5"/>
  <c r="G42" i="5"/>
  <c r="H42" i="5"/>
  <c r="I42" i="5"/>
  <c r="A2" i="4" l="1"/>
  <c r="B12" i="3"/>
  <c r="B11" i="3"/>
  <c r="E137" i="3" l="1"/>
  <c r="E54" i="3"/>
  <c r="E55" i="3"/>
  <c r="E49" i="3"/>
  <c r="A2" i="18" l="1"/>
  <c r="G3" i="3" l="1"/>
  <c r="C117" i="10" l="1"/>
  <c r="A117" i="10"/>
  <c r="A116" i="10"/>
  <c r="C116" i="10"/>
  <c r="C213" i="10" l="1"/>
  <c r="C212" i="10"/>
  <c r="A212" i="10"/>
  <c r="C86" i="10"/>
  <c r="C85" i="10"/>
  <c r="A86" i="10"/>
  <c r="A85" i="10"/>
  <c r="A89" i="10"/>
  <c r="C89" i="10"/>
  <c r="A90" i="10"/>
  <c r="C90" i="10"/>
  <c r="A91" i="10"/>
  <c r="C91" i="10"/>
  <c r="A92" i="10"/>
  <c r="C92" i="10"/>
  <c r="A97" i="10"/>
  <c r="C97" i="10"/>
  <c r="A98" i="10"/>
  <c r="C98" i="10"/>
  <c r="A99" i="10"/>
  <c r="C99" i="10"/>
  <c r="A100" i="10"/>
  <c r="C100" i="10"/>
  <c r="A101" i="10"/>
  <c r="C101" i="10"/>
  <c r="A102" i="10"/>
  <c r="C102" i="10"/>
  <c r="A103" i="10"/>
  <c r="C103" i="10"/>
  <c r="A104" i="10"/>
  <c r="C104" i="10"/>
  <c r="A105" i="10"/>
  <c r="A106" i="10"/>
  <c r="A107" i="10"/>
  <c r="A108" i="10"/>
  <c r="A109" i="10"/>
  <c r="A110" i="10"/>
  <c r="A111" i="10"/>
  <c r="A112" i="10"/>
  <c r="A135" i="9"/>
  <c r="B135" i="9"/>
  <c r="C135" i="9"/>
  <c r="D135" i="9"/>
  <c r="E135" i="9"/>
  <c r="F135" i="9"/>
  <c r="G135" i="9"/>
  <c r="H135" i="9"/>
  <c r="A103" i="9"/>
  <c r="B103" i="9"/>
  <c r="C103" i="9"/>
  <c r="D103" i="9"/>
  <c r="E103" i="9"/>
  <c r="F103" i="9"/>
  <c r="G103" i="9"/>
  <c r="H103" i="9"/>
  <c r="A103" i="8"/>
  <c r="B103" i="8"/>
  <c r="C103" i="8"/>
  <c r="D103" i="8"/>
  <c r="E103" i="8"/>
  <c r="F103" i="8"/>
  <c r="G103" i="8"/>
  <c r="H103" i="8"/>
  <c r="A103" i="6"/>
  <c r="B103" i="6"/>
  <c r="C103" i="6"/>
  <c r="D103" i="6"/>
  <c r="E103" i="6"/>
  <c r="F103" i="6"/>
  <c r="G103" i="6"/>
  <c r="H103" i="6"/>
  <c r="A103" i="5"/>
  <c r="B103" i="5"/>
  <c r="C103" i="5"/>
  <c r="D103" i="5"/>
  <c r="E103" i="5"/>
  <c r="F103" i="5"/>
  <c r="G103" i="5"/>
  <c r="H103" i="5"/>
  <c r="I103" i="5"/>
  <c r="H10" i="4" l="1"/>
  <c r="H16" i="4"/>
  <c r="H14" i="4"/>
  <c r="B20" i="3"/>
  <c r="B19" i="3"/>
  <c r="B18" i="3"/>
  <c r="B17" i="3"/>
  <c r="B16" i="3"/>
  <c r="B15" i="3"/>
  <c r="B14" i="3"/>
  <c r="B13" i="3"/>
  <c r="B96" i="3"/>
  <c r="B95" i="3"/>
  <c r="C144" i="10"/>
  <c r="B144" i="10"/>
  <c r="A144" i="10"/>
  <c r="A142" i="10"/>
  <c r="B142" i="10"/>
  <c r="C142" i="10"/>
  <c r="A210" i="10"/>
  <c r="C211" i="10"/>
  <c r="C210" i="10"/>
  <c r="H98" i="9"/>
  <c r="G98" i="9"/>
  <c r="F98" i="9"/>
  <c r="E98" i="9"/>
  <c r="D98" i="9"/>
  <c r="C98" i="9"/>
  <c r="B98" i="9"/>
  <c r="A98" i="9"/>
  <c r="H97" i="9"/>
  <c r="G97" i="9"/>
  <c r="F97" i="9"/>
  <c r="E97" i="9"/>
  <c r="D97" i="9"/>
  <c r="C97" i="9"/>
  <c r="B97" i="9"/>
  <c r="A97" i="9"/>
  <c r="H98" i="8"/>
  <c r="G98" i="8"/>
  <c r="F98" i="8"/>
  <c r="E98" i="8"/>
  <c r="D98" i="8"/>
  <c r="C98" i="8"/>
  <c r="B98" i="8"/>
  <c r="A98" i="8"/>
  <c r="H97" i="8"/>
  <c r="G97" i="8"/>
  <c r="F97" i="8"/>
  <c r="E97" i="8"/>
  <c r="D97" i="8"/>
  <c r="C97" i="8"/>
  <c r="B97" i="8"/>
  <c r="A97" i="8"/>
  <c r="H98" i="6"/>
  <c r="G98" i="6"/>
  <c r="F98" i="6"/>
  <c r="E98" i="6"/>
  <c r="D98" i="6"/>
  <c r="C98" i="6"/>
  <c r="B98" i="6"/>
  <c r="A98" i="6"/>
  <c r="H97" i="6"/>
  <c r="G97" i="6"/>
  <c r="F97" i="6"/>
  <c r="E97" i="6"/>
  <c r="D97" i="6"/>
  <c r="C97" i="6"/>
  <c r="B97" i="6"/>
  <c r="A97" i="6"/>
  <c r="I98" i="5"/>
  <c r="H98" i="5"/>
  <c r="G98" i="5"/>
  <c r="F98" i="5"/>
  <c r="E98" i="5"/>
  <c r="D98" i="5"/>
  <c r="C98" i="5"/>
  <c r="B98" i="5"/>
  <c r="A98" i="5"/>
  <c r="I97" i="5"/>
  <c r="H97" i="5"/>
  <c r="G97" i="5"/>
  <c r="F97" i="5"/>
  <c r="E97" i="5"/>
  <c r="D97" i="5"/>
  <c r="C97" i="5"/>
  <c r="B97" i="5"/>
  <c r="A97" i="5"/>
  <c r="A25" i="10"/>
  <c r="B25" i="10"/>
  <c r="C25" i="10"/>
  <c r="A26" i="10"/>
  <c r="B26" i="10"/>
  <c r="C26"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C141" i="10" l="1"/>
  <c r="B141" i="10"/>
  <c r="A141" i="10"/>
  <c r="C139" i="10"/>
  <c r="B139" i="10"/>
  <c r="A139" i="10"/>
  <c r="H96" i="9"/>
  <c r="G96" i="9"/>
  <c r="F96" i="9"/>
  <c r="E96" i="9"/>
  <c r="D96" i="9"/>
  <c r="C96" i="9"/>
  <c r="B96" i="9"/>
  <c r="A96" i="9"/>
  <c r="H95" i="9"/>
  <c r="G95" i="9"/>
  <c r="F95" i="9"/>
  <c r="E95" i="9"/>
  <c r="D95" i="9"/>
  <c r="C95" i="9"/>
  <c r="B95" i="9"/>
  <c r="A95" i="9"/>
  <c r="H96" i="8"/>
  <c r="G96" i="8"/>
  <c r="F96" i="8"/>
  <c r="E96" i="8"/>
  <c r="D96" i="8"/>
  <c r="C96" i="8"/>
  <c r="B96" i="8"/>
  <c r="A96" i="8"/>
  <c r="H95" i="8"/>
  <c r="G95" i="8"/>
  <c r="F95" i="8"/>
  <c r="E95" i="8"/>
  <c r="D95" i="8"/>
  <c r="C95" i="8"/>
  <c r="B95" i="8"/>
  <c r="A95" i="8"/>
  <c r="A94" i="8"/>
  <c r="B94" i="8"/>
  <c r="C94" i="8"/>
  <c r="D94" i="8"/>
  <c r="E94" i="8"/>
  <c r="F94" i="8"/>
  <c r="G94" i="8"/>
  <c r="H94" i="8"/>
  <c r="H96" i="6"/>
  <c r="G96" i="6"/>
  <c r="F96" i="6"/>
  <c r="E96" i="6"/>
  <c r="D96" i="6"/>
  <c r="C96" i="6"/>
  <c r="B96" i="6"/>
  <c r="A96" i="6"/>
  <c r="H95" i="6"/>
  <c r="G95" i="6"/>
  <c r="F95" i="6"/>
  <c r="E95" i="6"/>
  <c r="D95" i="6"/>
  <c r="C95" i="6"/>
  <c r="B95" i="6"/>
  <c r="A95" i="6"/>
  <c r="I96" i="5"/>
  <c r="H96" i="5"/>
  <c r="G96" i="5"/>
  <c r="F96" i="5"/>
  <c r="E96" i="5"/>
  <c r="D96" i="5"/>
  <c r="C96" i="5"/>
  <c r="B96" i="5"/>
  <c r="A96" i="5"/>
  <c r="I95" i="5"/>
  <c r="H95" i="5"/>
  <c r="G95" i="5"/>
  <c r="F95" i="5"/>
  <c r="E95" i="5"/>
  <c r="D95" i="5"/>
  <c r="C95" i="5"/>
  <c r="B95" i="5"/>
  <c r="A95"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A44" i="10" l="1"/>
  <c r="C44" i="10"/>
  <c r="A45" i="10"/>
  <c r="C45" i="10"/>
  <c r="A46" i="10"/>
  <c r="C46" i="10"/>
  <c r="A47" i="10"/>
  <c r="C47" i="10"/>
  <c r="A48" i="10"/>
  <c r="C48" i="10"/>
  <c r="A49" i="10"/>
  <c r="C49" i="10"/>
  <c r="A50" i="10"/>
  <c r="C50" i="10"/>
  <c r="A51" i="10"/>
  <c r="C51" i="10"/>
  <c r="A52" i="10"/>
  <c r="C52" i="10"/>
  <c r="A53" i="10"/>
  <c r="C53" i="10"/>
  <c r="A54" i="10"/>
  <c r="C54" i="10"/>
  <c r="A55" i="10"/>
  <c r="C55" i="10"/>
  <c r="A56" i="10"/>
  <c r="C56" i="10"/>
  <c r="A57" i="10"/>
  <c r="C57" i="10"/>
  <c r="A58" i="10"/>
  <c r="C58" i="10"/>
  <c r="A59" i="10"/>
  <c r="C59" i="10"/>
  <c r="C43" i="10"/>
  <c r="A43" i="10"/>
  <c r="C42" i="10"/>
  <c r="A42" i="10"/>
  <c r="C138" i="10"/>
  <c r="C136" i="10"/>
  <c r="B138" i="10"/>
  <c r="B136" i="10"/>
  <c r="A138" i="10"/>
  <c r="A136" i="10"/>
  <c r="H127" i="9"/>
  <c r="G127" i="9"/>
  <c r="F127" i="9"/>
  <c r="E127" i="9"/>
  <c r="D127" i="9"/>
  <c r="C127" i="9"/>
  <c r="B127" i="9"/>
  <c r="A127" i="9"/>
  <c r="H126" i="9"/>
  <c r="G126" i="9"/>
  <c r="F126" i="9"/>
  <c r="E126" i="9"/>
  <c r="D126" i="9"/>
  <c r="C126" i="9"/>
  <c r="B126" i="9"/>
  <c r="A126" i="9"/>
  <c r="H139" i="8"/>
  <c r="G139" i="8"/>
  <c r="F139" i="8"/>
  <c r="E139" i="8"/>
  <c r="D139" i="8"/>
  <c r="C139" i="8"/>
  <c r="B139" i="8"/>
  <c r="A139" i="8"/>
  <c r="H138" i="8"/>
  <c r="G138" i="8"/>
  <c r="B138" i="8"/>
  <c r="A138" i="8"/>
  <c r="H136" i="8"/>
  <c r="G136" i="8"/>
  <c r="F136" i="8"/>
  <c r="E136" i="8"/>
  <c r="D136" i="8"/>
  <c r="C136" i="8"/>
  <c r="B136" i="8"/>
  <c r="A136" i="8"/>
  <c r="H135" i="8"/>
  <c r="G135" i="8"/>
  <c r="F135" i="8"/>
  <c r="D135" i="8"/>
  <c r="C135" i="8"/>
  <c r="B135" i="8"/>
  <c r="A135" i="8"/>
  <c r="H134" i="8"/>
  <c r="G134" i="8"/>
  <c r="F134" i="8"/>
  <c r="E134" i="8"/>
  <c r="D134" i="8"/>
  <c r="C134" i="8"/>
  <c r="B134" i="8"/>
  <c r="A134" i="8"/>
  <c r="H133" i="8"/>
  <c r="G133" i="8"/>
  <c r="F133" i="8"/>
  <c r="E133" i="8"/>
  <c r="D133" i="8"/>
  <c r="C133" i="8"/>
  <c r="B133" i="8"/>
  <c r="A133" i="8"/>
  <c r="H132" i="8"/>
  <c r="G132" i="8"/>
  <c r="F132" i="8"/>
  <c r="E132" i="8"/>
  <c r="D132" i="8"/>
  <c r="C132" i="8"/>
  <c r="B132" i="8"/>
  <c r="A132" i="8"/>
  <c r="H131" i="8"/>
  <c r="G131" i="8"/>
  <c r="F131" i="8"/>
  <c r="E131" i="8"/>
  <c r="D131" i="8"/>
  <c r="C131" i="8"/>
  <c r="B131" i="8"/>
  <c r="A131" i="8"/>
  <c r="H130" i="8"/>
  <c r="G130" i="8"/>
  <c r="F130" i="8"/>
  <c r="E130" i="8"/>
  <c r="D130" i="8"/>
  <c r="C130" i="8"/>
  <c r="B130" i="8"/>
  <c r="A130" i="8"/>
  <c r="H128" i="8"/>
  <c r="G128" i="8"/>
  <c r="F128" i="8"/>
  <c r="E128" i="8"/>
  <c r="D128" i="8"/>
  <c r="C128" i="8"/>
  <c r="B128" i="8"/>
  <c r="A128" i="8"/>
  <c r="H127" i="8"/>
  <c r="G127" i="8"/>
  <c r="F127" i="8"/>
  <c r="E127" i="8"/>
  <c r="D127" i="8"/>
  <c r="C127" i="8"/>
  <c r="B127" i="8"/>
  <c r="A127" i="8"/>
  <c r="H79" i="8"/>
  <c r="H107" i="8"/>
  <c r="G107" i="8"/>
  <c r="F107" i="8"/>
  <c r="E107" i="8"/>
  <c r="D107" i="8"/>
  <c r="C107" i="8"/>
  <c r="A106" i="8"/>
  <c r="A107" i="8"/>
  <c r="A79" i="8"/>
  <c r="A46" i="8"/>
  <c r="H127" i="6"/>
  <c r="G127" i="6"/>
  <c r="F127" i="6"/>
  <c r="E127" i="6"/>
  <c r="D127" i="6"/>
  <c r="C127" i="6"/>
  <c r="B127" i="6"/>
  <c r="A127" i="6"/>
  <c r="H126" i="6"/>
  <c r="G126" i="6"/>
  <c r="F126" i="6"/>
  <c r="E126" i="6"/>
  <c r="D126" i="6"/>
  <c r="C126" i="6"/>
  <c r="B126" i="6"/>
  <c r="A126" i="6"/>
  <c r="I128" i="5"/>
  <c r="H128" i="5"/>
  <c r="G128" i="5"/>
  <c r="F128" i="5"/>
  <c r="E128" i="5"/>
  <c r="D128" i="5"/>
  <c r="C128" i="5"/>
  <c r="B128" i="5"/>
  <c r="A128" i="5"/>
  <c r="I127" i="5"/>
  <c r="H127" i="5"/>
  <c r="G127" i="5"/>
  <c r="F127" i="5"/>
  <c r="E127" i="5"/>
  <c r="D127" i="5"/>
  <c r="C127" i="5"/>
  <c r="B127" i="5"/>
  <c r="A127" i="5"/>
  <c r="G79" i="8"/>
  <c r="H46" i="8"/>
  <c r="G46" i="8"/>
  <c r="H79" i="6"/>
  <c r="A102" i="5"/>
  <c r="A2" i="1"/>
  <c r="H83" i="8" l="1"/>
  <c r="B76" i="6"/>
  <c r="C76" i="6"/>
  <c r="D76" i="6"/>
  <c r="E76" i="6"/>
  <c r="F76" i="6"/>
  <c r="G76" i="6"/>
  <c r="H76" i="6"/>
  <c r="A76" i="6"/>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15" i="10"/>
  <c r="C114" i="10"/>
  <c r="A115" i="10"/>
  <c r="A114" i="10"/>
  <c r="A56" i="9"/>
  <c r="B56" i="9"/>
  <c r="C56" i="9"/>
  <c r="D56" i="9"/>
  <c r="E56" i="9"/>
  <c r="F56" i="9"/>
  <c r="G56" i="9"/>
  <c r="H56" i="9"/>
  <c r="A58" i="9"/>
  <c r="B58" i="9"/>
  <c r="C58" i="9"/>
  <c r="D58" i="9"/>
  <c r="E58" i="9"/>
  <c r="F58" i="9"/>
  <c r="G58" i="9"/>
  <c r="H58" i="9"/>
  <c r="A59" i="9"/>
  <c r="B59" i="9"/>
  <c r="C59" i="9"/>
  <c r="D59" i="9"/>
  <c r="E59" i="9"/>
  <c r="F59" i="9"/>
  <c r="G59" i="9"/>
  <c r="H59" i="9"/>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B70" i="9"/>
  <c r="C70" i="9"/>
  <c r="D70" i="9"/>
  <c r="E70" i="9"/>
  <c r="F70" i="9"/>
  <c r="G70" i="9"/>
  <c r="H70" i="9"/>
  <c r="B71" i="9"/>
  <c r="C71" i="9"/>
  <c r="D71" i="9"/>
  <c r="E71" i="9"/>
  <c r="F71" i="9"/>
  <c r="G71" i="9"/>
  <c r="H71" i="9"/>
  <c r="B72" i="9"/>
  <c r="C72" i="9"/>
  <c r="D72" i="9"/>
  <c r="E72" i="9"/>
  <c r="F72" i="9"/>
  <c r="G72" i="9"/>
  <c r="H72" i="9"/>
  <c r="B73" i="9"/>
  <c r="C73" i="9"/>
  <c r="D73" i="9"/>
  <c r="E73" i="9"/>
  <c r="F73" i="9"/>
  <c r="G73" i="9"/>
  <c r="H73" i="9"/>
  <c r="B74" i="9"/>
  <c r="C74" i="9"/>
  <c r="D74" i="9"/>
  <c r="E74" i="9"/>
  <c r="F74" i="9"/>
  <c r="G74" i="9"/>
  <c r="H74" i="9"/>
  <c r="B75" i="9"/>
  <c r="C75" i="9"/>
  <c r="D75" i="9"/>
  <c r="E75" i="9"/>
  <c r="F75" i="9"/>
  <c r="G75" i="9"/>
  <c r="H75" i="9"/>
  <c r="A76" i="9"/>
  <c r="B76" i="9"/>
  <c r="C76" i="9"/>
  <c r="D76" i="9"/>
  <c r="E76" i="9"/>
  <c r="F76" i="9"/>
  <c r="G76" i="9"/>
  <c r="H76" i="9"/>
  <c r="B75" i="8"/>
  <c r="C75" i="8"/>
  <c r="D75" i="8"/>
  <c r="E75" i="8"/>
  <c r="F75" i="8"/>
  <c r="G75" i="8"/>
  <c r="H75" i="8"/>
  <c r="A76" i="8"/>
  <c r="B76" i="8"/>
  <c r="C76" i="8"/>
  <c r="D76" i="8"/>
  <c r="E76" i="8"/>
  <c r="F76" i="8"/>
  <c r="G76" i="8"/>
  <c r="H76" i="8"/>
  <c r="A77" i="8"/>
  <c r="B77" i="8"/>
  <c r="G77" i="8"/>
  <c r="H77" i="8"/>
  <c r="A55" i="8"/>
  <c r="B55" i="8"/>
  <c r="C55" i="8"/>
  <c r="D55" i="8"/>
  <c r="F55" i="8"/>
  <c r="G55" i="8"/>
  <c r="H55" i="8"/>
  <c r="A56" i="8"/>
  <c r="B56" i="8"/>
  <c r="C56" i="8"/>
  <c r="D56" i="8"/>
  <c r="E56" i="8"/>
  <c r="F56" i="8"/>
  <c r="G56" i="8"/>
  <c r="H56" i="8"/>
  <c r="A58" i="8"/>
  <c r="B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B70" i="8"/>
  <c r="C70" i="8"/>
  <c r="D70" i="8"/>
  <c r="E70" i="8"/>
  <c r="F70" i="8"/>
  <c r="G70" i="8"/>
  <c r="H70" i="8"/>
  <c r="B71" i="8"/>
  <c r="C71" i="8"/>
  <c r="D71" i="8"/>
  <c r="E71" i="8"/>
  <c r="F71" i="8"/>
  <c r="G71" i="8"/>
  <c r="H71" i="8"/>
  <c r="B72" i="8"/>
  <c r="C72" i="8"/>
  <c r="D72" i="8"/>
  <c r="E72" i="8"/>
  <c r="F72" i="8"/>
  <c r="G72" i="8"/>
  <c r="H72" i="8"/>
  <c r="B73" i="8"/>
  <c r="C73" i="8"/>
  <c r="D73" i="8"/>
  <c r="E73" i="8"/>
  <c r="F73" i="8"/>
  <c r="G73" i="8"/>
  <c r="H73" i="8"/>
  <c r="B74" i="8"/>
  <c r="C74" i="8"/>
  <c r="D74" i="8"/>
  <c r="E74" i="8"/>
  <c r="F74" i="8"/>
  <c r="G74" i="8"/>
  <c r="H74" i="8"/>
  <c r="A55" i="6"/>
  <c r="B55" i="6"/>
  <c r="C55" i="6"/>
  <c r="D55" i="6"/>
  <c r="F55" i="6"/>
  <c r="G55" i="6"/>
  <c r="H55" i="6"/>
  <c r="A56" i="6"/>
  <c r="B56" i="6"/>
  <c r="C56" i="6"/>
  <c r="D56" i="6"/>
  <c r="E56" i="6"/>
  <c r="F56" i="6"/>
  <c r="G56" i="6"/>
  <c r="H56" i="6"/>
  <c r="A58" i="6"/>
  <c r="B58" i="6"/>
  <c r="C58" i="6"/>
  <c r="D58" i="6"/>
  <c r="E58" i="6"/>
  <c r="F58" i="6"/>
  <c r="G58" i="6"/>
  <c r="H58" i="6"/>
  <c r="A59" i="6"/>
  <c r="B59" i="6"/>
  <c r="C59" i="6"/>
  <c r="D59" i="6"/>
  <c r="E59" i="6"/>
  <c r="F59" i="6"/>
  <c r="G59" i="6"/>
  <c r="H59"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B70" i="6"/>
  <c r="C70" i="6"/>
  <c r="D70" i="6"/>
  <c r="E70" i="6"/>
  <c r="F70" i="6"/>
  <c r="G70" i="6"/>
  <c r="H70" i="6"/>
  <c r="B71" i="6"/>
  <c r="C71" i="6"/>
  <c r="D71" i="6"/>
  <c r="E71" i="6"/>
  <c r="F71" i="6"/>
  <c r="G71" i="6"/>
  <c r="H71" i="6"/>
  <c r="B72" i="6"/>
  <c r="C72" i="6"/>
  <c r="D72" i="6"/>
  <c r="E72" i="6"/>
  <c r="F72" i="6"/>
  <c r="G72" i="6"/>
  <c r="H72" i="6"/>
  <c r="B73" i="6"/>
  <c r="C73" i="6"/>
  <c r="D73" i="6"/>
  <c r="E73" i="6"/>
  <c r="F73" i="6"/>
  <c r="G73" i="6"/>
  <c r="H73" i="6"/>
  <c r="B74" i="6"/>
  <c r="C74" i="6"/>
  <c r="D74" i="6"/>
  <c r="E74" i="6"/>
  <c r="F74" i="6"/>
  <c r="G74" i="6"/>
  <c r="H74" i="6"/>
  <c r="B75" i="6"/>
  <c r="C75" i="6"/>
  <c r="D75" i="6"/>
  <c r="E75" i="6"/>
  <c r="F75" i="6"/>
  <c r="G75" i="6"/>
  <c r="H75" i="6"/>
  <c r="A47" i="6"/>
  <c r="B47" i="6"/>
  <c r="C47" i="6"/>
  <c r="D47" i="6"/>
  <c r="E47" i="6"/>
  <c r="F47" i="6"/>
  <c r="G47" i="6"/>
  <c r="H47" i="6"/>
  <c r="A48" i="6"/>
  <c r="B48" i="6"/>
  <c r="C48" i="6"/>
  <c r="D48" i="6"/>
  <c r="E48" i="6"/>
  <c r="F48" i="6"/>
  <c r="G48" i="6"/>
  <c r="H48" i="6"/>
  <c r="A49" i="6"/>
  <c r="B49" i="6"/>
  <c r="C49" i="6"/>
  <c r="D49" i="6"/>
  <c r="F49" i="6"/>
  <c r="G49" i="6"/>
  <c r="H49" i="6"/>
  <c r="A50" i="6"/>
  <c r="B50" i="6"/>
  <c r="C50" i="6"/>
  <c r="D50" i="6"/>
  <c r="F50" i="6"/>
  <c r="G50" i="6"/>
  <c r="H50" i="6"/>
  <c r="A51" i="6"/>
  <c r="B51" i="6"/>
  <c r="C51" i="6"/>
  <c r="D51" i="6"/>
  <c r="E51" i="6"/>
  <c r="F51" i="6"/>
  <c r="G51" i="6"/>
  <c r="H51" i="6"/>
  <c r="A52" i="6"/>
  <c r="B52" i="6"/>
  <c r="C52" i="6"/>
  <c r="D52" i="6"/>
  <c r="E52" i="6"/>
  <c r="F52" i="6"/>
  <c r="G52" i="6"/>
  <c r="H52" i="6"/>
  <c r="A53" i="6"/>
  <c r="B53" i="6"/>
  <c r="C53" i="6"/>
  <c r="D53" i="6"/>
  <c r="E53" i="6"/>
  <c r="F53" i="6"/>
  <c r="G53" i="6"/>
  <c r="H53" i="6"/>
  <c r="A54" i="6"/>
  <c r="B54" i="6"/>
  <c r="C54" i="6"/>
  <c r="D54" i="6"/>
  <c r="F54" i="6"/>
  <c r="G54" i="6"/>
  <c r="H54" i="6"/>
  <c r="A77" i="6"/>
  <c r="B77" i="6"/>
  <c r="G77" i="6"/>
  <c r="H77" i="6"/>
  <c r="A78" i="6"/>
  <c r="B78" i="6"/>
  <c r="C78" i="6"/>
  <c r="D78" i="6"/>
  <c r="E78" i="6"/>
  <c r="F78" i="6"/>
  <c r="G78" i="6"/>
  <c r="H78" i="6"/>
  <c r="B75" i="5"/>
  <c r="C75" i="5"/>
  <c r="D75" i="5"/>
  <c r="E75" i="5"/>
  <c r="F75" i="5"/>
  <c r="G75" i="5"/>
  <c r="H75" i="5"/>
  <c r="I75" i="5"/>
  <c r="B74" i="5"/>
  <c r="C74" i="5"/>
  <c r="D74" i="5"/>
  <c r="E74" i="5"/>
  <c r="F74" i="5"/>
  <c r="G74" i="5"/>
  <c r="H74" i="5"/>
  <c r="I74" i="5"/>
  <c r="I73" i="5"/>
  <c r="H73" i="5"/>
  <c r="G73" i="5"/>
  <c r="F73" i="5"/>
  <c r="E73" i="5"/>
  <c r="D73" i="5"/>
  <c r="C73" i="5"/>
  <c r="B73" i="5"/>
  <c r="I72" i="5"/>
  <c r="H72" i="5"/>
  <c r="G72" i="5"/>
  <c r="F72" i="5"/>
  <c r="E72" i="5"/>
  <c r="D72" i="5"/>
  <c r="C72" i="5"/>
  <c r="B72" i="5"/>
  <c r="I71" i="5"/>
  <c r="H71" i="5"/>
  <c r="G71" i="5"/>
  <c r="F71" i="5"/>
  <c r="E71" i="5"/>
  <c r="D71" i="5"/>
  <c r="C71" i="5"/>
  <c r="B71" i="5"/>
  <c r="I70" i="5"/>
  <c r="H70" i="5"/>
  <c r="G70" i="5"/>
  <c r="F70" i="5"/>
  <c r="E70" i="5"/>
  <c r="D70" i="5"/>
  <c r="C70" i="5"/>
  <c r="B70" i="5"/>
  <c r="A70" i="5"/>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C66" i="5"/>
  <c r="B66" i="5"/>
  <c r="A66" i="5"/>
  <c r="I63" i="5"/>
  <c r="H63" i="5"/>
  <c r="G63" i="5"/>
  <c r="F63" i="5"/>
  <c r="E63" i="5"/>
  <c r="D63" i="5"/>
  <c r="C63" i="5"/>
  <c r="B63" i="5"/>
  <c r="A63" i="5"/>
  <c r="I62" i="5"/>
  <c r="H62" i="5"/>
  <c r="G62" i="5"/>
  <c r="F62" i="5"/>
  <c r="E62" i="5"/>
  <c r="D62" i="5"/>
  <c r="C62" i="5"/>
  <c r="B62" i="5"/>
  <c r="A62" i="5"/>
  <c r="I61" i="5"/>
  <c r="H61" i="5"/>
  <c r="G61" i="5"/>
  <c r="F61" i="5"/>
  <c r="E61" i="5"/>
  <c r="D61" i="5"/>
  <c r="C61" i="5"/>
  <c r="B61" i="5"/>
  <c r="A61" i="5"/>
  <c r="I60" i="5"/>
  <c r="H60" i="5"/>
  <c r="G60" i="5"/>
  <c r="F60" i="5"/>
  <c r="E60" i="5"/>
  <c r="D60" i="5"/>
  <c r="C60" i="5"/>
  <c r="B60" i="5"/>
  <c r="A60" i="5"/>
  <c r="I59" i="5"/>
  <c r="H59" i="5"/>
  <c r="G59" i="5"/>
  <c r="F59" i="5"/>
  <c r="E59" i="5"/>
  <c r="D59" i="5"/>
  <c r="C59" i="5"/>
  <c r="B59" i="5"/>
  <c r="A59" i="5"/>
  <c r="I58" i="5"/>
  <c r="H58" i="5"/>
  <c r="G58" i="5"/>
  <c r="F58" i="5"/>
  <c r="E58" i="5"/>
  <c r="D58" i="5"/>
  <c r="B58" i="5"/>
  <c r="A58" i="5"/>
  <c r="I56" i="5"/>
  <c r="H56" i="5"/>
  <c r="G56" i="5"/>
  <c r="F56" i="5"/>
  <c r="E56" i="5"/>
  <c r="D56" i="5"/>
  <c r="C56" i="5"/>
  <c r="B56" i="5"/>
  <c r="A56" i="5"/>
  <c r="I55" i="5"/>
  <c r="H55" i="5"/>
  <c r="G55" i="5"/>
  <c r="F55" i="5"/>
  <c r="D55" i="5"/>
  <c r="C55" i="5"/>
  <c r="B55" i="5"/>
  <c r="A55" i="5"/>
  <c r="E55" i="5"/>
  <c r="I162" i="5"/>
  <c r="I147" i="8"/>
  <c r="I143" i="8"/>
  <c r="F147" i="8"/>
  <c r="F148" i="8"/>
  <c r="F149" i="8"/>
  <c r="C31" i="7"/>
  <c r="D31" i="7"/>
  <c r="E31" i="7"/>
  <c r="B163" i="5"/>
  <c r="B164" i="5"/>
  <c r="B165" i="5"/>
  <c r="A143" i="6"/>
  <c r="C143" i="6"/>
  <c r="D143" i="6"/>
  <c r="E143" i="6"/>
  <c r="F143" i="6"/>
  <c r="G143" i="6"/>
  <c r="I141" i="9"/>
  <c r="I145" i="9"/>
  <c r="I140" i="6"/>
  <c r="E55" i="6" l="1"/>
  <c r="E55" i="8"/>
  <c r="E50" i="3"/>
  <c r="E50" i="6" s="1"/>
  <c r="B150" i="9"/>
  <c r="C150" i="9"/>
  <c r="B151" i="9"/>
  <c r="C151" i="9"/>
  <c r="B152" i="9"/>
  <c r="C152" i="9"/>
  <c r="C3" i="3" l="1"/>
  <c r="B107" i="8"/>
  <c r="B46" i="8"/>
  <c r="B79" i="8"/>
  <c r="B107" i="5"/>
  <c r="C107" i="5"/>
  <c r="D107" i="5"/>
  <c r="E107" i="5"/>
  <c r="F107" i="5"/>
  <c r="G107" i="5"/>
  <c r="H107" i="5"/>
  <c r="I107" i="5"/>
  <c r="G1" i="9"/>
  <c r="G1" i="7"/>
  <c r="G1" i="6"/>
  <c r="G1" i="5"/>
  <c r="D1" i="5"/>
  <c r="E1" i="5"/>
  <c r="E1" i="7"/>
  <c r="E1" i="9"/>
  <c r="G9" i="8"/>
  <c r="E1" i="8"/>
  <c r="I1" i="5"/>
  <c r="E1" i="6"/>
  <c r="E135" i="8"/>
  <c r="E54" i="6"/>
  <c r="E49" i="6"/>
  <c r="A137" i="9" l="1"/>
  <c r="B137" i="9"/>
  <c r="C137" i="9"/>
  <c r="D137" i="9"/>
  <c r="E137" i="9"/>
  <c r="F137" i="9"/>
  <c r="G137" i="9"/>
  <c r="H137" i="9"/>
  <c r="A133" i="9"/>
  <c r="B133" i="9"/>
  <c r="C133" i="9"/>
  <c r="D133" i="9"/>
  <c r="E133" i="9"/>
  <c r="F133" i="9"/>
  <c r="G133" i="9"/>
  <c r="H133" i="9"/>
  <c r="A134" i="9"/>
  <c r="B134" i="9"/>
  <c r="C134" i="9"/>
  <c r="D134" i="9"/>
  <c r="E134" i="9"/>
  <c r="F134" i="9"/>
  <c r="G134" i="9"/>
  <c r="H134" i="9"/>
  <c r="A136" i="9"/>
  <c r="B136" i="9"/>
  <c r="G136" i="9"/>
  <c r="H136" i="9"/>
  <c r="A122" i="9"/>
  <c r="B122" i="9"/>
  <c r="C122" i="9"/>
  <c r="D122" i="9"/>
  <c r="E122" i="9"/>
  <c r="F122" i="9"/>
  <c r="G122" i="9"/>
  <c r="H122" i="9"/>
  <c r="A123" i="9"/>
  <c r="B123" i="9"/>
  <c r="C123" i="9"/>
  <c r="D123" i="9"/>
  <c r="E123" i="9"/>
  <c r="F123" i="9"/>
  <c r="G123" i="9"/>
  <c r="H123" i="9"/>
  <c r="A124" i="9"/>
  <c r="B124" i="9"/>
  <c r="C124" i="9"/>
  <c r="D124" i="9"/>
  <c r="E124" i="9"/>
  <c r="F124" i="9"/>
  <c r="G124" i="9"/>
  <c r="H124" i="9"/>
  <c r="A125" i="9"/>
  <c r="B125" i="9"/>
  <c r="C125" i="9"/>
  <c r="D125" i="9"/>
  <c r="E125" i="9"/>
  <c r="F125" i="9"/>
  <c r="G125" i="9"/>
  <c r="H125" i="9"/>
  <c r="A128" i="9"/>
  <c r="B128" i="9"/>
  <c r="C128" i="9"/>
  <c r="D128" i="9"/>
  <c r="E128" i="9"/>
  <c r="F128" i="9"/>
  <c r="G128" i="9"/>
  <c r="H128" i="9"/>
  <c r="A129" i="9"/>
  <c r="B129" i="9"/>
  <c r="G129" i="9"/>
  <c r="H129" i="9"/>
  <c r="A130" i="9"/>
  <c r="B130" i="9"/>
  <c r="C130" i="9"/>
  <c r="D130" i="9"/>
  <c r="E130" i="9"/>
  <c r="F130" i="9"/>
  <c r="G130" i="9"/>
  <c r="H130" i="9"/>
  <c r="A131" i="9"/>
  <c r="B131" i="9"/>
  <c r="C131" i="9"/>
  <c r="D131" i="9"/>
  <c r="E131" i="9"/>
  <c r="F131" i="9"/>
  <c r="G131" i="9"/>
  <c r="H131" i="9"/>
  <c r="A132" i="9"/>
  <c r="B132" i="9"/>
  <c r="C132" i="9"/>
  <c r="D132" i="9"/>
  <c r="E132" i="9"/>
  <c r="F132" i="9"/>
  <c r="G132" i="9"/>
  <c r="H132"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3" i="9"/>
  <c r="B43" i="9"/>
  <c r="C43" i="9"/>
  <c r="D43" i="9"/>
  <c r="E43" i="9"/>
  <c r="F43" i="9"/>
  <c r="G43" i="9"/>
  <c r="H43" i="9"/>
  <c r="A44" i="9"/>
  <c r="B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77" i="9"/>
  <c r="B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D86" i="9"/>
  <c r="E86" i="9"/>
  <c r="F86" i="9"/>
  <c r="G86" i="9"/>
  <c r="H86" i="9"/>
  <c r="A87" i="9"/>
  <c r="B87" i="9"/>
  <c r="C87" i="9"/>
  <c r="D87" i="9"/>
  <c r="E87" i="9"/>
  <c r="F87" i="9"/>
  <c r="G87" i="9"/>
  <c r="H87" i="9"/>
  <c r="A88" i="9"/>
  <c r="B88" i="9"/>
  <c r="C88" i="9"/>
  <c r="D88" i="9"/>
  <c r="E88" i="9"/>
  <c r="F88" i="9"/>
  <c r="G88" i="9"/>
  <c r="H88" i="9"/>
  <c r="A91" i="9"/>
  <c r="B91" i="9"/>
  <c r="C91" i="9"/>
  <c r="D91" i="9"/>
  <c r="E91" i="9"/>
  <c r="F91" i="9"/>
  <c r="G91" i="9"/>
  <c r="H91" i="9"/>
  <c r="A92" i="9"/>
  <c r="B92" i="9"/>
  <c r="C92" i="9"/>
  <c r="D92" i="9"/>
  <c r="E92" i="9"/>
  <c r="F92" i="9"/>
  <c r="G92" i="9"/>
  <c r="H92" i="9"/>
  <c r="A93" i="9"/>
  <c r="B93" i="9"/>
  <c r="C93" i="9"/>
  <c r="D93" i="9"/>
  <c r="E93" i="9"/>
  <c r="F93" i="9"/>
  <c r="G93" i="9"/>
  <c r="H93" i="9"/>
  <c r="A94" i="9"/>
  <c r="B94" i="9"/>
  <c r="C94" i="9"/>
  <c r="D94" i="9"/>
  <c r="E94" i="9"/>
  <c r="F94" i="9"/>
  <c r="G94" i="9"/>
  <c r="H94" i="9"/>
  <c r="A99" i="9"/>
  <c r="B99" i="9"/>
  <c r="C99" i="9"/>
  <c r="D99" i="9"/>
  <c r="E99" i="9"/>
  <c r="F99" i="9"/>
  <c r="G99" i="9"/>
  <c r="H99" i="9"/>
  <c r="A100" i="9"/>
  <c r="B100" i="9"/>
  <c r="C100" i="9"/>
  <c r="D100" i="9"/>
  <c r="E100" i="9"/>
  <c r="F100" i="9"/>
  <c r="G100" i="9"/>
  <c r="H100" i="9"/>
  <c r="A101" i="9"/>
  <c r="B101" i="9"/>
  <c r="C101" i="9"/>
  <c r="D101" i="9"/>
  <c r="E101" i="9"/>
  <c r="F101" i="9"/>
  <c r="G101" i="9"/>
  <c r="H101" i="9"/>
  <c r="A102" i="9"/>
  <c r="B102" i="9"/>
  <c r="C102" i="9"/>
  <c r="D102" i="9"/>
  <c r="E102" i="9"/>
  <c r="F102" i="9"/>
  <c r="G102" i="9"/>
  <c r="H102" i="9"/>
  <c r="A104" i="9"/>
  <c r="B104" i="9"/>
  <c r="G104" i="9"/>
  <c r="H104" i="9"/>
  <c r="A106" i="9"/>
  <c r="B106" i="9"/>
  <c r="C106" i="9"/>
  <c r="D106" i="9"/>
  <c r="E106" i="9"/>
  <c r="F106" i="9"/>
  <c r="G106" i="9"/>
  <c r="H106" i="9"/>
  <c r="A107" i="9"/>
  <c r="B107" i="9"/>
  <c r="C107" i="9"/>
  <c r="D107" i="9"/>
  <c r="E107" i="9"/>
  <c r="F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5" i="9"/>
  <c r="B115" i="9"/>
  <c r="C115" i="9"/>
  <c r="D115" i="9"/>
  <c r="E115" i="9"/>
  <c r="F115" i="9"/>
  <c r="G115" i="9"/>
  <c r="H115" i="9"/>
  <c r="A116" i="9"/>
  <c r="B116" i="9"/>
  <c r="C116" i="9"/>
  <c r="D116" i="9"/>
  <c r="E116" i="9"/>
  <c r="F116" i="9"/>
  <c r="G116" i="9"/>
  <c r="H116" i="9"/>
  <c r="A117" i="9"/>
  <c r="B117" i="9"/>
  <c r="C117" i="9"/>
  <c r="D117" i="9"/>
  <c r="E117" i="9"/>
  <c r="F117" i="9"/>
  <c r="G117" i="9"/>
  <c r="H117" i="9"/>
  <c r="A118" i="9"/>
  <c r="B118" i="9"/>
  <c r="C118" i="9"/>
  <c r="D118" i="9"/>
  <c r="E118" i="9"/>
  <c r="F118" i="9"/>
  <c r="G118" i="9"/>
  <c r="H118" i="9"/>
  <c r="A119" i="9"/>
  <c r="B119" i="9"/>
  <c r="C119" i="9"/>
  <c r="D119" i="9"/>
  <c r="E119" i="9"/>
  <c r="F119" i="9"/>
  <c r="G119" i="9"/>
  <c r="H119" i="9"/>
  <c r="A120" i="9"/>
  <c r="B120" i="9"/>
  <c r="C120" i="9"/>
  <c r="D120" i="9"/>
  <c r="E120" i="9"/>
  <c r="F120" i="9"/>
  <c r="G120" i="9"/>
  <c r="H120" i="9"/>
  <c r="A121" i="9"/>
  <c r="B121" i="9"/>
  <c r="C121" i="9"/>
  <c r="D121" i="9"/>
  <c r="E121" i="9"/>
  <c r="F121" i="9"/>
  <c r="G121" i="9"/>
  <c r="H121" i="9"/>
  <c r="A123" i="8"/>
  <c r="B123" i="8"/>
  <c r="C123" i="8"/>
  <c r="D123" i="8"/>
  <c r="E123" i="8"/>
  <c r="F123" i="8"/>
  <c r="G123" i="8"/>
  <c r="H123" i="8"/>
  <c r="A124" i="8"/>
  <c r="B124" i="8"/>
  <c r="C124" i="8"/>
  <c r="D124" i="8"/>
  <c r="E124" i="8"/>
  <c r="F124" i="8"/>
  <c r="G124" i="8"/>
  <c r="H124" i="8"/>
  <c r="A125" i="8"/>
  <c r="B125" i="8"/>
  <c r="C125" i="8"/>
  <c r="D125" i="8"/>
  <c r="E125" i="8"/>
  <c r="F125" i="8"/>
  <c r="G125" i="8"/>
  <c r="H125" i="8"/>
  <c r="A126" i="8"/>
  <c r="B126" i="8"/>
  <c r="C126" i="8"/>
  <c r="D126" i="8"/>
  <c r="E126" i="8"/>
  <c r="F126" i="8"/>
  <c r="G126" i="8"/>
  <c r="H126" i="8"/>
  <c r="A129" i="8"/>
  <c r="B129" i="8"/>
  <c r="C129" i="8"/>
  <c r="D129" i="8"/>
  <c r="E129" i="8"/>
  <c r="F129" i="8"/>
  <c r="G129" i="8"/>
  <c r="H129" i="8"/>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4" i="8"/>
  <c r="B44" i="8"/>
  <c r="F44" i="8"/>
  <c r="G44" i="8"/>
  <c r="H44" i="8"/>
  <c r="A45" i="8"/>
  <c r="B45" i="8"/>
  <c r="C45" i="8"/>
  <c r="D45" i="8"/>
  <c r="E45" i="8"/>
  <c r="F45" i="8"/>
  <c r="G45" i="8"/>
  <c r="H45" i="8"/>
  <c r="C46" i="8"/>
  <c r="D46" i="8"/>
  <c r="E46" i="8"/>
  <c r="F46"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78" i="8"/>
  <c r="B78" i="8"/>
  <c r="C78" i="8"/>
  <c r="D78" i="8"/>
  <c r="E78" i="8"/>
  <c r="F78" i="8"/>
  <c r="G78" i="8"/>
  <c r="H78" i="8"/>
  <c r="C79" i="8"/>
  <c r="D79" i="8"/>
  <c r="E79" i="8"/>
  <c r="F79" i="8"/>
  <c r="A81" i="8"/>
  <c r="B81" i="8"/>
  <c r="C81" i="8"/>
  <c r="G81" i="8"/>
  <c r="H81" i="8"/>
  <c r="A82" i="8"/>
  <c r="B82" i="8"/>
  <c r="C82" i="8"/>
  <c r="D82" i="8"/>
  <c r="E82" i="8"/>
  <c r="F82" i="8"/>
  <c r="G82" i="8"/>
  <c r="H82" i="8"/>
  <c r="A83" i="8"/>
  <c r="B83" i="8"/>
  <c r="C83" i="8"/>
  <c r="D83" i="8"/>
  <c r="E83" i="8"/>
  <c r="F83" i="8"/>
  <c r="G83" i="8"/>
  <c r="A84" i="8"/>
  <c r="B84" i="8"/>
  <c r="C84" i="8"/>
  <c r="D84" i="8"/>
  <c r="E84" i="8"/>
  <c r="F84" i="8"/>
  <c r="G84" i="8"/>
  <c r="H84" i="8"/>
  <c r="A85" i="8"/>
  <c r="B85" i="8"/>
  <c r="C85" i="8"/>
  <c r="D85" i="8"/>
  <c r="E85" i="8"/>
  <c r="F85" i="8"/>
  <c r="G85" i="8"/>
  <c r="H85" i="8"/>
  <c r="A86" i="8"/>
  <c r="B86" i="8"/>
  <c r="C86" i="8"/>
  <c r="D86" i="8"/>
  <c r="E86" i="8"/>
  <c r="F86" i="8"/>
  <c r="G86" i="8"/>
  <c r="H86" i="8"/>
  <c r="A87" i="8"/>
  <c r="B87" i="8"/>
  <c r="C87" i="8"/>
  <c r="D87" i="8"/>
  <c r="E87" i="8"/>
  <c r="F87" i="8"/>
  <c r="G87" i="8"/>
  <c r="H87" i="8"/>
  <c r="A88" i="8"/>
  <c r="B88" i="8"/>
  <c r="C88" i="8"/>
  <c r="D88" i="8"/>
  <c r="E88" i="8"/>
  <c r="F88" i="8"/>
  <c r="G88" i="8"/>
  <c r="H88" i="8"/>
  <c r="A92" i="8"/>
  <c r="B92" i="8"/>
  <c r="C92" i="8"/>
  <c r="D92" i="8"/>
  <c r="E92" i="8"/>
  <c r="F92" i="8"/>
  <c r="G92" i="8"/>
  <c r="H92" i="8"/>
  <c r="A93" i="8"/>
  <c r="B93" i="8"/>
  <c r="C93" i="8"/>
  <c r="D93" i="8"/>
  <c r="E93" i="8"/>
  <c r="F93" i="8"/>
  <c r="G93" i="8"/>
  <c r="H93" i="8"/>
  <c r="A99" i="8"/>
  <c r="B99" i="8"/>
  <c r="C99" i="8"/>
  <c r="D99" i="8"/>
  <c r="E99" i="8"/>
  <c r="F99" i="8"/>
  <c r="G99" i="8"/>
  <c r="H99" i="8"/>
  <c r="A100" i="8"/>
  <c r="B100" i="8"/>
  <c r="C100" i="8"/>
  <c r="D100" i="8"/>
  <c r="E100" i="8"/>
  <c r="F100" i="8"/>
  <c r="G100" i="8"/>
  <c r="H100" i="8"/>
  <c r="A101" i="8"/>
  <c r="B101" i="8"/>
  <c r="C101" i="8"/>
  <c r="D101" i="8"/>
  <c r="E101" i="8"/>
  <c r="F101" i="8"/>
  <c r="G101" i="8"/>
  <c r="H101" i="8"/>
  <c r="A102" i="8"/>
  <c r="B102" i="8"/>
  <c r="C102" i="8"/>
  <c r="D102" i="8"/>
  <c r="E102" i="8"/>
  <c r="F102" i="8"/>
  <c r="G102" i="8"/>
  <c r="H102" i="8"/>
  <c r="A105" i="8"/>
  <c r="B105" i="8"/>
  <c r="G105" i="8"/>
  <c r="H105" i="8"/>
  <c r="A109" i="8"/>
  <c r="B109" i="8"/>
  <c r="C109" i="8"/>
  <c r="D109" i="8"/>
  <c r="E109" i="8"/>
  <c r="F109" i="8"/>
  <c r="G109" i="8"/>
  <c r="H109"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5" i="8"/>
  <c r="B115" i="8"/>
  <c r="C115" i="8"/>
  <c r="D115" i="8"/>
  <c r="E115" i="8"/>
  <c r="F115" i="8"/>
  <c r="G115" i="8"/>
  <c r="H115" i="8"/>
  <c r="A116" i="8"/>
  <c r="B116" i="8"/>
  <c r="C116" i="8"/>
  <c r="D116" i="8"/>
  <c r="E116" i="8"/>
  <c r="F116" i="8"/>
  <c r="G116" i="8"/>
  <c r="H116" i="8"/>
  <c r="A117" i="8"/>
  <c r="B117" i="8"/>
  <c r="C117" i="8"/>
  <c r="D117" i="8"/>
  <c r="E117" i="8"/>
  <c r="F117" i="8"/>
  <c r="G117" i="8"/>
  <c r="H117" i="8"/>
  <c r="A118" i="8"/>
  <c r="B118" i="8"/>
  <c r="C118" i="8"/>
  <c r="D118" i="8"/>
  <c r="E118" i="8"/>
  <c r="F118" i="8"/>
  <c r="G118" i="8"/>
  <c r="H118" i="8"/>
  <c r="A119" i="8"/>
  <c r="B119" i="8"/>
  <c r="C119" i="8"/>
  <c r="D119" i="8"/>
  <c r="E119" i="8"/>
  <c r="F119" i="8"/>
  <c r="G119" i="8"/>
  <c r="H119" i="8"/>
  <c r="A120" i="8"/>
  <c r="B120" i="8"/>
  <c r="C120" i="8"/>
  <c r="D120" i="8"/>
  <c r="E120" i="8"/>
  <c r="F120" i="8"/>
  <c r="G120" i="8"/>
  <c r="H120" i="8"/>
  <c r="A121" i="8"/>
  <c r="B121" i="8"/>
  <c r="C121" i="8"/>
  <c r="D121" i="8"/>
  <c r="E121" i="8"/>
  <c r="F121" i="8"/>
  <c r="G121" i="8"/>
  <c r="H121" i="8"/>
  <c r="A122" i="8"/>
  <c r="B122" i="8"/>
  <c r="C122" i="8"/>
  <c r="D122" i="8"/>
  <c r="E122" i="8"/>
  <c r="F122" i="8"/>
  <c r="G122" i="8"/>
  <c r="H122" i="8"/>
  <c r="A122" i="6"/>
  <c r="B122" i="6"/>
  <c r="C122" i="6"/>
  <c r="D122" i="6"/>
  <c r="E122" i="6"/>
  <c r="F122" i="6"/>
  <c r="G122" i="6"/>
  <c r="H122" i="6"/>
  <c r="A123" i="6"/>
  <c r="B123" i="6"/>
  <c r="C123" i="6"/>
  <c r="D123" i="6"/>
  <c r="E123" i="6"/>
  <c r="F123" i="6"/>
  <c r="G123" i="6"/>
  <c r="H123" i="6"/>
  <c r="A124" i="6"/>
  <c r="B124" i="6"/>
  <c r="C124" i="6"/>
  <c r="D124" i="6"/>
  <c r="E124" i="6"/>
  <c r="F124" i="6"/>
  <c r="G124" i="6"/>
  <c r="H124" i="6"/>
  <c r="A125" i="6"/>
  <c r="B125" i="6"/>
  <c r="C125" i="6"/>
  <c r="D125" i="6"/>
  <c r="E125" i="6"/>
  <c r="F125" i="6"/>
  <c r="G125" i="6"/>
  <c r="H125" i="6"/>
  <c r="A128" i="6"/>
  <c r="B128" i="6"/>
  <c r="C128" i="6"/>
  <c r="D128" i="6"/>
  <c r="E128" i="6"/>
  <c r="F128" i="6"/>
  <c r="G128" i="6"/>
  <c r="H128" i="6"/>
  <c r="A129" i="6"/>
  <c r="B129" i="6"/>
  <c r="F129" i="6"/>
  <c r="G129" i="6"/>
  <c r="H129" i="6"/>
  <c r="A130" i="6"/>
  <c r="B130" i="6"/>
  <c r="C130" i="6"/>
  <c r="D130" i="6"/>
  <c r="E130" i="6"/>
  <c r="F130" i="6"/>
  <c r="G130" i="6"/>
  <c r="H130" i="6"/>
  <c r="A131" i="6"/>
  <c r="B131" i="6"/>
  <c r="C131" i="6"/>
  <c r="D131" i="6"/>
  <c r="E131" i="6"/>
  <c r="F131" i="6"/>
  <c r="G131" i="6"/>
  <c r="H131" i="6"/>
  <c r="A132" i="6"/>
  <c r="B132" i="6"/>
  <c r="C132" i="6"/>
  <c r="D132" i="6"/>
  <c r="E132" i="6"/>
  <c r="F132" i="6"/>
  <c r="G132" i="6"/>
  <c r="H132" i="6"/>
  <c r="A133" i="6"/>
  <c r="B133" i="6"/>
  <c r="C133" i="6"/>
  <c r="D133" i="6"/>
  <c r="E133" i="6"/>
  <c r="F133" i="6"/>
  <c r="G133" i="6"/>
  <c r="H133" i="6"/>
  <c r="A134" i="6"/>
  <c r="B134" i="6"/>
  <c r="C134" i="6"/>
  <c r="D134" i="6"/>
  <c r="E134" i="6"/>
  <c r="F134" i="6"/>
  <c r="G134" i="6"/>
  <c r="H134" i="6"/>
  <c r="A135" i="6"/>
  <c r="B135" i="6"/>
  <c r="C135" i="6"/>
  <c r="D135" i="6"/>
  <c r="E135" i="6"/>
  <c r="F135" i="6"/>
  <c r="G135" i="6"/>
  <c r="H135" i="6"/>
  <c r="A137" i="6"/>
  <c r="B137" i="6"/>
  <c r="G137" i="6"/>
  <c r="H137" i="6"/>
  <c r="A138" i="6"/>
  <c r="B138" i="6"/>
  <c r="C138" i="6"/>
  <c r="D138" i="6"/>
  <c r="E138" i="6"/>
  <c r="F138" i="6"/>
  <c r="G138" i="6"/>
  <c r="H138"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4" i="6"/>
  <c r="B44" i="6"/>
  <c r="F44" i="6"/>
  <c r="G44" i="6"/>
  <c r="H44" i="6"/>
  <c r="A45" i="6"/>
  <c r="B45" i="6"/>
  <c r="C45" i="6"/>
  <c r="D45" i="6"/>
  <c r="E45" i="6"/>
  <c r="F45" i="6"/>
  <c r="G45" i="6"/>
  <c r="H45" i="6"/>
  <c r="A46" i="6"/>
  <c r="B46" i="6"/>
  <c r="C46" i="6"/>
  <c r="D46" i="6"/>
  <c r="E46" i="6"/>
  <c r="F46" i="6"/>
  <c r="G46" i="6"/>
  <c r="H46" i="6"/>
  <c r="A79" i="6"/>
  <c r="B79" i="6"/>
  <c r="C79" i="6"/>
  <c r="D79" i="6"/>
  <c r="E79" i="6"/>
  <c r="F79" i="6"/>
  <c r="G79" i="6"/>
  <c r="A80" i="6"/>
  <c r="B80" i="6"/>
  <c r="C80" i="6"/>
  <c r="D80" i="6"/>
  <c r="E80" i="6"/>
  <c r="F80" i="6"/>
  <c r="G80" i="6"/>
  <c r="H80" i="6"/>
  <c r="A81" i="6"/>
  <c r="B81" i="6"/>
  <c r="C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86" i="6"/>
  <c r="B86" i="6"/>
  <c r="C86" i="6"/>
  <c r="D86" i="6"/>
  <c r="E86" i="6"/>
  <c r="F86" i="6"/>
  <c r="G86" i="6"/>
  <c r="H86" i="6"/>
  <c r="A87" i="6"/>
  <c r="B87" i="6"/>
  <c r="C87" i="6"/>
  <c r="D87" i="6"/>
  <c r="E87" i="6"/>
  <c r="F87" i="6"/>
  <c r="G87" i="6"/>
  <c r="H87" i="6"/>
  <c r="A88" i="6"/>
  <c r="B88" i="6"/>
  <c r="C88" i="6"/>
  <c r="D88" i="6"/>
  <c r="E88" i="6"/>
  <c r="F88" i="6"/>
  <c r="G88" i="6"/>
  <c r="H88" i="6"/>
  <c r="A91" i="6"/>
  <c r="B91" i="6"/>
  <c r="C91" i="6"/>
  <c r="D91" i="6"/>
  <c r="E91" i="6"/>
  <c r="F91" i="6"/>
  <c r="G91" i="6"/>
  <c r="H91" i="6"/>
  <c r="A92" i="6"/>
  <c r="B92" i="6"/>
  <c r="C92" i="6"/>
  <c r="D92" i="6"/>
  <c r="E92" i="6"/>
  <c r="F92" i="6"/>
  <c r="G92" i="6"/>
  <c r="H92" i="6"/>
  <c r="A93" i="6"/>
  <c r="B93" i="6"/>
  <c r="C93" i="6"/>
  <c r="D93" i="6"/>
  <c r="E93" i="6"/>
  <c r="F93" i="6"/>
  <c r="G93" i="6"/>
  <c r="H93" i="6"/>
  <c r="A94" i="6"/>
  <c r="B94" i="6"/>
  <c r="C94" i="6"/>
  <c r="D94" i="6"/>
  <c r="E94" i="6"/>
  <c r="F94" i="6"/>
  <c r="G94" i="6"/>
  <c r="H94" i="6"/>
  <c r="A99" i="6"/>
  <c r="B99" i="6"/>
  <c r="C99" i="6"/>
  <c r="D99" i="6"/>
  <c r="E99" i="6"/>
  <c r="F99" i="6"/>
  <c r="G99" i="6"/>
  <c r="H99" i="6"/>
  <c r="A100" i="6"/>
  <c r="B100" i="6"/>
  <c r="C100" i="6"/>
  <c r="D100" i="6"/>
  <c r="E100" i="6"/>
  <c r="F100" i="6"/>
  <c r="G100" i="6"/>
  <c r="H100" i="6"/>
  <c r="A101" i="6"/>
  <c r="B101" i="6"/>
  <c r="C101" i="6"/>
  <c r="D101" i="6"/>
  <c r="E101" i="6"/>
  <c r="F101" i="6"/>
  <c r="G101" i="6"/>
  <c r="H101" i="6"/>
  <c r="A102" i="6"/>
  <c r="B102" i="6"/>
  <c r="C102" i="6"/>
  <c r="D102" i="6"/>
  <c r="E102" i="6"/>
  <c r="F102" i="6"/>
  <c r="G102" i="6"/>
  <c r="H102" i="6"/>
  <c r="A104" i="6"/>
  <c r="B104" i="6"/>
  <c r="G104" i="6"/>
  <c r="H104" i="6"/>
  <c r="A106" i="6"/>
  <c r="B106" i="6"/>
  <c r="C106" i="6"/>
  <c r="D106" i="6"/>
  <c r="E106" i="6"/>
  <c r="F106" i="6"/>
  <c r="G106" i="6"/>
  <c r="H106" i="6"/>
  <c r="A107" i="6"/>
  <c r="B107" i="6"/>
  <c r="C107" i="6"/>
  <c r="D107" i="6"/>
  <c r="E107" i="6"/>
  <c r="F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19" i="6"/>
  <c r="B119" i="6"/>
  <c r="C119" i="6"/>
  <c r="D119" i="6"/>
  <c r="E119" i="6"/>
  <c r="F119" i="6"/>
  <c r="G119" i="6"/>
  <c r="H119" i="6"/>
  <c r="A120" i="6"/>
  <c r="B120" i="6"/>
  <c r="C120" i="6"/>
  <c r="D120" i="6"/>
  <c r="E120" i="6"/>
  <c r="F120" i="6"/>
  <c r="G120" i="6"/>
  <c r="H120" i="6"/>
  <c r="A121" i="6"/>
  <c r="B121" i="6"/>
  <c r="C121" i="6"/>
  <c r="D121" i="6"/>
  <c r="E121" i="6"/>
  <c r="F121" i="6"/>
  <c r="G121" i="6"/>
  <c r="H121" i="6"/>
  <c r="A136" i="5"/>
  <c r="B136" i="5"/>
  <c r="C136" i="5"/>
  <c r="D136" i="5"/>
  <c r="E136" i="5"/>
  <c r="F136" i="5"/>
  <c r="G136" i="5"/>
  <c r="H136" i="5"/>
  <c r="I136" i="5"/>
  <c r="A138" i="5"/>
  <c r="B138" i="5"/>
  <c r="F138" i="5"/>
  <c r="G138" i="5"/>
  <c r="H138" i="5"/>
  <c r="I138" i="5"/>
  <c r="A140" i="5"/>
  <c r="B140" i="5"/>
  <c r="C140" i="5"/>
  <c r="D140" i="5"/>
  <c r="E140" i="5"/>
  <c r="F140" i="5"/>
  <c r="G140" i="5"/>
  <c r="H140" i="5"/>
  <c r="I140" i="5"/>
  <c r="A122" i="5"/>
  <c r="B122" i="5"/>
  <c r="C122" i="5"/>
  <c r="D122" i="5"/>
  <c r="E122" i="5"/>
  <c r="F122" i="5"/>
  <c r="G122" i="5"/>
  <c r="H122" i="5"/>
  <c r="I122" i="5"/>
  <c r="A123" i="5"/>
  <c r="B123" i="5"/>
  <c r="C123" i="5"/>
  <c r="D123" i="5"/>
  <c r="E123" i="5"/>
  <c r="F123" i="5"/>
  <c r="G123" i="5"/>
  <c r="H123" i="5"/>
  <c r="I123" i="5"/>
  <c r="A124" i="5"/>
  <c r="B124" i="5"/>
  <c r="C124" i="5"/>
  <c r="D124" i="5"/>
  <c r="E124" i="5"/>
  <c r="F124" i="5"/>
  <c r="G124" i="5"/>
  <c r="H124" i="5"/>
  <c r="I124" i="5"/>
  <c r="A125" i="5"/>
  <c r="B125" i="5"/>
  <c r="C125" i="5"/>
  <c r="D125" i="5"/>
  <c r="E125" i="5"/>
  <c r="F125" i="5"/>
  <c r="G125" i="5"/>
  <c r="H125" i="5"/>
  <c r="I125" i="5"/>
  <c r="A126" i="5"/>
  <c r="B126" i="5"/>
  <c r="C126" i="5"/>
  <c r="D126" i="5"/>
  <c r="E126" i="5"/>
  <c r="F126" i="5"/>
  <c r="G126" i="5"/>
  <c r="H126" i="5"/>
  <c r="I126" i="5"/>
  <c r="A129" i="5"/>
  <c r="B129" i="5"/>
  <c r="C129" i="5"/>
  <c r="D129" i="5"/>
  <c r="E129" i="5"/>
  <c r="F129" i="5"/>
  <c r="G129" i="5"/>
  <c r="H129" i="5"/>
  <c r="I129" i="5"/>
  <c r="A130" i="5"/>
  <c r="B130" i="5"/>
  <c r="F130" i="5"/>
  <c r="G130" i="5"/>
  <c r="H130" i="5"/>
  <c r="I130" i="5"/>
  <c r="A131" i="5"/>
  <c r="B131" i="5"/>
  <c r="C131" i="5"/>
  <c r="D131" i="5"/>
  <c r="E131" i="5"/>
  <c r="F131" i="5"/>
  <c r="G131" i="5"/>
  <c r="H131" i="5"/>
  <c r="I131" i="5"/>
  <c r="A132" i="5"/>
  <c r="B132" i="5"/>
  <c r="C132" i="5"/>
  <c r="D132" i="5"/>
  <c r="E132" i="5"/>
  <c r="F132" i="5"/>
  <c r="G132" i="5"/>
  <c r="H132" i="5"/>
  <c r="I132" i="5"/>
  <c r="A133" i="5"/>
  <c r="B133" i="5"/>
  <c r="C133" i="5"/>
  <c r="D133" i="5"/>
  <c r="E133" i="5"/>
  <c r="F133" i="5"/>
  <c r="G133" i="5"/>
  <c r="H133" i="5"/>
  <c r="I133" i="5"/>
  <c r="A134" i="5"/>
  <c r="B134" i="5"/>
  <c r="C134" i="5"/>
  <c r="D134" i="5"/>
  <c r="E134" i="5"/>
  <c r="F134" i="5"/>
  <c r="G134" i="5"/>
  <c r="H134" i="5"/>
  <c r="I134" i="5"/>
  <c r="A135" i="5"/>
  <c r="B135" i="5"/>
  <c r="C135" i="5"/>
  <c r="D135" i="5"/>
  <c r="E135" i="5"/>
  <c r="F135" i="5"/>
  <c r="G135" i="5"/>
  <c r="H135" i="5"/>
  <c r="I135"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3" i="5"/>
  <c r="B43" i="5"/>
  <c r="C43" i="5"/>
  <c r="D43" i="5"/>
  <c r="E43" i="5"/>
  <c r="F43" i="5"/>
  <c r="G43" i="5"/>
  <c r="H43" i="5"/>
  <c r="I43" i="5"/>
  <c r="A44" i="5"/>
  <c r="B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77" i="5"/>
  <c r="B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D87" i="5"/>
  <c r="E87" i="5"/>
  <c r="F87" i="5"/>
  <c r="G87" i="5"/>
  <c r="H87" i="5"/>
  <c r="I87" i="5"/>
  <c r="A88" i="5"/>
  <c r="B88" i="5"/>
  <c r="C88" i="5"/>
  <c r="D88" i="5"/>
  <c r="E88" i="5"/>
  <c r="F88" i="5"/>
  <c r="G88" i="5"/>
  <c r="H88" i="5"/>
  <c r="I88"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9" i="5"/>
  <c r="B99" i="5"/>
  <c r="C99" i="5"/>
  <c r="D99" i="5"/>
  <c r="E99" i="5"/>
  <c r="F99" i="5"/>
  <c r="G99" i="5"/>
  <c r="H99" i="5"/>
  <c r="I99" i="5"/>
  <c r="A100" i="5"/>
  <c r="B100" i="5"/>
  <c r="C100" i="5"/>
  <c r="D100" i="5"/>
  <c r="E100" i="5"/>
  <c r="F100" i="5"/>
  <c r="G100" i="5"/>
  <c r="H100" i="5"/>
  <c r="I100" i="5"/>
  <c r="A101" i="5"/>
  <c r="B101" i="5"/>
  <c r="C101" i="5"/>
  <c r="D101" i="5"/>
  <c r="E101" i="5"/>
  <c r="F101" i="5"/>
  <c r="G101" i="5"/>
  <c r="H101" i="5"/>
  <c r="I101" i="5"/>
  <c r="B102" i="5"/>
  <c r="C102" i="5"/>
  <c r="D102" i="5"/>
  <c r="E102" i="5"/>
  <c r="F102" i="5"/>
  <c r="G102" i="5"/>
  <c r="H102" i="5"/>
  <c r="I102" i="5"/>
  <c r="A105" i="5"/>
  <c r="B105" i="5"/>
  <c r="G105" i="5"/>
  <c r="H105" i="5"/>
  <c r="I105" i="5"/>
  <c r="A107" i="5"/>
  <c r="A108" i="5"/>
  <c r="B108" i="5"/>
  <c r="C108" i="5"/>
  <c r="D108" i="5"/>
  <c r="E108" i="5"/>
  <c r="F108" i="5"/>
  <c r="G108" i="5"/>
  <c r="H108" i="5"/>
  <c r="I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B12" i="5"/>
  <c r="B11" i="9"/>
  <c r="B10" i="5"/>
  <c r="I4" i="5"/>
  <c r="I5" i="5"/>
  <c r="I6" i="5"/>
  <c r="I8" i="5"/>
  <c r="I9" i="5"/>
  <c r="I152" i="5"/>
  <c r="I153" i="5"/>
  <c r="I154" i="5"/>
  <c r="I155" i="5"/>
  <c r="I156" i="5"/>
  <c r="I157" i="5"/>
  <c r="I158" i="5"/>
  <c r="I159" i="5"/>
  <c r="I160" i="5"/>
  <c r="I161" i="5"/>
  <c r="I165" i="5"/>
  <c r="I166" i="5"/>
  <c r="I167" i="5"/>
  <c r="I168" i="5"/>
  <c r="I169" i="5"/>
  <c r="I170" i="5"/>
  <c r="A2" i="5"/>
  <c r="A7" i="10"/>
  <c r="A8" i="10"/>
  <c r="A9" i="10"/>
  <c r="A10" i="10"/>
  <c r="A27" i="10"/>
  <c r="A28" i="10"/>
  <c r="A29" i="10"/>
  <c r="A30" i="10"/>
  <c r="A31" i="10"/>
  <c r="A32" i="10"/>
  <c r="H168" i="9"/>
  <c r="G168" i="9"/>
  <c r="F168" i="9"/>
  <c r="E168" i="9"/>
  <c r="D168" i="9"/>
  <c r="C168" i="9"/>
  <c r="B168" i="9"/>
  <c r="A168" i="9"/>
  <c r="H167" i="9"/>
  <c r="G167" i="9"/>
  <c r="F167" i="9"/>
  <c r="E167" i="9"/>
  <c r="D167" i="9"/>
  <c r="C167" i="9"/>
  <c r="B167" i="9"/>
  <c r="A167" i="9"/>
  <c r="H166" i="9"/>
  <c r="G166" i="9"/>
  <c r="F166" i="9"/>
  <c r="E166" i="9"/>
  <c r="D166" i="9"/>
  <c r="C166" i="9"/>
  <c r="B166" i="9"/>
  <c r="A166" i="9"/>
  <c r="H165" i="9"/>
  <c r="G165" i="9"/>
  <c r="F165" i="9"/>
  <c r="E165" i="9"/>
  <c r="D165" i="9"/>
  <c r="C165" i="9"/>
  <c r="B165" i="9"/>
  <c r="A165" i="9"/>
  <c r="H164" i="9"/>
  <c r="G164" i="9"/>
  <c r="F164" i="9"/>
  <c r="E164" i="9"/>
  <c r="D164" i="9"/>
  <c r="C164" i="9"/>
  <c r="B164" i="9"/>
  <c r="A164" i="9"/>
  <c r="H163" i="9"/>
  <c r="G163" i="9"/>
  <c r="F163" i="9"/>
  <c r="E163" i="9"/>
  <c r="D163" i="9"/>
  <c r="C163" i="9"/>
  <c r="B163" i="9"/>
  <c r="A163" i="9"/>
  <c r="H162" i="9"/>
  <c r="G162" i="9"/>
  <c r="F162" i="9"/>
  <c r="E162" i="9"/>
  <c r="D162" i="9"/>
  <c r="C162" i="9"/>
  <c r="B162" i="9"/>
  <c r="A162" i="9"/>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A152" i="9"/>
  <c r="H151" i="9"/>
  <c r="G151" i="9"/>
  <c r="F151" i="9"/>
  <c r="E151" i="9"/>
  <c r="D151" i="9"/>
  <c r="A151" i="9"/>
  <c r="H150" i="9"/>
  <c r="G150" i="9"/>
  <c r="F150" i="9"/>
  <c r="E150" i="9"/>
  <c r="D150" i="9"/>
  <c r="A150" i="9"/>
  <c r="H149" i="9"/>
  <c r="G149" i="9"/>
  <c r="F149" i="9"/>
  <c r="E149" i="9"/>
  <c r="D149" i="9"/>
  <c r="C149" i="9"/>
  <c r="B149" i="9"/>
  <c r="A149" i="9"/>
  <c r="F148" i="9"/>
  <c r="A148" i="9"/>
  <c r="F147" i="9"/>
  <c r="A147" i="9"/>
  <c r="F145" i="9"/>
  <c r="A145" i="9"/>
  <c r="F144" i="9"/>
  <c r="A144" i="9"/>
  <c r="F143" i="9"/>
  <c r="A143" i="9"/>
  <c r="F142" i="9"/>
  <c r="A142" i="9"/>
  <c r="F141" i="9"/>
  <c r="A141" i="9"/>
  <c r="F140" i="9"/>
  <c r="A140"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69" i="8"/>
  <c r="G169" i="8"/>
  <c r="F169" i="8"/>
  <c r="E169" i="8"/>
  <c r="D169" i="8"/>
  <c r="C169" i="8"/>
  <c r="B169" i="8"/>
  <c r="A169" i="8"/>
  <c r="H168" i="8"/>
  <c r="G168" i="8"/>
  <c r="F168" i="8"/>
  <c r="E168" i="8"/>
  <c r="D168" i="8"/>
  <c r="C168" i="8"/>
  <c r="B168" i="8"/>
  <c r="A168" i="8"/>
  <c r="H167" i="8"/>
  <c r="G167" i="8"/>
  <c r="F167" i="8"/>
  <c r="E167" i="8"/>
  <c r="D167" i="8"/>
  <c r="C167" i="8"/>
  <c r="B167" i="8"/>
  <c r="A167" i="8"/>
  <c r="H166" i="8"/>
  <c r="G166" i="8"/>
  <c r="F166" i="8"/>
  <c r="E166" i="8"/>
  <c r="D166" i="8"/>
  <c r="C166" i="8"/>
  <c r="B166" i="8"/>
  <c r="A166" i="8"/>
  <c r="H165" i="8"/>
  <c r="G165" i="8"/>
  <c r="F165" i="8"/>
  <c r="E165" i="8"/>
  <c r="D165" i="8"/>
  <c r="C165" i="8"/>
  <c r="B165" i="8"/>
  <c r="A165" i="8"/>
  <c r="H164" i="8"/>
  <c r="G164" i="8"/>
  <c r="F164" i="8"/>
  <c r="E164" i="8"/>
  <c r="D164" i="8"/>
  <c r="C164" i="8"/>
  <c r="B164" i="8"/>
  <c r="A164" i="8"/>
  <c r="H163" i="8"/>
  <c r="G163" i="8"/>
  <c r="F163" i="8"/>
  <c r="E163" i="8"/>
  <c r="D163" i="8"/>
  <c r="C163" i="8"/>
  <c r="B163" i="8"/>
  <c r="A163" i="8"/>
  <c r="H162" i="8"/>
  <c r="G162" i="8"/>
  <c r="F162" i="8"/>
  <c r="E162" i="8"/>
  <c r="D162" i="8"/>
  <c r="C162" i="8"/>
  <c r="B162" i="8"/>
  <c r="A162" i="8"/>
  <c r="H161" i="8"/>
  <c r="G161" i="8"/>
  <c r="F161" i="8"/>
  <c r="E161" i="8"/>
  <c r="D161" i="8"/>
  <c r="C161" i="8"/>
  <c r="B161" i="8"/>
  <c r="A161" i="8"/>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A149" i="8"/>
  <c r="A148" i="8"/>
  <c r="A147" i="8"/>
  <c r="F146" i="8"/>
  <c r="A146" i="8"/>
  <c r="F145" i="8"/>
  <c r="A145" i="8"/>
  <c r="F144" i="8"/>
  <c r="A144" i="8"/>
  <c r="F143" i="8"/>
  <c r="A143" i="8"/>
  <c r="F142" i="8"/>
  <c r="A142" i="8"/>
  <c r="F141" i="8"/>
  <c r="A141" i="8"/>
  <c r="F140" i="8"/>
  <c r="E140" i="8"/>
  <c r="D140" i="8"/>
  <c r="C140" i="8"/>
  <c r="B140" i="8"/>
  <c r="A140"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70" i="5"/>
  <c r="G170" i="5"/>
  <c r="F170" i="5"/>
  <c r="E170" i="5"/>
  <c r="D170" i="5"/>
  <c r="C170" i="5"/>
  <c r="B170" i="5"/>
  <c r="A170" i="5"/>
  <c r="H169" i="5"/>
  <c r="G169" i="5"/>
  <c r="F169" i="5"/>
  <c r="E169" i="5"/>
  <c r="D169" i="5"/>
  <c r="C169" i="5"/>
  <c r="B169" i="5"/>
  <c r="A169" i="5"/>
  <c r="H168" i="5"/>
  <c r="G168" i="5"/>
  <c r="F168" i="5"/>
  <c r="E168" i="5"/>
  <c r="D168" i="5"/>
  <c r="C168" i="5"/>
  <c r="B168" i="5"/>
  <c r="A168" i="5"/>
  <c r="H167" i="5"/>
  <c r="G167" i="5"/>
  <c r="F167" i="5"/>
  <c r="E167" i="5"/>
  <c r="D167" i="5"/>
  <c r="C167" i="5"/>
  <c r="B167" i="5"/>
  <c r="A167" i="5"/>
  <c r="H166" i="5"/>
  <c r="G166" i="5"/>
  <c r="F166" i="5"/>
  <c r="E166" i="5"/>
  <c r="D166" i="5"/>
  <c r="C166" i="5"/>
  <c r="B166" i="5"/>
  <c r="A166" i="5"/>
  <c r="H165" i="5"/>
  <c r="G165" i="5"/>
  <c r="F165" i="5"/>
  <c r="E165" i="5"/>
  <c r="D165" i="5"/>
  <c r="C165" i="5"/>
  <c r="A165" i="5"/>
  <c r="G164" i="5"/>
  <c r="F164" i="5"/>
  <c r="E164" i="5"/>
  <c r="D164" i="5"/>
  <c r="C164" i="5"/>
  <c r="A164" i="5"/>
  <c r="G163" i="5"/>
  <c r="F163" i="5"/>
  <c r="E163" i="5"/>
  <c r="D163" i="5"/>
  <c r="C163" i="5"/>
  <c r="A163" i="5"/>
  <c r="G162" i="5"/>
  <c r="F162" i="5"/>
  <c r="E162" i="5"/>
  <c r="H161" i="5"/>
  <c r="G161" i="5"/>
  <c r="F161" i="5"/>
  <c r="E161" i="5"/>
  <c r="D161" i="5"/>
  <c r="C161" i="5"/>
  <c r="B161" i="5"/>
  <c r="A161" i="5"/>
  <c r="H160" i="5"/>
  <c r="H159" i="5"/>
  <c r="H158" i="5"/>
  <c r="H157" i="5"/>
  <c r="H156" i="5"/>
  <c r="H155" i="5"/>
  <c r="H154" i="5"/>
  <c r="H153" i="5"/>
  <c r="H152" i="5"/>
  <c r="H151" i="5"/>
  <c r="H150" i="5"/>
  <c r="H149" i="5"/>
  <c r="H148" i="5"/>
  <c r="H147" i="5"/>
  <c r="H146" i="5"/>
  <c r="H145" i="5"/>
  <c r="H144"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69" i="6"/>
  <c r="G169" i="6"/>
  <c r="F169" i="6"/>
  <c r="E169" i="6"/>
  <c r="D169" i="6"/>
  <c r="C169" i="6"/>
  <c r="B169" i="6"/>
  <c r="A169" i="6"/>
  <c r="H168" i="6"/>
  <c r="G168" i="6"/>
  <c r="F168" i="6"/>
  <c r="E168" i="6"/>
  <c r="D168" i="6"/>
  <c r="C168" i="6"/>
  <c r="B168" i="6"/>
  <c r="A168" i="6"/>
  <c r="H167" i="6"/>
  <c r="G167" i="6"/>
  <c r="F167" i="6"/>
  <c r="E167" i="6"/>
  <c r="D167" i="6"/>
  <c r="C167" i="6"/>
  <c r="B167" i="6"/>
  <c r="A167" i="6"/>
  <c r="H166" i="6"/>
  <c r="G166" i="6"/>
  <c r="F166" i="6"/>
  <c r="E166" i="6"/>
  <c r="D166" i="6"/>
  <c r="C166" i="6"/>
  <c r="B166" i="6"/>
  <c r="A166" i="6"/>
  <c r="H165" i="6"/>
  <c r="G165" i="6"/>
  <c r="F165" i="6"/>
  <c r="E165" i="6"/>
  <c r="D165" i="6"/>
  <c r="C165" i="6"/>
  <c r="B165" i="6"/>
  <c r="A165" i="6"/>
  <c r="H164" i="6"/>
  <c r="G164" i="6"/>
  <c r="F164" i="6"/>
  <c r="E164" i="6"/>
  <c r="D164" i="6"/>
  <c r="C164" i="6"/>
  <c r="B164" i="6"/>
  <c r="A164" i="6"/>
  <c r="H163" i="6"/>
  <c r="G163" i="6"/>
  <c r="F163" i="6"/>
  <c r="E163" i="6"/>
  <c r="D163" i="6"/>
  <c r="C163" i="6"/>
  <c r="B163" i="6"/>
  <c r="A163" i="6"/>
  <c r="H162" i="6"/>
  <c r="G162" i="6"/>
  <c r="F162" i="6"/>
  <c r="E162" i="6"/>
  <c r="D162" i="6"/>
  <c r="C162" i="6"/>
  <c r="B162" i="6"/>
  <c r="A162" i="6"/>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A150" i="6"/>
  <c r="H149" i="6"/>
  <c r="G149" i="6"/>
  <c r="F149" i="6"/>
  <c r="E149" i="6"/>
  <c r="D149" i="6"/>
  <c r="C149" i="6"/>
  <c r="A149" i="6"/>
  <c r="H148" i="6"/>
  <c r="G148" i="6"/>
  <c r="F148" i="6"/>
  <c r="E148" i="6"/>
  <c r="D148" i="6"/>
  <c r="C148" i="6"/>
  <c r="A148" i="6"/>
  <c r="H147" i="6"/>
  <c r="G147" i="6"/>
  <c r="F147" i="6"/>
  <c r="E147" i="6"/>
  <c r="D147" i="6"/>
  <c r="C147" i="6"/>
  <c r="B147" i="6"/>
  <c r="A147" i="6"/>
  <c r="H143"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32" i="10"/>
  <c r="C130" i="10"/>
  <c r="C129" i="10"/>
  <c r="C127" i="10"/>
  <c r="C126" i="10"/>
  <c r="C124" i="10"/>
  <c r="B130" i="10"/>
  <c r="B129" i="10"/>
  <c r="B127" i="10"/>
  <c r="B126" i="10"/>
  <c r="B124" i="10"/>
  <c r="A132" i="10"/>
  <c r="A130" i="10"/>
  <c r="A129" i="10"/>
  <c r="A127" i="10"/>
  <c r="A126" i="10"/>
  <c r="A124" i="10"/>
  <c r="C88" i="10"/>
  <c r="C87" i="10"/>
  <c r="C84" i="10"/>
  <c r="C83" i="10"/>
  <c r="C82" i="10"/>
  <c r="C81" i="10"/>
  <c r="C80" i="10"/>
  <c r="C79" i="10"/>
  <c r="C78" i="10"/>
  <c r="C77" i="10"/>
  <c r="C76" i="10"/>
  <c r="C75" i="10"/>
  <c r="A88" i="10"/>
  <c r="A87" i="10"/>
  <c r="A84" i="10"/>
  <c r="A83" i="10"/>
  <c r="A82" i="10"/>
  <c r="A81" i="10"/>
  <c r="A80" i="10"/>
  <c r="A79" i="10"/>
  <c r="A78" i="10"/>
  <c r="A77" i="10"/>
  <c r="A76" i="10"/>
  <c r="A75"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OKeeffe, Karl</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9" authorId="2">
      <text>
        <r>
          <rPr>
            <sz val="8"/>
            <color indexed="81"/>
            <rFont val="Tahoma"/>
            <family val="2"/>
          </rPr>
          <t>Position indications required for all circuit breakers from connection point to wind farm feeders</t>
        </r>
      </text>
    </comment>
    <comment ref="B13" authorId="0">
      <text>
        <r>
          <rPr>
            <sz val="8"/>
            <color indexed="81"/>
            <rFont val="Tahoma"/>
            <family val="2"/>
          </rPr>
          <t xml:space="preserve">Turbine Circuit Breakers are not Included. The number of Feeders is checked against the SLD attached above. </t>
        </r>
      </text>
    </comment>
    <comment ref="B21" authorId="0">
      <text>
        <r>
          <rPr>
            <b/>
            <sz val="8"/>
            <color indexed="81"/>
            <rFont val="Tahoma"/>
            <family val="2"/>
          </rPr>
          <t xml:space="preserve">Described as TSO remote control enable switch in DSO code. </t>
        </r>
      </text>
    </comment>
    <comment ref="D29" authorId="0">
      <text>
        <r>
          <rPr>
            <b/>
            <sz val="8"/>
            <color indexed="81"/>
            <rFont val="Tahoma"/>
            <family val="2"/>
          </rPr>
          <t xml:space="preserve">Typically reactive power device breaker. Open Closed maybe more correct. </t>
        </r>
      </text>
    </comment>
    <comment ref="E49" authorId="0">
      <text>
        <r>
          <rPr>
            <sz val="8"/>
            <color indexed="81"/>
            <rFont val="Tahoma"/>
            <family val="2"/>
          </rPr>
          <t xml:space="preserve"> +/-125%</t>
        </r>
      </text>
    </comment>
    <comment ref="E51" authorId="2">
      <text>
        <r>
          <rPr>
            <sz val="8"/>
            <color indexed="81"/>
            <rFont val="Tahoma"/>
            <family val="2"/>
          </rPr>
          <t xml:space="preserve">110kV: 0 to 132kV
38kV: 0 to 46.2kV
20kV: 0 to 24 kV
</t>
        </r>
      </text>
    </comment>
    <comment ref="E54" authorId="0">
      <text>
        <r>
          <rPr>
            <sz val="8"/>
            <color indexed="81"/>
            <rFont val="Tahoma"/>
            <family val="2"/>
          </rPr>
          <t xml:space="preserve">0-125%
</t>
        </r>
      </text>
    </comment>
    <comment ref="E55" authorId="0">
      <text>
        <r>
          <rPr>
            <sz val="8"/>
            <color indexed="81"/>
            <rFont val="Tahoma"/>
            <family val="2"/>
          </rPr>
          <t>0-125%</t>
        </r>
      </text>
    </comment>
    <comment ref="E64" authorId="3">
      <text>
        <r>
          <rPr>
            <b/>
            <sz val="9"/>
            <color indexed="81"/>
            <rFont val="Tahoma"/>
            <family val="2"/>
          </rPr>
          <t>0-10% Reg.Cap</t>
        </r>
      </text>
    </comment>
    <comment ref="I113" authorId="0">
      <text>
        <r>
          <rPr>
            <b/>
            <sz val="8"/>
            <color indexed="81"/>
            <rFont val="Tahoma"/>
            <family val="2"/>
          </rPr>
          <t>Administrator:</t>
        </r>
        <r>
          <rPr>
            <sz val="8"/>
            <color indexed="81"/>
            <rFont val="Tahoma"/>
            <family val="2"/>
          </rPr>
          <t xml:space="preserve">
ESBN to provide reference to this document. </t>
        </r>
      </text>
    </comment>
    <comment ref="E137"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4"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3" authorId="0">
      <text>
        <r>
          <rPr>
            <b/>
            <sz val="8"/>
            <color indexed="81"/>
            <rFont val="Tahoma"/>
            <family val="2"/>
          </rPr>
          <t>Administrator:</t>
        </r>
        <r>
          <rPr>
            <sz val="8"/>
            <color indexed="81"/>
            <rFont val="Tahoma"/>
            <family val="2"/>
          </rPr>
          <t xml:space="preserve">
There is a gap between the off / on commands for command negative</t>
        </r>
      </text>
    </comment>
    <comment ref="D172"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<sst xmlns="http://schemas.openxmlformats.org/spreadsheetml/2006/main" count="1863" uniqueCount="806">
  <si>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</si>
  <si>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</si>
  <si>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</si>
  <si>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</si>
  <si>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</si>
  <si>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</si>
  <si>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</si>
  <si>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</si>
  <si>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</si>
  <si>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</si>
  <si>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</si>
  <si>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</si>
  <si>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</si>
  <si>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</si>
  <si>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</si>
  <si>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</si>
  <si>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</si>
  <si>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</si>
  <si>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</si>
  <si>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</si>
  <si>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</si>
  <si>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</si>
  <si>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</si>
  <si>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</si>
  <si>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</si>
  <si>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</si>
  <si>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</si>
  <si>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</si>
  <si>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</si>
  <si>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</si>
  <si>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</si>
  <si>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</si>
  <si>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</si>
  <si>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</si>
  <si>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</si>
  <si>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</si>
  <si>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</si>
  <si>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</si>
  <si>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</si>
  <si>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</si>
  <si>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</si>
  <si>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</si>
  <si>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</si>
  <si>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</si>
  <si>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</si>
  <si>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</si>
  <si>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</si>
  <si>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</si>
  <si>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</si>
  <si>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</si>
  <si>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</si>
  <si>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</si>
  <si>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</si>
  <si>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</si>
  <si>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</si>
  <si>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</si>
  <si>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</si>
  <si>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</si>
  <si>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</si>
  <si>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</si>
  <si>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</si>
  <si>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</si>
  <si>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</si>
  <si>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</si>
  <si>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</si>
  <si>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</si>
  <si>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</si>
  <si>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</si>
  <si>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</si>
  <si>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</si>
  <si>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</si>
  <si>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</si>
  <si>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</si>
  <si>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</si>
  <si>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</si>
  <si>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</si>
  <si>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</si>
  <si>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</si>
  <si>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</si>
  <si>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</si>
  <si>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</si>
  <si>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</si>
  <si>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</si>
  <si>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</si>
  <si>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</si>
  <si>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</si>
  <si>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</si>
  <si>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</si>
  <si>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</si>
  <si>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</si>
  <si>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</si>
  <si>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</si>
  <si>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</si>
  <si>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</si>
  <si>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</si>
  <si>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</si>
  <si>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controls</t>
  </si>
  <si>
    <t>Wind farm signals</t>
  </si>
  <si>
    <t>Station controls</t>
  </si>
  <si>
    <t>Station signals</t>
  </si>
  <si>
    <t>Active Power Control Setpoint (feedback)</t>
  </si>
  <si>
    <t xml:space="preserve">Frequency Response system </t>
  </si>
  <si>
    <t xml:space="preserve">Network Operator Initiated Shutdown </t>
  </si>
  <si>
    <t>Active Power Measurement</t>
  </si>
  <si>
    <t>Reactive Power Measurement</t>
  </si>
  <si>
    <t>Voltage Measurement</t>
  </si>
  <si>
    <t>DSO cable protection signals</t>
  </si>
  <si>
    <t>Feeder 20kV CB's</t>
  </si>
  <si>
    <t>Active Power Control system</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</si>
  <si>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</si>
  <si>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</si>
  <si>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</si>
  <si>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</si>
  <si>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</si>
  <si>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</si>
  <si>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</si>
  <si>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</si>
  <si>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</si>
  <si>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</si>
  <si>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</si>
  <si>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</si>
  <si>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</si>
  <si>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</si>
  <si>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</si>
  <si>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</si>
  <si>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</si>
  <si>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</si>
  <si>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</si>
  <si>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</si>
  <si>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</si>
  <si>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</si>
  <si>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</si>
  <si>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</si>
  <si>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</si>
  <si>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</si>
  <si>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</si>
  <si>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</si>
  <si>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</si>
  <si>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</si>
  <si>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</si>
  <si>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</si>
  <si>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</si>
  <si>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</si>
  <si>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</si>
  <si>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</si>
  <si>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</si>
  <si>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</si>
  <si>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</si>
  <si>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</si>
  <si>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</si>
  <si>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</si>
  <si>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</si>
  <si>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</si>
  <si>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</si>
  <si>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</si>
  <si>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</si>
  <si>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</si>
  <si>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</si>
  <si>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</si>
  <si>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</si>
  <si>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</si>
  <si>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</si>
  <si>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</si>
  <si>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</si>
  <si>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</si>
  <si>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</si>
  <si>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</si>
  <si>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</si>
  <si>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</si>
  <si>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</si>
  <si>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</si>
  <si>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</si>
  <si>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</si>
  <si>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</si>
  <si>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</si>
  <si>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</si>
  <si>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</si>
  <si>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</si>
  <si>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</si>
  <si>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</si>
  <si>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</si>
  <si>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</si>
  <si>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</si>
  <si>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</si>
  <si>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</si>
  <si>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</si>
  <si>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</si>
  <si>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</si>
  <si>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</si>
  <si>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</si>
  <si>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</si>
  <si>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</si>
  <si>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</si>
  <si>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</si>
  <si>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</si>
  <si>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</si>
  <si>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</si>
  <si>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</si>
  <si>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</si>
  <si>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</si>
  <si>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</si>
  <si>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</si>
  <si>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</si>
  <si>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</si>
  <si>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</si>
  <si>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</si>
  <si>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</si>
  <si>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</si>
  <si>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</si>
  <si>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</si>
  <si>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</si>
  <si>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</si>
  <si>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</si>
  <si>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</si>
  <si>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</si>
  <si>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</si>
  <si>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</si>
  <si>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</si>
  <si>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</si>
  <si>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</si>
  <si>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</si>
  <si>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</si>
  <si>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Wind Farm Registered Capacity</t>
  </si>
  <si>
    <t>Met 1 (if Registered Capacity &gt;= 10 MW)</t>
  </si>
  <si>
    <t>Met N (if Registered Capacity &gt;= 10 MW)</t>
  </si>
  <si>
    <t xml:space="preserve">Note: Signals treated as 2-bit binary </t>
  </si>
  <si>
    <t>Type</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</si>
  <si>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</si>
  <si>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</si>
  <si>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</si>
  <si>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</si>
  <si>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</si>
  <si>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</si>
  <si>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</si>
  <si>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</si>
  <si>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</si>
  <si>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 xml:space="preserve">DCC11.1.4 Figure 6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</si>
  <si>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</si>
  <si>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</si>
  <si>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</si>
  <si>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</si>
  <si>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</si>
  <si>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</si>
  <si>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</si>
  <si>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EirGrid RTU requirement</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</si>
  <si>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</si>
  <si>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</si>
  <si>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</si>
  <si>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</si>
  <si>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</si>
  <si>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</si>
  <si>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</si>
  <si>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</si>
  <si>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</si>
  <si>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</si>
  <si>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</si>
  <si>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</si>
  <si>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</si>
  <si>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</si>
  <si>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</si>
  <si>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</si>
  <si>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</si>
  <si>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</si>
  <si>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</si>
  <si>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</si>
  <si>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</si>
  <si>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</si>
  <si>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</si>
  <si>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</si>
  <si>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</si>
  <si>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</si>
  <si>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</si>
  <si>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</si>
  <si>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</si>
  <si>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</si>
  <si>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</si>
  <si>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</si>
  <si>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</si>
  <si>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</si>
  <si>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</si>
  <si>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</si>
  <si>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</si>
  <si>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</si>
  <si>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</si>
  <si>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</si>
  <si>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</si>
  <si>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</si>
  <si>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</si>
  <si>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</si>
  <si>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</si>
  <si>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</si>
  <si>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</si>
  <si>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</si>
  <si>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</si>
  <si>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</si>
  <si>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</si>
  <si>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</si>
  <si>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</si>
  <si>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</si>
  <si>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</si>
  <si>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</si>
  <si>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</si>
  <si>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</si>
  <si>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</si>
  <si>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</si>
  <si>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</si>
  <si>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General Process Notes: </t>
  </si>
  <si>
    <t xml:space="preserve">Requirements as per the Distribution Code DCC11.1.4 </t>
  </si>
  <si>
    <t>Type C Wind Farm Power Station (WFPS) as per DCC11.1.4: A WFPS connected to the Distribution System via a dedicated feeder into an existing 110kV station.</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</si>
  <si>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</si>
  <si>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</si>
  <si>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</si>
  <si>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</si>
  <si>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</si>
  <si>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</si>
  <si>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</si>
  <si>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</si>
  <si>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</si>
  <si>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</si>
  <si>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</si>
  <si>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</si>
  <si>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</si>
  <si>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</si>
  <si>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</si>
  <si>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</si>
  <si>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</si>
  <si>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</si>
  <si>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</si>
  <si>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</si>
  <si>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</si>
  <si>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</si>
  <si>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</si>
  <si>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</si>
  <si>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</si>
  <si>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</si>
  <si>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</si>
  <si>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</si>
  <si>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</si>
  <si>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</si>
  <si>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</si>
  <si>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</si>
  <si>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</si>
  <si>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</si>
  <si>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</si>
  <si>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</si>
  <si>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</si>
  <si>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</si>
  <si>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</si>
  <si>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</si>
  <si>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</si>
  <si>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</si>
  <si>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</si>
  <si>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</si>
  <si>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</si>
  <si>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</si>
  <si>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</si>
  <si>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</si>
  <si>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</si>
  <si>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</si>
  <si>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</si>
  <si>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</si>
  <si>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</si>
  <si>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</si>
  <si>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</si>
  <si>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</si>
  <si>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</si>
  <si>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</si>
  <si>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</si>
  <si>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</si>
  <si>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</si>
  <si>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</si>
  <si>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</si>
  <si>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</si>
  <si>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</si>
  <si>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</si>
  <si>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</si>
  <si>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</si>
  <si>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</si>
  <si>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</si>
  <si>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</si>
  <si>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</si>
  <si>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</si>
  <si>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</si>
  <si>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</si>
  <si>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</si>
  <si>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</si>
  <si>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</si>
  <si>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</si>
  <si>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</si>
  <si>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</si>
  <si>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</si>
  <si>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</si>
  <si>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</si>
  <si>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</si>
  <si>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</si>
  <si>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</si>
  <si>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</si>
  <si>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</si>
  <si>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</si>
  <si>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</si>
  <si>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</si>
  <si>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</si>
  <si>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</si>
  <si>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</si>
  <si>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</si>
  <si>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</si>
  <si>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</si>
  <si>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</si>
  <si>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</si>
  <si>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</si>
  <si>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</si>
  <si>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</si>
  <si>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</si>
  <si>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</si>
  <si>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</si>
  <si>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</si>
  <si>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</si>
  <si>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</si>
  <si>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</si>
  <si>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Power Stations are classed as being Connection Type E when connected to an existing distribution line with load.</t>
  </si>
  <si>
    <t>Wind Farm Size</t>
  </si>
  <si>
    <t>TSO RTU requirement</t>
  </si>
  <si>
    <t>EirGrid Remote Control Switch</t>
  </si>
  <si>
    <t>DCC11.1.4 Figure 8</t>
  </si>
  <si>
    <t>Wind Farm Power Stations are classed as being Connection Type D when connected to the Distribution System via a dedicated 38kV, 20kV or 10kV feeder into an existing 38kV distribution station.</t>
  </si>
  <si>
    <t>DCC11.1.4 Figure  7</t>
  </si>
  <si>
    <t>D</t>
  </si>
  <si>
    <t>E</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</si>
  <si>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</si>
  <si>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</si>
  <si>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</si>
  <si>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</si>
  <si>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</si>
  <si>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</si>
  <si>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</si>
  <si>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</si>
  <si>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</si>
  <si>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</si>
  <si>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</si>
  <si>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</si>
  <si>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</si>
  <si>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</si>
  <si>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</si>
  <si>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</si>
  <si>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</si>
  <si>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</si>
  <si>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</si>
  <si>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</si>
  <si>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</si>
  <si>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</si>
  <si>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</si>
  <si>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</si>
  <si>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</si>
  <si>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</si>
  <si>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</si>
  <si>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</si>
  <si>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</si>
  <si>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</si>
  <si>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</si>
  <si>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</si>
  <si>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</si>
  <si>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</si>
  <si>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</si>
  <si>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</si>
  <si>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</si>
  <si>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</si>
  <si>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</si>
  <si>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</si>
  <si>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</si>
  <si>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</si>
  <si>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</si>
  <si>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</si>
  <si>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</si>
  <si>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</si>
  <si>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</si>
  <si>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</si>
  <si>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</si>
  <si>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</si>
  <si>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</si>
  <si>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</si>
  <si>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t>Curve 1: Wind Following Mode</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</si>
  <si>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</si>
  <si>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</si>
  <si>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</si>
  <si>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</si>
  <si>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</si>
  <si>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</si>
  <si>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</si>
  <si>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</si>
  <si>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</si>
  <si>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</si>
  <si>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Curve 1: Active Power Control Mode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</si>
  <si>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</si>
  <si>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</si>
  <si>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</si>
  <si>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</si>
  <si>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</si>
  <si>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</si>
  <si>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</si>
  <si>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</si>
  <si>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</si>
  <si>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</si>
  <si>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</si>
  <si>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</si>
  <si>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</si>
  <si>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</si>
  <si>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</si>
  <si>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</si>
  <si>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</si>
  <si>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</si>
  <si>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</si>
  <si>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</si>
  <si>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r>
      <t xml:space="preserve">47.5 ≤ f ≥ </t>
    </r>
    <r>
      <rPr>
        <b/>
        <i/>
        <sz val="10"/>
        <rFont val="Arial"/>
        <family val="2"/>
      </rPr>
      <t>52</t>
    </r>
  </si>
  <si>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</si>
  <si>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</si>
  <si>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</si>
  <si>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</si>
  <si>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</si>
  <si>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</si>
  <si>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</si>
  <si>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</si>
  <si>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</si>
  <si>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</si>
  <si>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</si>
  <si>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</si>
  <si>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</si>
  <si>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</si>
  <si>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</si>
  <si>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</si>
  <si>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</si>
  <si>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</si>
  <si>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</si>
  <si>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</si>
  <si>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</si>
  <si>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</si>
  <si>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</si>
  <si>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</si>
  <si>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r>
      <t xml:space="preserve">Post Energisation Pre Grid Code Cert to be provided by ESBT to EirGrid </t>
    </r>
    <r>
      <rPr>
        <b/>
        <sz val="11"/>
        <color rgb="FF0000FF"/>
        <rFont val="Arial"/>
        <family val="2"/>
      </rPr>
      <t>(generator_testing@eirgrid.com)</t>
    </r>
  </si>
  <si>
    <t>Settable between: 1-100% Registered Capacity per Minute</t>
  </si>
  <si>
    <t>XX</t>
  </si>
  <si>
    <t>Frequency Droop Setting (feedback)</t>
  </si>
  <si>
    <t xml:space="preserve"> 0-12</t>
  </si>
  <si>
    <t>Distribution Code Modification #24 Approved by CER 08/10/2013</t>
  </si>
  <si>
    <t>D14</t>
  </si>
  <si>
    <t>E8</t>
  </si>
  <si>
    <t>Digital Output Frequency Droop Setting Enable</t>
  </si>
  <si>
    <t>G2</t>
  </si>
  <si>
    <t>Frequency Droop Setting</t>
  </si>
  <si>
    <t>TBC</t>
  </si>
  <si>
    <t>Strobe Enable Pulses</t>
  </si>
  <si>
    <t>Frequency Response Diagrams</t>
  </si>
  <si>
    <t>Settable between: 2-10%, online</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</si>
  <si>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</si>
  <si>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</si>
  <si>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</si>
  <si>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</si>
  <si>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</si>
  <si>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</si>
  <si>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</si>
  <si>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</si>
  <si>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</si>
  <si>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</si>
  <si>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</si>
  <si>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</si>
  <si>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</si>
  <si>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</si>
  <si>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</si>
  <si>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</si>
  <si>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</si>
  <si>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</si>
  <si>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</si>
  <si>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</si>
  <si>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</si>
  <si>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</si>
  <si>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</si>
  <si>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</si>
  <si>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</si>
  <si>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</si>
  <si>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rPr>
        <i/>
        <sz val="10"/>
        <color rgb="FFFF0000"/>
        <rFont val="Arial"/>
        <family val="2"/>
      </rPr>
      <t xml:space="preserve">Minimum of: AAP and </t>
    </r>
    <r>
      <rPr>
        <i/>
        <sz val="10"/>
        <rFont val="Arial"/>
        <family val="2"/>
      </rPr>
      <t>DMOL</t>
    </r>
  </si>
  <si>
    <r>
      <t>0%</t>
    </r>
    <r>
      <rPr>
        <i/>
        <vertAlign val="superscript"/>
        <sz val="10"/>
        <rFont val="Arial"/>
        <family val="2"/>
      </rPr>
      <t>3</t>
    </r>
  </si>
  <si>
    <r>
      <t>Minimum of: APC Setpoint + ∆MW and AAP + ∆MW</t>
    </r>
    <r>
      <rPr>
        <i/>
        <vertAlign val="superscript"/>
        <sz val="10"/>
        <color rgb="FFFF0000"/>
        <rFont val="Arial"/>
        <family val="2"/>
      </rPr>
      <t>1</t>
    </r>
    <r>
      <rPr>
        <i/>
        <vertAlign val="superscript"/>
        <sz val="10"/>
        <rFont val="Arial"/>
        <family val="2"/>
      </rPr>
      <t>, 2</t>
    </r>
  </si>
  <si>
    <r>
      <rPr>
        <i/>
        <sz val="10"/>
        <color rgb="FFFF0000"/>
        <rFont val="Arial"/>
        <family val="2"/>
      </rPr>
      <t xml:space="preserve">Minimum of: APC Setpoint and AAP and </t>
    </r>
    <r>
      <rPr>
        <i/>
        <sz val="10"/>
        <rFont val="Arial"/>
        <family val="2"/>
      </rPr>
      <t>DMOL</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</si>
  <si>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</si>
  <si>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</si>
  <si>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</si>
  <si>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</si>
  <si>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</si>
  <si>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</si>
  <si>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</si>
  <si>
    <t>Recommended Protection Settings updated to reflect ROCOF changes</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</si>
  <si>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1 Hz/s over 500 ms</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</si>
  <si>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</si>
  <si>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</si>
  <si>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</si>
  <si>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</si>
  <si>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</si>
  <si>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</si>
  <si>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</si>
  <si>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</si>
  <si>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</si>
  <si>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</si>
  <si>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</si>
  <si>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</si>
  <si>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</si>
  <si>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</si>
  <si>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</si>
  <si>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</si>
  <si>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</si>
  <si>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</si>
  <si>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</si>
  <si>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</si>
  <si>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</si>
  <si>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</si>
  <si>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</si>
  <si>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</si>
  <si>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</si>
  <si>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</si>
  <si>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</si>
  <si>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r>
      <t xml:space="preserve">50.2  &lt; f &lt; </t>
    </r>
    <r>
      <rPr>
        <i/>
        <sz val="10"/>
        <color rgb="FFFF0000"/>
        <rFont val="Arial"/>
        <family val="2"/>
      </rPr>
      <t>51.9</t>
    </r>
  </si>
  <si>
    <r>
      <t xml:space="preserve">f = </t>
    </r>
    <r>
      <rPr>
        <i/>
        <sz val="10"/>
        <color rgb="FFFF0000"/>
        <rFont val="Arial"/>
        <family val="2"/>
      </rPr>
      <t>51.9</t>
    </r>
  </si>
  <si>
    <r>
      <t xml:space="preserve">f = </t>
    </r>
    <r>
      <rPr>
        <i/>
        <sz val="10"/>
        <color rgb="FFFF0000"/>
        <rFont val="Arial"/>
        <family val="2"/>
      </rPr>
      <t>52</t>
    </r>
  </si>
  <si>
    <r>
      <t xml:space="preserve"> f &gt; </t>
    </r>
    <r>
      <rPr>
        <i/>
        <sz val="10"/>
        <color rgb="FFFF0000"/>
        <rFont val="Arial"/>
        <family val="2"/>
      </rPr>
      <t>52</t>
    </r>
  </si>
  <si>
    <r>
      <t xml:space="preserve">50.015 &lt; f &lt; </t>
    </r>
    <r>
      <rPr>
        <i/>
        <sz val="10"/>
        <color rgb="FFFF0000"/>
        <rFont val="Arial"/>
        <family val="2"/>
      </rPr>
      <t>51.9</t>
    </r>
  </si>
  <si>
    <t>Minimum of: APC Setpoint + ∆MW and 95% of AAP + ∆MW</t>
  </si>
  <si>
    <r>
      <t xml:space="preserve">Minimum reserve level in Curve 2 is 5% of </t>
    </r>
    <r>
      <rPr>
        <sz val="10"/>
        <color rgb="FFFF0000"/>
        <rFont val="Arial"/>
        <family val="2"/>
      </rPr>
      <t>Available Active Power</t>
    </r>
    <r>
      <rPr>
        <sz val="10"/>
        <color theme="1"/>
        <rFont val="Arial"/>
        <family val="2"/>
      </rPr>
      <t>, not lower than DMOL (settable between DMOL and 100%)</t>
    </r>
  </si>
  <si>
    <r>
      <rPr>
        <b/>
        <sz val="10"/>
        <color rgb="FFFF0000"/>
        <rFont val="Arial"/>
        <family val="2"/>
      </rPr>
      <t>Note.</t>
    </r>
    <r>
      <rPr>
        <sz val="10"/>
        <color rgb="FFFF0000"/>
        <rFont val="Arial"/>
        <family val="2"/>
      </rPr>
      <t xml:space="preserve"> Fd and Fe have been updated, along with clarification of minimum reserve held. Changes are highlighted in red.</t>
    </r>
  </si>
  <si>
    <t xml:space="preserve">Ppolarity on the Analogue signals updated on ETIE Row 2. </t>
  </si>
  <si>
    <t xml:space="preserve">Polarity </t>
  </si>
  <si>
    <t>-</t>
  </si>
  <si>
    <r>
      <t xml:space="preserve">ESB Telecoms Completion Cert to be sent by ESB Telecoms Services to EirGrid </t>
    </r>
    <r>
      <rPr>
        <b/>
        <sz val="10"/>
        <color rgb="FF0000FF"/>
        <rFont val="Arial"/>
        <family val="2"/>
      </rPr>
      <t>(generator_testing@eirgrid.com)</t>
    </r>
  </si>
  <si>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</si>
  <si>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</si>
  <si>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</si>
  <si>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</si>
  <si>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</si>
  <si>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</si>
  <si>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</si>
  <si>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</si>
  <si>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</si>
  <si>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http://www.eirgridgroup.com/site-files/library/EirGrid/GridCodeVersion6.pdf</t>
  </si>
  <si>
    <t>https://www.esbnetworks.ie/docs/default-source/publications/distribution-code-v5-0.pdf?sfvrsn=6</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</si>
  <si>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</si>
  <si>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</si>
  <si>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</si>
  <si>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</si>
  <si>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</si>
  <si>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</si>
  <si>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</si>
  <si>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</si>
  <si>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</si>
  <si>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</si>
  <si>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</si>
  <si>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</si>
  <si>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</si>
  <si>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</si>
  <si>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</si>
  <si>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Fault Ride Through Events</t>
  </si>
  <si>
    <t>N</t>
  </si>
  <si>
    <t>N/A</t>
  </si>
  <si>
    <t>Trip &amp; Lockout Settings. i.e No. of events within specified time period. Confirm if time period is rolling. NB. Lockout is not recommended by EirGrid.</t>
  </si>
  <si>
    <t>Turbine Protection Settings Tab updated to include FRT</t>
  </si>
  <si>
    <t>Fault Ride Though Time Period 
(Rolling)</t>
  </si>
  <si>
    <t>Addion of Note in Post Ener Pre Grid Code Cert Sheet</t>
  </si>
  <si>
    <t xml:space="preserve">Note: That for the duration of the Post Energization Test, there should be NO external influencing factors
</t>
  </si>
  <si>
    <t>Neil Kavanagh</t>
  </si>
  <si>
    <t>Addition of system services</t>
  </si>
  <si>
    <t>B7</t>
  </si>
  <si>
    <t>B8</t>
  </si>
  <si>
    <t>Emulated Inertia status (Feedback)</t>
  </si>
  <si>
    <t>D15</t>
  </si>
  <si>
    <t>E9</t>
  </si>
  <si>
    <t>E10</t>
  </si>
  <si>
    <t xml:space="preserve">Emulated Inertia </t>
  </si>
  <si>
    <t>Control from NCC to enable emulated inertia service</t>
  </si>
  <si>
    <t>D16</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</si>
  <si>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</si>
  <si>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</si>
  <si>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</si>
  <si>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</si>
  <si>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</si>
  <si>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</si>
  <si>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Fast Frequency Response: 
Primary Operating Reserve: 
Secondary Operating Reserve: 
Tertiary Operating Reserve: </t>
  </si>
  <si>
    <t>v1.0</t>
  </si>
  <si>
    <t>Feedback from IPP to confirm the status of emulated inertia service</t>
  </si>
  <si>
    <t>Analogue  Availability</t>
  </si>
  <si>
    <r>
      <t>·</t>
    </r>
    <r>
      <rPr>
        <sz val="7"/>
        <rFont val="Times New Roman"/>
        <family val="1"/>
      </rPr>
      <t xml:space="preserve">         </t>
    </r>
    <r>
      <rPr>
        <sz val="10"/>
        <rFont val="Arial"/>
        <family val="2"/>
      </rPr>
      <t>HV CB positions (WFPS and ESBN as applicable)</t>
    </r>
  </si>
  <si>
    <t>Number of and Height of Met Masts on site - (if WFPS ≥10MW)</t>
  </si>
  <si>
    <t>Turbine Manufacturer</t>
  </si>
  <si>
    <t>Tubrine Procurement Date</t>
  </si>
  <si>
    <t>Turbine Design Minimum Operating Level</t>
  </si>
  <si>
    <t>Connecting DSO Station - normal feeding arrangements for WFPS</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</si>
  <si>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</si>
  <si>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</si>
  <si>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</si>
  <si>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</si>
  <si>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</si>
  <si>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</si>
  <si>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</si>
  <si>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</si>
  <si>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</si>
  <si>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</si>
  <si>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</si>
  <si>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</si>
  <si>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</si>
  <si>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</si>
  <si>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</si>
  <si>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rPr>
      <t xml:space="preserve"> Active Power Control Set-point Enable), it shall implement the set-point on the associated analogue input (</t>
    </r>
    <r>
      <rPr>
        <i/>
        <sz val="10"/>
        <rFont val="Arial"/>
        <family val="2"/>
      </rPr>
      <t>e.g.</t>
    </r>
    <r>
      <rPr>
        <sz val="10"/>
        <rFont val="Arial"/>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</si>
  <si>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</si>
  <si>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</si>
  <si>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</si>
  <si>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</si>
  <si>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</si>
  <si>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</si>
  <si>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</si>
  <si>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</si>
  <si>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</si>
  <si>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</si>
  <si>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</si>
  <si>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</si>
  <si>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</si>
  <si>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</si>
  <si>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</si>
  <si>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</si>
  <si>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</si>
  <si>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</si>
  <si>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</si>
  <si>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</si>
  <si>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</si>
  <si>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</si>
  <si>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</si>
  <si>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</si>
  <si>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</si>
  <si>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</si>
  <si>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</si>
  <si>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</si>
  <si>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</si>
  <si>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</si>
  <si>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</si>
  <si>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</si>
  <si>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</si>
  <si>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</si>
  <si>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</si>
  <si>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</si>
  <si>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rPr>
      <t>90 degrees)</t>
    </r>
    <r>
      <rPr>
        <sz val="10"/>
        <rFont val="Arial"/>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</si>
  <si>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</si>
  <si>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</si>
  <si>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</si>
  <si>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</si>
  <si>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</si>
  <si>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</si>
  <si>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</si>
  <si>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</si>
  <si>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</si>
  <si>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</si>
  <si>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</si>
  <si>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</si>
  <si>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</si>
  <si>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</si>
  <si>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</si>
  <si>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</si>
  <si>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</si>
  <si>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</si>
  <si>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</si>
  <si>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</si>
  <si>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</si>
  <si>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</si>
  <si>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rPr>
      <t xml:space="preserve"> for maintenance, fault, high or low wind speed </t>
    </r>
    <r>
      <rPr>
        <b/>
        <u/>
        <sz val="10"/>
        <rFont val="Arial"/>
        <family val="2"/>
      </rPr>
      <t>Shut down</t>
    </r>
    <r>
      <rPr>
        <sz val="10"/>
        <rFont val="Arial"/>
      </rPr>
      <t>, flicker or noise, that turbine shall not be included in AAP</t>
    </r>
  </si>
  <si>
    <r>
      <t>While a the output of a WTG is reduced due to Active Power Control Set-Poin</t>
    </r>
    <r>
      <rPr>
        <sz val="10"/>
        <rFont val="Arial"/>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</si>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</sst>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5"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1"/>
      <color rgb="FF000000"/>
      <name val="Calibri"/>
      <family val="2"/>
    </font>
    <font>
      <sz val="10"/>
      <color rgb="FFFF0000"/>
      <name val="Arial"/>
      <family val="2"/>
    </font>
    <font>
      <b/>
      <sz val="10"/>
      <color rgb="FFFF0000"/>
      <name val="Arial"/>
      <family val="2"/>
    </font>
    <font>
      <b/>
      <sz val="24"/>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1"/>
      <color theme="1"/>
      <name val="Arial"/>
      <family val="2"/>
    </font>
    <font>
      <b/>
      <i/>
      <sz val="10"/>
      <color rgb="FFFF0000"/>
      <name val="Arial"/>
      <family val="2"/>
    </font>
    <font>
      <vertAlign val="subscript"/>
      <sz val="10"/>
      <color theme="1"/>
      <name val="Arial"/>
      <family val="2"/>
    </font>
    <font>
      <b/>
      <i/>
      <sz val="10"/>
      <color theme="1"/>
      <name val="Arial"/>
      <family val="2"/>
    </font>
    <font>
      <sz val="11"/>
      <color rgb="FFFF0000"/>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i/>
      <sz val="10"/>
      <color rgb="FFFF000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
      <sz val="24"/>
      <name val="Arial"/>
      <family val="2"/>
    </font>
    <font>
      <u/>
      <sz val="24"/>
      <color theme="10"/>
      <name val="Arial"/>
      <family val="2"/>
    </font>
    <font>
      <u/>
      <sz val="12"/>
      <color theme="10"/>
      <name val="Arial"/>
      <family val="2"/>
    </font>
    <font>
      <u/>
      <sz val="14"/>
      <color theme="10"/>
      <name val="Arial"/>
      <family val="2"/>
    </font>
    <font>
      <i/>
      <sz val="14"/>
      <color indexed="8"/>
      <name val="Arial"/>
      <family val="2"/>
    </font>
    <font>
      <sz val="10"/>
      <color rgb="FF000000"/>
      <name val="Calibri"/>
      <family val="2"/>
    </font>
    <font>
      <i/>
      <sz val="11"/>
      <color rgb="FFFF0000"/>
      <name val="Arial"/>
      <family val="2"/>
    </font>
    <font>
      <b/>
      <sz val="9"/>
      <color indexed="81"/>
      <name val="Tahoma"/>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8">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8">
    <xf numFmtId="0" fontId="0" fillId="0" borderId="0"/>
    <xf numFmtId="0" fontId="28"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28" fillId="0" borderId="0" applyNumberFormat="0" applyFill="0" applyBorder="0" applyAlignment="0" applyProtection="0"/>
  </cellStyleXfs>
  <cellXfs count="1001">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6" fillId="0" borderId="0"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6" fillId="0" borderId="3"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8" fillId="0" borderId="0" xfId="0" applyFont="1" applyFill="1" applyBorder="1" applyAlignment="1">
      <alignment horizontal="center"/>
    </xf>
    <xf numFmtId="0" fontId="5" fillId="0" borderId="0" xfId="0" applyFont="1" applyFill="1" applyBorder="1" applyAlignment="1">
      <alignment horizontal="center"/>
    </xf>
    <xf numFmtId="0" fontId="6" fillId="0" borderId="6" xfId="0" applyFont="1" applyFill="1" applyBorder="1" applyAlignment="1">
      <alignment horizontal="left"/>
    </xf>
    <xf numFmtId="0" fontId="5" fillId="0" borderId="7" xfId="0" applyFont="1" applyFill="1" applyBorder="1" applyAlignment="1">
      <alignment horizontal="center"/>
    </xf>
    <xf numFmtId="0" fontId="5" fillId="0" borderId="8" xfId="0" applyFont="1" applyFill="1" applyBorder="1"/>
    <xf numFmtId="0" fontId="6" fillId="0" borderId="8" xfId="0" applyFont="1" applyFill="1" applyBorder="1" applyAlignment="1">
      <alignment horizontal="right"/>
    </xf>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right" vertical="center" wrapText="1"/>
    </xf>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8" xfId="0" applyFont="1" applyFill="1" applyBorder="1"/>
    <xf numFmtId="0" fontId="6" fillId="0" borderId="3" xfId="0" applyFont="1" applyFill="1" applyBorder="1" applyAlignment="1">
      <alignment horizontal="left"/>
    </xf>
    <xf numFmtId="0" fontId="6" fillId="0" borderId="3" xfId="0" applyFont="1" applyFill="1" applyBorder="1"/>
    <xf numFmtId="49" fontId="6" fillId="0" borderId="8" xfId="0" applyNumberFormat="1" applyFont="1" applyFill="1" applyBorder="1"/>
    <xf numFmtId="49" fontId="6" fillId="0" borderId="0" xfId="0" applyNumberFormat="1" applyFont="1" applyFill="1" applyBorder="1"/>
    <xf numFmtId="49" fontId="6" fillId="0" borderId="3" xfId="0" applyNumberFormat="1" applyFont="1" applyFill="1" applyBorder="1"/>
    <xf numFmtId="0" fontId="6" fillId="0" borderId="0" xfId="0" applyFont="1" applyFill="1"/>
    <xf numFmtId="0" fontId="3" fillId="0" borderId="0" xfId="0" applyFont="1"/>
    <xf numFmtId="0" fontId="6"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6" fillId="0" borderId="11" xfId="0" applyFont="1" applyFill="1" applyBorder="1" applyAlignment="1">
      <alignment horizontal="left"/>
    </xf>
    <xf numFmtId="0" fontId="5" fillId="0" borderId="17" xfId="0" applyFont="1" applyFill="1" applyBorder="1" applyAlignment="1">
      <alignment horizontal="center"/>
    </xf>
    <xf numFmtId="0" fontId="6" fillId="0" borderId="17" xfId="0" applyFont="1" applyFill="1" applyBorder="1" applyAlignment="1">
      <alignment horizontal="left"/>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5" fillId="0" borderId="20" xfId="0" applyFont="1" applyBorder="1" applyAlignment="1">
      <alignment vertical="center"/>
    </xf>
    <xf numFmtId="0" fontId="0" fillId="0" borderId="28" xfId="0" applyBorder="1" applyAlignment="1">
      <alignment vertical="center"/>
    </xf>
    <xf numFmtId="0" fontId="5" fillId="0" borderId="29" xfId="0" applyFont="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5" fillId="0" borderId="18" xfId="0" applyFont="1" applyBorder="1" applyAlignment="1">
      <alignment vertical="center"/>
    </xf>
    <xf numFmtId="0" fontId="5" fillId="0" borderId="21" xfId="0" applyFont="1" applyBorder="1" applyAlignment="1">
      <alignment vertical="center"/>
    </xf>
    <xf numFmtId="0" fontId="5" fillId="0" borderId="19" xfId="0" applyFont="1" applyBorder="1" applyAlignment="1">
      <alignment vertical="center"/>
    </xf>
    <xf numFmtId="0" fontId="5" fillId="0" borderId="18" xfId="0" applyFont="1" applyFill="1" applyBorder="1" applyAlignment="1">
      <alignment vertical="center"/>
    </xf>
    <xf numFmtId="0" fontId="0" fillId="0" borderId="0" xfId="0" applyAlignment="1">
      <alignment horizontal="center"/>
    </xf>
    <xf numFmtId="0" fontId="16" fillId="0" borderId="0" xfId="0" applyFont="1"/>
    <xf numFmtId="0" fontId="5" fillId="0" borderId="0" xfId="0" applyFont="1"/>
    <xf numFmtId="0" fontId="5" fillId="0" borderId="39" xfId="0" applyFont="1" applyBorder="1"/>
    <xf numFmtId="0" fontId="5" fillId="0" borderId="40" xfId="0" applyFont="1" applyBorder="1"/>
    <xf numFmtId="0" fontId="5" fillId="0" borderId="41" xfId="0" applyFont="1" applyBorder="1"/>
    <xf numFmtId="0" fontId="0" fillId="0" borderId="30" xfId="0" applyBorder="1"/>
    <xf numFmtId="0" fontId="0" fillId="0" borderId="18" xfId="0" applyBorder="1"/>
    <xf numFmtId="0" fontId="0" fillId="0" borderId="44" xfId="0" applyBorder="1"/>
    <xf numFmtId="0" fontId="5" fillId="0" borderId="18"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0" fillId="5" borderId="0" xfId="0" applyFill="1"/>
    <xf numFmtId="0" fontId="6" fillId="4"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0" fillId="0" borderId="0" xfId="0" applyAlignment="1">
      <alignment horizontal="center" vertical="center"/>
    </xf>
    <xf numFmtId="0" fontId="6" fillId="6" borderId="30" xfId="0" applyFont="1" applyFill="1" applyBorder="1"/>
    <xf numFmtId="0" fontId="6" fillId="6" borderId="18" xfId="0" applyFont="1" applyFill="1" applyBorder="1"/>
    <xf numFmtId="0" fontId="6" fillId="6" borderId="44" xfId="0" applyFont="1" applyFill="1" applyBorder="1"/>
    <xf numFmtId="0" fontId="11" fillId="0" borderId="0" xfId="0" applyFont="1" applyFill="1" applyBorder="1" applyAlignment="1">
      <alignment horizontal="left"/>
    </xf>
    <xf numFmtId="0" fontId="11" fillId="0" borderId="2" xfId="0" applyFont="1" applyFill="1" applyBorder="1" applyAlignment="1">
      <alignment horizontal="left"/>
    </xf>
    <xf numFmtId="0" fontId="11" fillId="0" borderId="0" xfId="0" applyFont="1" applyFill="1" applyBorder="1" applyAlignment="1">
      <alignment horizontal="left"/>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0" fillId="0" borderId="6" xfId="0" applyBorder="1" applyAlignment="1"/>
    <xf numFmtId="0" fontId="6" fillId="0" borderId="42" xfId="0" applyFont="1" applyFill="1" applyBorder="1"/>
    <xf numFmtId="0" fontId="6" fillId="0" borderId="51" xfId="0" applyFont="1" applyFill="1" applyBorder="1"/>
    <xf numFmtId="0" fontId="6" fillId="0" borderId="51" xfId="0" applyFont="1" applyFill="1" applyBorder="1" applyAlignment="1">
      <alignment horizontal="right" vertical="center" wrapText="1"/>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2" fillId="0" borderId="56" xfId="0" applyFont="1" applyFill="1" applyBorder="1" applyAlignment="1">
      <alignment horizontal="left"/>
    </xf>
    <xf numFmtId="0" fontId="24" fillId="0" borderId="7" xfId="0" applyFont="1" applyFill="1" applyBorder="1" applyAlignment="1">
      <alignment horizontal="center"/>
    </xf>
    <xf numFmtId="0" fontId="24" fillId="0" borderId="8" xfId="0" applyFont="1" applyFill="1" applyBorder="1"/>
    <xf numFmtId="0" fontId="25" fillId="0" borderId="8" xfId="0" applyFont="1" applyFill="1" applyBorder="1"/>
    <xf numFmtId="0" fontId="25" fillId="0" borderId="8" xfId="0" applyFont="1" applyFill="1" applyBorder="1" applyAlignment="1">
      <alignment horizontal="right"/>
    </xf>
    <xf numFmtId="0" fontId="24" fillId="0" borderId="9" xfId="0" applyFont="1" applyFill="1" applyBorder="1" applyAlignment="1">
      <alignment horizontal="center"/>
    </xf>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4" fillId="0" borderId="17" xfId="0" applyFont="1" applyFill="1" applyBorder="1" applyAlignment="1">
      <alignment horizontal="center"/>
    </xf>
    <xf numFmtId="0" fontId="25" fillId="0" borderId="6" xfId="0" applyFont="1" applyFill="1" applyBorder="1" applyAlignment="1">
      <alignment horizontal="left"/>
    </xf>
    <xf numFmtId="0" fontId="26" fillId="0" borderId="0" xfId="0" applyFont="1" applyFill="1" applyBorder="1"/>
    <xf numFmtId="0" fontId="24" fillId="0" borderId="11" xfId="0" applyFont="1" applyFill="1" applyBorder="1" applyAlignment="1">
      <alignment horizontal="center"/>
    </xf>
    <xf numFmtId="0" fontId="25" fillId="0" borderId="11" xfId="0" applyFont="1" applyFill="1" applyBorder="1" applyAlignment="1">
      <alignment horizontal="left"/>
    </xf>
    <xf numFmtId="0" fontId="25" fillId="0" borderId="0" xfId="0" applyFont="1" applyFill="1" applyBorder="1" applyAlignment="1">
      <alignment horizontal="center"/>
    </xf>
    <xf numFmtId="0" fontId="25" fillId="0" borderId="0" xfId="0" applyFont="1" applyFill="1" applyBorder="1" applyAlignment="1">
      <alignment horizontal="left"/>
    </xf>
    <xf numFmtId="0" fontId="25" fillId="0" borderId="0" xfId="0" applyFont="1" applyFill="1" applyBorder="1" applyAlignment="1">
      <alignment horizontal="right" vertical="center" wrapText="1"/>
    </xf>
    <xf numFmtId="0" fontId="25" fillId="0" borderId="6" xfId="0" applyFont="1" applyFill="1" applyBorder="1"/>
    <xf numFmtId="0" fontId="25" fillId="0" borderId="3" xfId="0" applyFont="1" applyFill="1" applyBorder="1" applyAlignment="1">
      <alignment horizontal="left"/>
    </xf>
    <xf numFmtId="0" fontId="25" fillId="0" borderId="6" xfId="0" applyFont="1" applyFill="1" applyBorder="1" applyAlignment="1">
      <alignment horizontal="left" wrapText="1"/>
    </xf>
    <xf numFmtId="0" fontId="25" fillId="0" borderId="3" xfId="0" applyFont="1" applyFill="1" applyBorder="1"/>
    <xf numFmtId="49" fontId="25" fillId="0" borderId="0" xfId="0" applyNumberFormat="1" applyFont="1" applyFill="1" applyBorder="1" applyAlignment="1">
      <alignment horizontal="right"/>
    </xf>
    <xf numFmtId="49" fontId="25" fillId="0" borderId="8" xfId="0" applyNumberFormat="1" applyFont="1" applyFill="1" applyBorder="1"/>
    <xf numFmtId="49" fontId="25" fillId="0" borderId="0" xfId="0" applyNumberFormat="1" applyFont="1" applyFill="1" applyBorder="1"/>
    <xf numFmtId="0" fontId="24" fillId="0" borderId="8" xfId="0" applyFont="1" applyBorder="1"/>
    <xf numFmtId="0" fontId="24" fillId="0" borderId="8" xfId="0" applyFont="1" applyFill="1" applyBorder="1" applyAlignment="1">
      <alignment horizontal="right" vertical="center" wrapText="1"/>
    </xf>
    <xf numFmtId="0" fontId="24" fillId="0" borderId="10" xfId="0" applyFont="1" applyFill="1" applyBorder="1" applyAlignment="1">
      <alignment horizontal="left"/>
    </xf>
    <xf numFmtId="0" fontId="25" fillId="0" borderId="17" xfId="0" applyFont="1" applyFill="1" applyBorder="1" applyAlignment="1">
      <alignment horizontal="left"/>
    </xf>
    <xf numFmtId="49" fontId="25" fillId="0" borderId="7" xfId="0" applyNumberFormat="1" applyFont="1" applyFill="1" applyBorder="1"/>
    <xf numFmtId="49" fontId="25" fillId="0" borderId="3" xfId="0" applyNumberFormat="1" applyFont="1" applyFill="1" applyBorder="1"/>
    <xf numFmtId="0" fontId="27" fillId="0" borderId="15" xfId="0" applyFont="1" applyFill="1" applyBorder="1" applyAlignment="1">
      <alignment horizontal="left" wrapText="1"/>
    </xf>
    <xf numFmtId="0" fontId="24" fillId="0" borderId="7" xfId="0" applyFont="1" applyFill="1" applyBorder="1" applyAlignment="1">
      <alignment horizontal="center" wrapText="1"/>
    </xf>
    <xf numFmtId="0" fontId="24" fillId="0" borderId="8" xfId="0" applyFont="1" applyBorder="1" applyAlignment="1">
      <alignment wrapText="1"/>
    </xf>
    <xf numFmtId="0" fontId="24" fillId="0" borderId="8" xfId="0" applyFont="1" applyFill="1" applyBorder="1" applyAlignment="1">
      <alignment wrapText="1"/>
    </xf>
    <xf numFmtId="0" fontId="24" fillId="0" borderId="10" xfId="0" applyFont="1" applyFill="1" applyBorder="1" applyAlignment="1">
      <alignment horizontal="left" wrapText="1"/>
    </xf>
    <xf numFmtId="0" fontId="25" fillId="0" borderId="12" xfId="0" applyFont="1" applyFill="1" applyBorder="1" applyAlignment="1">
      <alignment horizontal="center"/>
    </xf>
    <xf numFmtId="0" fontId="25" fillId="0" borderId="13" xfId="0" applyFont="1" applyFill="1" applyBorder="1"/>
    <xf numFmtId="49" fontId="25" fillId="0" borderId="13" xfId="0" applyNumberFormat="1" applyFont="1" applyFill="1" applyBorder="1"/>
    <xf numFmtId="0" fontId="25" fillId="0" borderId="13" xfId="0" applyFont="1" applyFill="1" applyBorder="1" applyAlignment="1">
      <alignment horizontal="right"/>
    </xf>
    <xf numFmtId="0" fontId="24" fillId="0" borderId="14" xfId="0" applyFont="1" applyFill="1" applyBorder="1" applyAlignment="1">
      <alignment horizontal="center"/>
    </xf>
    <xf numFmtId="0" fontId="25" fillId="0" borderId="16" xfId="0" applyFont="1" applyFill="1" applyBorder="1" applyAlignment="1">
      <alignment horizontal="left"/>
    </xf>
    <xf numFmtId="0" fontId="6" fillId="6" borderId="30"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6" fillId="6" borderId="44" xfId="0" applyFont="1" applyFill="1" applyBorder="1" applyAlignment="1">
      <alignment horizontal="left" vertical="center" wrapText="1"/>
    </xf>
    <xf numFmtId="0" fontId="12" fillId="0" borderId="36" xfId="0" applyFont="1" applyFill="1" applyBorder="1" applyAlignment="1">
      <alignment horizontal="center" wrapText="1"/>
    </xf>
    <xf numFmtId="0" fontId="21" fillId="0" borderId="56" xfId="0" applyFont="1" applyFill="1" applyBorder="1" applyAlignment="1">
      <alignment horizontal="left"/>
    </xf>
    <xf numFmtId="0" fontId="5" fillId="0" borderId="60" xfId="0" applyFont="1" applyFill="1" applyBorder="1" applyAlignment="1">
      <alignment horizontal="center"/>
    </xf>
    <xf numFmtId="0" fontId="5" fillId="0" borderId="61"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alignment horizontal="left"/>
    </xf>
    <xf numFmtId="0" fontId="5" fillId="0" borderId="60" xfId="0" applyFont="1" applyFill="1" applyBorder="1" applyAlignment="1">
      <alignment horizontal="left"/>
    </xf>
    <xf numFmtId="0" fontId="6" fillId="0" borderId="61" xfId="0" applyFont="1" applyFill="1" applyBorder="1" applyAlignment="1">
      <alignment horizontal="left"/>
    </xf>
    <xf numFmtId="0" fontId="5" fillId="0" borderId="50"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33" xfId="0" applyBorder="1"/>
    <xf numFmtId="0" fontId="0" fillId="0" borderId="13" xfId="0" applyBorder="1"/>
    <xf numFmtId="0" fontId="0" fillId="0" borderId="16" xfId="0" applyBorder="1"/>
    <xf numFmtId="0" fontId="24" fillId="0" borderId="60" xfId="0" applyFont="1" applyFill="1" applyBorder="1" applyAlignment="1">
      <alignment horizontal="center"/>
    </xf>
    <xf numFmtId="0" fontId="24" fillId="0" borderId="10" xfId="0" applyFont="1" applyFill="1" applyBorder="1" applyAlignment="1">
      <alignment horizontal="center"/>
    </xf>
    <xf numFmtId="0" fontId="24" fillId="0" borderId="61" xfId="0" applyFont="1" applyFill="1" applyBorder="1" applyAlignment="1">
      <alignment horizontal="center"/>
    </xf>
    <xf numFmtId="0" fontId="25" fillId="0" borderId="2" xfId="0" applyFont="1" applyBorder="1"/>
    <xf numFmtId="0" fontId="25" fillId="0" borderId="0" xfId="0" applyFont="1" applyBorder="1"/>
    <xf numFmtId="0" fontId="25" fillId="0" borderId="6" xfId="0" applyFont="1" applyBorder="1"/>
    <xf numFmtId="0" fontId="24" fillId="0" borderId="1" xfId="0" applyFont="1" applyFill="1" applyBorder="1" applyAlignment="1">
      <alignment horizontal="center"/>
    </xf>
    <xf numFmtId="0" fontId="25" fillId="0" borderId="1" xfId="0" applyFont="1" applyFill="1" applyBorder="1" applyAlignment="1">
      <alignment horizontal="left"/>
    </xf>
    <xf numFmtId="0" fontId="25" fillId="6" borderId="30" xfId="0" applyFont="1" applyFill="1" applyBorder="1"/>
    <xf numFmtId="0" fontId="25" fillId="6" borderId="18" xfId="0" applyFont="1" applyFill="1" applyBorder="1"/>
    <xf numFmtId="0" fontId="25" fillId="6" borderId="44" xfId="0" applyFont="1" applyFill="1" applyBorder="1"/>
    <xf numFmtId="49" fontId="24" fillId="0" borderId="8" xfId="0" applyNumberFormat="1" applyFont="1" applyFill="1" applyBorder="1"/>
    <xf numFmtId="0" fontId="25" fillId="0" borderId="61" xfId="0" applyFont="1" applyFill="1" applyBorder="1" applyAlignment="1">
      <alignment horizontal="left"/>
    </xf>
    <xf numFmtId="0" fontId="25" fillId="0" borderId="33" xfId="0" applyFont="1" applyBorder="1"/>
    <xf numFmtId="0" fontId="25" fillId="0" borderId="13" xfId="0" applyFont="1" applyBorder="1"/>
    <xf numFmtId="0" fontId="25" fillId="0" borderId="16" xfId="0" applyFont="1" applyBorder="1"/>
    <xf numFmtId="0" fontId="24" fillId="0" borderId="59" xfId="0" applyFont="1" applyFill="1" applyBorder="1" applyAlignment="1">
      <alignment horizontal="left"/>
    </xf>
    <xf numFmtId="0" fontId="24" fillId="0" borderId="59" xfId="0" applyFont="1" applyFill="1" applyBorder="1" applyAlignment="1">
      <alignment horizontal="center"/>
    </xf>
    <xf numFmtId="0" fontId="21" fillId="0" borderId="54" xfId="0" applyFont="1" applyFill="1" applyBorder="1" applyAlignment="1">
      <alignment horizontal="left"/>
    </xf>
    <xf numFmtId="0" fontId="12" fillId="0" borderId="37" xfId="0" applyFont="1" applyFill="1" applyBorder="1" applyAlignment="1">
      <alignment horizontal="center" wrapText="1"/>
    </xf>
    <xf numFmtId="0" fontId="3" fillId="0" borderId="34" xfId="0" applyFont="1" applyFill="1" applyBorder="1" applyAlignment="1">
      <alignment horizontal="center" wrapText="1"/>
    </xf>
    <xf numFmtId="0" fontId="24" fillId="0" borderId="64" xfId="0" applyFont="1" applyFill="1" applyBorder="1" applyAlignment="1">
      <alignment horizontal="center"/>
    </xf>
    <xf numFmtId="0" fontId="24" fillId="0" borderId="64" xfId="0" applyFont="1" applyFill="1" applyBorder="1" applyAlignment="1">
      <alignment horizontal="left"/>
    </xf>
    <xf numFmtId="0" fontId="6" fillId="0" borderId="65" xfId="0" applyFont="1" applyFill="1" applyBorder="1" applyAlignment="1"/>
    <xf numFmtId="0" fontId="0" fillId="0" borderId="66" xfId="0" applyBorder="1" applyAlignment="1"/>
    <xf numFmtId="0" fontId="6" fillId="0" borderId="34" xfId="0" applyFont="1" applyFill="1" applyBorder="1" applyAlignment="1"/>
    <xf numFmtId="0" fontId="25" fillId="0" borderId="64" xfId="0" applyFont="1" applyFill="1" applyBorder="1" applyAlignment="1">
      <alignment horizontal="left"/>
    </xf>
    <xf numFmtId="0" fontId="6" fillId="7" borderId="34" xfId="0" applyFont="1" applyFill="1" applyBorder="1"/>
    <xf numFmtId="0" fontId="24" fillId="0" borderId="64" xfId="0" applyFont="1" applyFill="1" applyBorder="1" applyAlignment="1">
      <alignment horizontal="left" wrapText="1"/>
    </xf>
    <xf numFmtId="0" fontId="6" fillId="0" borderId="38" xfId="0" applyFont="1" applyFill="1" applyBorder="1" applyAlignment="1"/>
    <xf numFmtId="0" fontId="22" fillId="0" borderId="54" xfId="0" applyFont="1" applyFill="1" applyBorder="1" applyAlignment="1">
      <alignment horizontal="left"/>
    </xf>
    <xf numFmtId="0" fontId="6" fillId="0" borderId="34" xfId="0" applyFont="1" applyFill="1" applyBorder="1" applyAlignment="1">
      <alignment horizontal="center" wrapText="1"/>
    </xf>
    <xf numFmtId="0" fontId="5" fillId="0" borderId="0" xfId="0" applyFont="1" applyBorder="1" applyAlignment="1"/>
    <xf numFmtId="0" fontId="0" fillId="0" borderId="0" xfId="0" applyBorder="1" applyAlignment="1"/>
    <xf numFmtId="0" fontId="27" fillId="7" borderId="15" xfId="0" applyFont="1" applyFill="1" applyBorder="1" applyAlignment="1">
      <alignment horizontal="left" vertical="center" wrapText="1"/>
    </xf>
    <xf numFmtId="0" fontId="26" fillId="0" borderId="0" xfId="0" applyFont="1" applyBorder="1"/>
    <xf numFmtId="0" fontId="25" fillId="0" borderId="12" xfId="0" applyFont="1" applyFill="1" applyBorder="1"/>
    <xf numFmtId="0" fontId="11" fillId="7" borderId="4" xfId="0" applyFont="1" applyFill="1" applyBorder="1"/>
    <xf numFmtId="0" fontId="25" fillId="0" borderId="13" xfId="0" applyFont="1" applyFill="1" applyBorder="1" applyAlignment="1">
      <alignment horizontal="right" vertical="center" wrapText="1"/>
    </xf>
    <xf numFmtId="0" fontId="24" fillId="0" borderId="68" xfId="0" applyFont="1" applyFill="1" applyBorder="1" applyAlignment="1">
      <alignment horizontal="center"/>
    </xf>
    <xf numFmtId="0" fontId="3" fillId="0" borderId="0" xfId="0" applyFont="1" applyBorder="1"/>
    <xf numFmtId="0" fontId="5" fillId="3" borderId="27" xfId="0" applyFont="1" applyFill="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5" fillId="3" borderId="69" xfId="0" applyFont="1" applyFill="1" applyBorder="1" applyAlignment="1">
      <alignment vertical="center"/>
    </xf>
    <xf numFmtId="0" fontId="5" fillId="0" borderId="70" xfId="0" applyFont="1" applyBorder="1" applyAlignment="1">
      <alignment vertical="center"/>
    </xf>
    <xf numFmtId="0" fontId="0" fillId="0" borderId="45" xfId="0" applyBorder="1" applyAlignment="1">
      <alignment vertical="center"/>
    </xf>
    <xf numFmtId="0" fontId="5" fillId="3" borderId="44" xfId="0" applyFont="1" applyFill="1" applyBorder="1" applyAlignment="1">
      <alignment vertical="center"/>
    </xf>
    <xf numFmtId="0" fontId="11" fillId="0" borderId="34" xfId="0" applyFont="1" applyFill="1" applyBorder="1" applyAlignment="1">
      <alignment horizontal="left"/>
    </xf>
    <xf numFmtId="0" fontId="11" fillId="0" borderId="35" xfId="0" applyFont="1" applyFill="1" applyBorder="1" applyAlignment="1">
      <alignment horizontal="left"/>
    </xf>
    <xf numFmtId="0" fontId="3" fillId="6" borderId="30" xfId="0" applyFont="1" applyFill="1" applyBorder="1" applyAlignment="1">
      <alignment horizontal="left" vertical="center" wrapText="1"/>
    </xf>
    <xf numFmtId="0" fontId="6" fillId="2" borderId="30" xfId="0" applyFont="1" applyFill="1" applyBorder="1"/>
    <xf numFmtId="0" fontId="6" fillId="3" borderId="30" xfId="0" applyFont="1" applyFill="1" applyBorder="1"/>
    <xf numFmtId="0" fontId="6" fillId="0" borderId="30" xfId="0" applyFont="1" applyFill="1" applyBorder="1"/>
    <xf numFmtId="0" fontId="0" fillId="0" borderId="30" xfId="0" applyFill="1" applyBorder="1" applyAlignment="1">
      <alignment horizontal="left"/>
    </xf>
    <xf numFmtId="0" fontId="0" fillId="0" borderId="30" xfId="0" applyFill="1" applyBorder="1" applyAlignment="1">
      <alignment horizontal="center"/>
    </xf>
    <xf numFmtId="0" fontId="0" fillId="3" borderId="30" xfId="0" applyFill="1" applyBorder="1"/>
    <xf numFmtId="0" fontId="0" fillId="3" borderId="30" xfId="0" applyFill="1" applyBorder="1" applyAlignment="1"/>
    <xf numFmtId="0" fontId="6" fillId="3" borderId="30" xfId="0" applyFont="1" applyFill="1" applyBorder="1" applyAlignment="1"/>
    <xf numFmtId="0" fontId="0" fillId="2" borderId="30" xfId="0" applyFill="1" applyBorder="1" applyAlignment="1">
      <alignment horizontal="left"/>
    </xf>
    <xf numFmtId="0" fontId="0" fillId="5" borderId="30" xfId="0" applyFill="1" applyBorder="1" applyAlignment="1"/>
    <xf numFmtId="0" fontId="0" fillId="0" borderId="30" xfId="0" applyFill="1" applyBorder="1"/>
    <xf numFmtId="0" fontId="0" fillId="3" borderId="30" xfId="0" applyFill="1" applyBorder="1" applyAlignment="1">
      <alignment horizontal="left"/>
    </xf>
    <xf numFmtId="0" fontId="0" fillId="5" borderId="71" xfId="0" applyFill="1" applyBorder="1" applyAlignment="1"/>
    <xf numFmtId="0" fontId="6" fillId="5" borderId="72" xfId="0" applyFont="1" applyFill="1" applyBorder="1" applyAlignment="1">
      <alignment horizontal="center" vertical="center" wrapText="1"/>
    </xf>
    <xf numFmtId="0" fontId="6" fillId="5" borderId="40" xfId="0" applyFont="1" applyFill="1" applyBorder="1" applyAlignment="1">
      <alignment horizontal="center" vertical="center" wrapText="1"/>
    </xf>
    <xf numFmtId="0" fontId="0" fillId="0" borderId="71" xfId="0" applyFill="1" applyBorder="1" applyAlignment="1">
      <alignment horizontal="center"/>
    </xf>
    <xf numFmtId="0" fontId="6" fillId="2" borderId="19" xfId="0" applyFont="1" applyFill="1" applyBorder="1" applyAlignment="1">
      <alignment horizontal="center" vertical="center" wrapText="1"/>
    </xf>
    <xf numFmtId="0" fontId="5" fillId="0" borderId="39" xfId="0" applyFont="1" applyFill="1" applyBorder="1" applyAlignment="1">
      <alignment horizontal="center" vertical="center"/>
    </xf>
    <xf numFmtId="0" fontId="5" fillId="0" borderId="40" xfId="0" applyFont="1" applyFill="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6" fillId="2" borderId="42" xfId="0" applyFont="1" applyFill="1" applyBorder="1"/>
    <xf numFmtId="0" fontId="0" fillId="5" borderId="39" xfId="0" applyFill="1" applyBorder="1" applyAlignment="1"/>
    <xf numFmtId="0" fontId="5" fillId="0" borderId="72" xfId="0" applyFont="1" applyFill="1" applyBorder="1" applyAlignment="1">
      <alignment horizontal="center" vertical="center"/>
    </xf>
    <xf numFmtId="0" fontId="6" fillId="0" borderId="72" xfId="0" applyFont="1" applyFill="1" applyBorder="1" applyAlignment="1">
      <alignment horizontal="center" vertical="center" wrapText="1"/>
    </xf>
    <xf numFmtId="0" fontId="6" fillId="3" borderId="42" xfId="0" applyFont="1" applyFill="1" applyBorder="1"/>
    <xf numFmtId="0" fontId="0" fillId="0" borderId="71" xfId="0" applyFill="1" applyBorder="1" applyAlignment="1">
      <alignment horizontal="left"/>
    </xf>
    <xf numFmtId="0" fontId="5" fillId="0" borderId="39" xfId="0" applyFont="1" applyFill="1" applyBorder="1"/>
    <xf numFmtId="0" fontId="6" fillId="0" borderId="40" xfId="0" applyFont="1" applyFill="1" applyBorder="1" applyAlignment="1">
      <alignment horizontal="center" vertical="center" wrapText="1"/>
    </xf>
    <xf numFmtId="0" fontId="5" fillId="0" borderId="75"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7" xfId="0" applyFont="1" applyBorder="1" applyAlignment="1">
      <alignment horizontal="center" vertical="center"/>
    </xf>
    <xf numFmtId="0" fontId="5" fillId="0" borderId="69" xfId="0" applyFont="1" applyBorder="1" applyAlignment="1">
      <alignment horizontal="center" vertical="center"/>
    </xf>
    <xf numFmtId="0" fontId="5" fillId="0" borderId="41" xfId="0" applyFont="1" applyFill="1" applyBorder="1" applyAlignment="1">
      <alignment horizontal="center" vertical="center"/>
    </xf>
    <xf numFmtId="0" fontId="5" fillId="0" borderId="39" xfId="0" applyFont="1" applyFill="1" applyBorder="1" applyAlignment="1">
      <alignment vertical="justify"/>
    </xf>
    <xf numFmtId="0" fontId="0" fillId="0" borderId="67" xfId="0" applyBorder="1"/>
    <xf numFmtId="0" fontId="0" fillId="0" borderId="38" xfId="0" applyBorder="1"/>
    <xf numFmtId="0" fontId="3" fillId="0" borderId="36" xfId="0" applyFont="1" applyBorder="1" applyAlignment="1">
      <alignment horizontal="center"/>
    </xf>
    <xf numFmtId="0" fontId="0" fillId="0" borderId="4" xfId="0" applyBorder="1"/>
    <xf numFmtId="0" fontId="0" fillId="0" borderId="15" xfId="0" applyBorder="1"/>
    <xf numFmtId="0" fontId="0" fillId="0" borderId="2" xfId="0" applyBorder="1" applyAlignment="1"/>
    <xf numFmtId="0" fontId="28" fillId="0" borderId="0" xfId="1" applyBorder="1" applyAlignment="1" applyProtection="1">
      <alignment horizontal="left" vertical="center"/>
    </xf>
    <xf numFmtId="0" fontId="11" fillId="0" borderId="25" xfId="0" applyFont="1" applyFill="1" applyBorder="1" applyAlignment="1">
      <alignment horizontal="left" wrapText="1"/>
    </xf>
    <xf numFmtId="0" fontId="3" fillId="0" borderId="0" xfId="0" applyFont="1" applyFill="1" applyBorder="1" applyAlignment="1"/>
    <xf numFmtId="0" fontId="3" fillId="0" borderId="0" xfId="0" applyFont="1" applyBorder="1" applyAlignment="1">
      <alignment horizontal="center"/>
    </xf>
    <xf numFmtId="0" fontId="0" fillId="0" borderId="0" xfId="0" applyAlignment="1"/>
    <xf numFmtId="0" fontId="6" fillId="0" borderId="67" xfId="0" applyFont="1" applyFill="1" applyBorder="1" applyAlignment="1"/>
    <xf numFmtId="0" fontId="0" fillId="0" borderId="19" xfId="0" applyBorder="1" applyAlignment="1">
      <alignment wrapText="1"/>
    </xf>
    <xf numFmtId="0" fontId="3" fillId="0" borderId="43" xfId="0" applyFont="1" applyBorder="1" applyAlignment="1">
      <alignment wrapText="1"/>
    </xf>
    <xf numFmtId="14" fontId="0" fillId="0" borderId="43" xfId="0" applyNumberFormat="1" applyBorder="1" applyAlignment="1">
      <alignment wrapText="1"/>
    </xf>
    <xf numFmtId="0" fontId="0" fillId="0" borderId="44" xfId="0" applyBorder="1" applyAlignment="1">
      <alignment wrapText="1"/>
    </xf>
    <xf numFmtId="14" fontId="0" fillId="0" borderId="44"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5" xfId="0" applyBorder="1" applyAlignment="1">
      <alignment wrapText="1"/>
    </xf>
    <xf numFmtId="14" fontId="0" fillId="0" borderId="45" xfId="0" applyNumberFormat="1" applyBorder="1" applyAlignment="1">
      <alignment wrapText="1"/>
    </xf>
    <xf numFmtId="0" fontId="3" fillId="0" borderId="43" xfId="0" applyFont="1" applyFill="1" applyBorder="1" applyAlignment="1">
      <alignment horizontal="left" vertical="center" wrapText="1"/>
    </xf>
    <xf numFmtId="0" fontId="5" fillId="0" borderId="44" xfId="0" applyFont="1" applyFill="1" applyBorder="1" applyAlignment="1">
      <alignment vertical="center"/>
    </xf>
    <xf numFmtId="0" fontId="5" fillId="0" borderId="37" xfId="0" applyFont="1" applyBorder="1" applyAlignment="1"/>
    <xf numFmtId="0" fontId="3" fillId="0" borderId="4" xfId="0" applyFont="1" applyBorder="1" applyAlignment="1"/>
    <xf numFmtId="0" fontId="0" fillId="0" borderId="4" xfId="0" applyBorder="1" applyAlignment="1">
      <alignment horizontal="left" indent="2"/>
    </xf>
    <xf numFmtId="0" fontId="3" fillId="0" borderId="0" xfId="0" applyFont="1" applyBorder="1" applyAlignment="1">
      <alignment horizontal="left"/>
    </xf>
    <xf numFmtId="0" fontId="3" fillId="0" borderId="0" xfId="0" applyFont="1" applyBorder="1" applyAlignment="1">
      <alignment horizontal="left" indent="2"/>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5" fillId="0" borderId="44" xfId="0" applyFont="1" applyBorder="1" applyAlignment="1">
      <alignment vertical="center"/>
    </xf>
    <xf numFmtId="0" fontId="5" fillId="0" borderId="45" xfId="0" applyFont="1" applyBorder="1" applyAlignment="1">
      <alignment vertical="center"/>
    </xf>
    <xf numFmtId="0" fontId="5" fillId="0" borderId="43" xfId="0" applyFont="1" applyBorder="1" applyAlignment="1">
      <alignment vertical="center"/>
    </xf>
    <xf numFmtId="0" fontId="3" fillId="0" borderId="13" xfId="0" applyFont="1" applyBorder="1"/>
    <xf numFmtId="0" fontId="3" fillId="2" borderId="18" xfId="0" applyFont="1" applyFill="1" applyBorder="1" applyAlignment="1">
      <alignment horizontal="center" vertical="center" wrapText="1"/>
    </xf>
    <xf numFmtId="0" fontId="0" fillId="0" borderId="30" xfId="0" applyFill="1" applyBorder="1" applyAlignment="1"/>
    <xf numFmtId="0" fontId="5" fillId="0" borderId="44" xfId="0" applyFont="1" applyFill="1" applyBorder="1" applyAlignment="1">
      <alignment horizontal="left" vertical="center"/>
    </xf>
    <xf numFmtId="0" fontId="5" fillId="0" borderId="44" xfId="0" applyFont="1" applyFill="1" applyBorder="1" applyAlignment="1">
      <alignment horizontal="left" vertical="top"/>
    </xf>
    <xf numFmtId="0" fontId="5" fillId="0" borderId="74" xfId="0" applyFont="1" applyBorder="1"/>
    <xf numFmtId="0" fontId="34" fillId="0" borderId="54" xfId="0" applyFont="1" applyBorder="1" applyAlignment="1">
      <alignment horizontal="right" vertical="center"/>
    </xf>
    <xf numFmtId="0" fontId="34" fillId="0" borderId="74" xfId="0" applyFont="1" applyBorder="1" applyAlignment="1">
      <alignment vertical="center"/>
    </xf>
    <xf numFmtId="0" fontId="0" fillId="0" borderId="0" xfId="0"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5" xfId="0" applyFont="1" applyFill="1" applyBorder="1" applyAlignment="1">
      <alignment wrapText="1"/>
    </xf>
    <xf numFmtId="0" fontId="3" fillId="0" borderId="66" xfId="0" applyFont="1" applyFill="1" applyBorder="1" applyAlignment="1">
      <alignment horizontal="center" wrapText="1"/>
    </xf>
    <xf numFmtId="0" fontId="5" fillId="0" borderId="0" xfId="0" applyFont="1" applyFill="1" applyBorder="1" applyAlignment="1">
      <alignment horizontal="right" vertical="center"/>
    </xf>
    <xf numFmtId="0" fontId="5" fillId="7" borderId="34" xfId="0" applyFont="1" applyFill="1" applyBorder="1" applyAlignment="1">
      <alignment horizontal="right" vertical="center"/>
    </xf>
    <xf numFmtId="0" fontId="5" fillId="7" borderId="35" xfId="0" applyFont="1" applyFill="1" applyBorder="1" applyAlignment="1">
      <alignment horizontal="right" vertical="center"/>
    </xf>
    <xf numFmtId="0" fontId="5" fillId="7" borderId="25"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0" fillId="0" borderId="0" xfId="0" applyFill="1" applyAlignment="1">
      <alignment vertical="center"/>
    </xf>
    <xf numFmtId="0" fontId="15" fillId="0" borderId="75" xfId="0" applyFont="1" applyBorder="1"/>
    <xf numFmtId="0" fontId="0" fillId="0" borderId="70" xfId="0" applyBorder="1"/>
    <xf numFmtId="0" fontId="15" fillId="0" borderId="3" xfId="0" applyFont="1" applyBorder="1"/>
    <xf numFmtId="0" fontId="0" fillId="0" borderId="77" xfId="0" applyBorder="1"/>
    <xf numFmtId="0" fontId="37" fillId="0" borderId="71" xfId="0" applyFont="1" applyBorder="1"/>
    <xf numFmtId="0" fontId="15" fillId="0" borderId="42"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3"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25" fillId="0" borderId="1" xfId="0" applyFont="1" applyFill="1" applyBorder="1" applyAlignment="1">
      <alignment horizontal="left"/>
    </xf>
    <xf numFmtId="0" fontId="6" fillId="0" borderId="40" xfId="0" applyFont="1" applyFill="1" applyBorder="1" applyAlignment="1">
      <alignment horizontal="center" vertical="center"/>
    </xf>
    <xf numFmtId="0" fontId="6" fillId="2" borderId="19" xfId="0" applyFont="1" applyFill="1" applyBorder="1" applyAlignment="1">
      <alignment horizontal="center" vertical="center"/>
    </xf>
    <xf numFmtId="0" fontId="0" fillId="2" borderId="43" xfId="0" applyFill="1" applyBorder="1" applyAlignment="1">
      <alignment horizontal="center" vertical="center"/>
    </xf>
    <xf numFmtId="0" fontId="6" fillId="2" borderId="18" xfId="0" applyFont="1" applyFill="1" applyBorder="1" applyAlignment="1">
      <alignment horizontal="center" vertical="center"/>
    </xf>
    <xf numFmtId="0" fontId="6" fillId="3" borderId="18" xfId="0" applyFont="1" applyFill="1" applyBorder="1" applyAlignment="1">
      <alignment horizontal="center" vertical="center"/>
    </xf>
    <xf numFmtId="0" fontId="6" fillId="0" borderId="18" xfId="0" applyFont="1" applyFill="1" applyBorder="1" applyAlignment="1">
      <alignment horizontal="center" vertical="center"/>
    </xf>
    <xf numFmtId="0" fontId="0" fillId="0" borderId="44" xfId="0" applyFill="1" applyBorder="1" applyAlignment="1">
      <alignment horizontal="center" vertical="center"/>
    </xf>
    <xf numFmtId="0" fontId="0" fillId="0" borderId="18" xfId="0" applyFill="1" applyBorder="1" applyAlignment="1">
      <alignment horizontal="center" vertical="center"/>
    </xf>
    <xf numFmtId="0" fontId="0" fillId="0" borderId="72" xfId="0" applyFill="1" applyBorder="1" applyAlignment="1">
      <alignment horizontal="center" vertical="center"/>
    </xf>
    <xf numFmtId="0" fontId="0" fillId="0" borderId="40" xfId="0" applyFill="1" applyBorder="1" applyAlignment="1">
      <alignment horizontal="center" vertical="center"/>
    </xf>
    <xf numFmtId="0" fontId="0" fillId="0" borderId="74" xfId="0" applyBorder="1" applyAlignment="1">
      <alignment horizontal="center" vertical="center"/>
    </xf>
    <xf numFmtId="0" fontId="0" fillId="5" borderId="18" xfId="0" applyFill="1" applyBorder="1" applyAlignment="1">
      <alignment horizontal="center" vertical="center"/>
    </xf>
    <xf numFmtId="0" fontId="0" fillId="5" borderId="44" xfId="0" applyFill="1" applyBorder="1" applyAlignment="1">
      <alignment horizontal="center" vertical="center"/>
    </xf>
    <xf numFmtId="0" fontId="0" fillId="0" borderId="73" xfId="0" applyFill="1" applyBorder="1" applyAlignment="1">
      <alignment horizontal="center" vertical="center"/>
    </xf>
    <xf numFmtId="0" fontId="6" fillId="3" borderId="19" xfId="0" applyFont="1"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18" xfId="0" applyFill="1" applyBorder="1" applyAlignment="1">
      <alignment horizontal="center" vertical="center"/>
    </xf>
    <xf numFmtId="0" fontId="0" fillId="5" borderId="40" xfId="0" applyFill="1" applyBorder="1" applyAlignment="1">
      <alignment horizontal="center" vertical="center"/>
    </xf>
    <xf numFmtId="0" fontId="0" fillId="5" borderId="41" xfId="0" applyFill="1" applyBorder="1" applyAlignment="1">
      <alignment horizontal="center" vertical="center"/>
    </xf>
    <xf numFmtId="0" fontId="0" fillId="5" borderId="72" xfId="0" applyFill="1" applyBorder="1" applyAlignment="1">
      <alignment horizontal="center" vertical="center"/>
    </xf>
    <xf numFmtId="0" fontId="0" fillId="5" borderId="73" xfId="0" applyFill="1" applyBorder="1" applyAlignment="1">
      <alignment horizontal="center" vertical="center"/>
    </xf>
    <xf numFmtId="0" fontId="0" fillId="2" borderId="44" xfId="0" applyFill="1" applyBorder="1" applyAlignment="1">
      <alignment horizontal="center" vertical="center"/>
    </xf>
    <xf numFmtId="0" fontId="0" fillId="0" borderId="18" xfId="0" applyBorder="1" applyAlignment="1">
      <alignment horizontal="center" vertical="center"/>
    </xf>
    <xf numFmtId="0" fontId="6" fillId="0" borderId="18" xfId="0" applyFont="1" applyBorder="1" applyAlignment="1">
      <alignment horizontal="center" vertical="center"/>
    </xf>
    <xf numFmtId="0" fontId="6" fillId="0" borderId="72" xfId="0" applyFont="1" applyBorder="1" applyAlignment="1">
      <alignment horizontal="center" vertical="center"/>
    </xf>
    <xf numFmtId="0" fontId="3" fillId="5" borderId="41" xfId="0" applyFont="1" applyFill="1" applyBorder="1" applyAlignment="1">
      <alignment horizontal="center" vertical="center"/>
    </xf>
    <xf numFmtId="0" fontId="25" fillId="0" borderId="0" xfId="0" applyFont="1" applyBorder="1" applyAlignment="1"/>
    <xf numFmtId="0" fontId="25" fillId="0" borderId="68" xfId="0" applyFont="1" applyFill="1" applyBorder="1" applyAlignment="1"/>
    <xf numFmtId="0" fontId="25" fillId="0" borderId="13" xfId="0" applyFont="1" applyBorder="1" applyAlignment="1"/>
    <xf numFmtId="0" fontId="0" fillId="0" borderId="0" xfId="0" applyBorder="1" applyAlignment="1"/>
    <xf numFmtId="0" fontId="25" fillId="0" borderId="1" xfId="0" applyFont="1" applyFill="1" applyBorder="1" applyAlignment="1">
      <alignment horizontal="left"/>
    </xf>
    <xf numFmtId="0" fontId="39" fillId="0" borderId="0" xfId="0" applyFont="1" applyFill="1" applyBorder="1"/>
    <xf numFmtId="0" fontId="39" fillId="0" borderId="0" xfId="0" applyFont="1" applyBorder="1"/>
    <xf numFmtId="0" fontId="3" fillId="0" borderId="43" xfId="0" applyFont="1" applyFill="1" applyBorder="1" applyAlignment="1">
      <alignment vertical="center" wrapText="1"/>
    </xf>
    <xf numFmtId="0" fontId="3" fillId="0" borderId="42" xfId="0" applyFont="1" applyBorder="1" applyAlignment="1">
      <alignment horizontal="center" vertical="center" wrapText="1"/>
    </xf>
    <xf numFmtId="0" fontId="3" fillId="0" borderId="19" xfId="0" applyFont="1" applyBorder="1" applyAlignment="1">
      <alignment wrapText="1"/>
    </xf>
    <xf numFmtId="0" fontId="3" fillId="0" borderId="6" xfId="0" applyFont="1" applyFill="1" applyBorder="1" applyAlignment="1">
      <alignment horizontal="left" vertical="top" wrapText="1"/>
    </xf>
    <xf numFmtId="0" fontId="24" fillId="0" borderId="78" xfId="0" applyFont="1" applyFill="1" applyBorder="1" applyAlignment="1">
      <alignment horizontal="center"/>
    </xf>
    <xf numFmtId="0" fontId="24" fillId="0" borderId="62" xfId="0" applyFont="1" applyFill="1" applyBorder="1"/>
    <xf numFmtId="0" fontId="25" fillId="0" borderId="62" xfId="0" applyFont="1" applyFill="1" applyBorder="1"/>
    <xf numFmtId="0" fontId="25" fillId="0" borderId="62" xfId="0" applyFont="1" applyFill="1" applyBorder="1" applyAlignment="1">
      <alignment horizontal="right"/>
    </xf>
    <xf numFmtId="0" fontId="24" fillId="0" borderId="62" xfId="0" applyFont="1" applyFill="1" applyBorder="1" applyAlignment="1">
      <alignment horizontal="center"/>
    </xf>
    <xf numFmtId="0" fontId="24" fillId="0" borderId="80" xfId="0" applyFont="1" applyFill="1" applyBorder="1" applyAlignment="1">
      <alignment horizontal="center"/>
    </xf>
    <xf numFmtId="0" fontId="24" fillId="0" borderId="81" xfId="0" applyFont="1" applyFill="1" applyBorder="1" applyAlignment="1">
      <alignment horizontal="center"/>
    </xf>
    <xf numFmtId="0" fontId="24" fillId="0" borderId="8" xfId="0" applyFont="1" applyFill="1" applyBorder="1" applyAlignment="1">
      <alignment horizontal="center"/>
    </xf>
    <xf numFmtId="0" fontId="24" fillId="0" borderId="82" xfId="0" applyFont="1" applyFill="1" applyBorder="1" applyAlignment="1">
      <alignment horizontal="center"/>
    </xf>
    <xf numFmtId="0" fontId="24" fillId="0" borderId="83" xfId="0" applyFont="1" applyFill="1" applyBorder="1" applyAlignment="1">
      <alignment horizontal="center"/>
    </xf>
    <xf numFmtId="0" fontId="6" fillId="0" borderId="17" xfId="0" applyFont="1" applyFill="1" applyBorder="1" applyAlignment="1">
      <alignment horizontal="center"/>
    </xf>
    <xf numFmtId="0" fontId="6" fillId="0" borderId="61" xfId="0" applyFont="1" applyFill="1" applyBorder="1"/>
    <xf numFmtId="0" fontId="5" fillId="0" borderId="79" xfId="0" applyFont="1" applyFill="1" applyBorder="1" applyAlignment="1">
      <alignment horizontal="center"/>
    </xf>
    <xf numFmtId="0" fontId="6" fillId="0" borderId="63" xfId="0" applyFont="1" applyFill="1" applyBorder="1"/>
    <xf numFmtId="0" fontId="6" fillId="0" borderId="62" xfId="0" applyFont="1" applyFill="1" applyBorder="1" applyAlignment="1">
      <alignment horizontal="right"/>
    </xf>
    <xf numFmtId="0" fontId="6" fillId="0" borderId="62" xfId="0" applyFont="1" applyFill="1" applyBorder="1"/>
    <xf numFmtId="0" fontId="24" fillId="0" borderId="8" xfId="0" applyFont="1" applyFill="1" applyBorder="1" applyAlignment="1">
      <alignment horizontal="left"/>
    </xf>
    <xf numFmtId="0" fontId="24" fillId="0" borderId="82" xfId="0" applyFont="1" applyFill="1" applyBorder="1" applyAlignment="1">
      <alignment horizontal="left"/>
    </xf>
    <xf numFmtId="0" fontId="24" fillId="0" borderId="9" xfId="0" applyFont="1" applyFill="1" applyBorder="1" applyAlignment="1">
      <alignment horizontal="left"/>
    </xf>
    <xf numFmtId="0" fontId="25" fillId="0" borderId="43" xfId="0" applyFont="1" applyFill="1" applyBorder="1" applyAlignment="1">
      <alignment horizontal="left"/>
    </xf>
    <xf numFmtId="0" fontId="24" fillId="0" borderId="9" xfId="0" applyFont="1" applyFill="1" applyBorder="1" applyAlignment="1">
      <alignment horizontal="left" wrapText="1"/>
    </xf>
    <xf numFmtId="0" fontId="24" fillId="0" borderId="8" xfId="0" applyFont="1" applyFill="1" applyBorder="1" applyAlignment="1">
      <alignment horizontal="left" wrapText="1"/>
    </xf>
    <xf numFmtId="0" fontId="25" fillId="0" borderId="39" xfId="0" applyFont="1" applyFill="1" applyBorder="1"/>
    <xf numFmtId="0" fontId="25" fillId="0" borderId="76" xfId="0" applyFont="1" applyFill="1" applyBorder="1"/>
    <xf numFmtId="0" fontId="24" fillId="0" borderId="40" xfId="0" applyFont="1" applyFill="1" applyBorder="1" applyAlignment="1">
      <alignment horizontal="center"/>
    </xf>
    <xf numFmtId="0" fontId="25" fillId="0" borderId="74" xfId="0" applyFont="1" applyFill="1" applyBorder="1" applyAlignment="1">
      <alignment horizontal="left"/>
    </xf>
    <xf numFmtId="0" fontId="25" fillId="0" borderId="76" xfId="0" applyFont="1" applyFill="1" applyBorder="1" applyAlignment="1">
      <alignment horizontal="right" vertical="center" wrapText="1"/>
    </xf>
    <xf numFmtId="0" fontId="6" fillId="0" borderId="81" xfId="0" applyFont="1" applyFill="1" applyBorder="1"/>
    <xf numFmtId="0" fontId="25" fillId="0" borderId="83" xfId="0" applyFont="1" applyFill="1" applyBorder="1" applyAlignment="1">
      <alignment horizontal="left"/>
    </xf>
    <xf numFmtId="0" fontId="16" fillId="0" borderId="0" xfId="0" applyFont="1" applyFill="1" applyBorder="1"/>
    <xf numFmtId="0" fontId="6" fillId="0" borderId="50" xfId="0" applyFont="1" applyFill="1" applyBorder="1"/>
    <xf numFmtId="0" fontId="6" fillId="0" borderId="84" xfId="0" applyFont="1" applyFill="1" applyBorder="1"/>
    <xf numFmtId="0" fontId="5" fillId="0" borderId="82" xfId="0" applyFont="1" applyFill="1" applyBorder="1" applyAlignment="1">
      <alignment horizontal="left"/>
    </xf>
    <xf numFmtId="0" fontId="5" fillId="0" borderId="59" xfId="0" applyFont="1" applyFill="1" applyBorder="1" applyAlignment="1">
      <alignment horizontal="left"/>
    </xf>
    <xf numFmtId="0" fontId="5" fillId="0" borderId="8" xfId="0" applyFont="1" applyFill="1" applyBorder="1" applyAlignment="1">
      <alignment horizontal="left"/>
    </xf>
    <xf numFmtId="0" fontId="5" fillId="0" borderId="59" xfId="0" applyFont="1" applyFill="1" applyBorder="1" applyAlignment="1">
      <alignment horizontal="center"/>
    </xf>
    <xf numFmtId="0" fontId="5" fillId="0" borderId="8" xfId="0" applyFont="1" applyFill="1" applyBorder="1" applyAlignment="1">
      <alignment horizontal="center"/>
    </xf>
    <xf numFmtId="0" fontId="5" fillId="0" borderId="82" xfId="0" applyFont="1" applyFill="1" applyBorder="1" applyAlignment="1">
      <alignment horizontal="center"/>
    </xf>
    <xf numFmtId="0" fontId="6" fillId="0" borderId="44" xfId="0" applyFont="1" applyFill="1" applyBorder="1" applyAlignment="1">
      <alignment horizontal="center" vertical="center"/>
    </xf>
    <xf numFmtId="0" fontId="3" fillId="0" borderId="18" xfId="0" applyFont="1" applyFill="1" applyBorder="1" applyAlignment="1">
      <alignment horizontal="center" vertical="center" wrapText="1"/>
    </xf>
    <xf numFmtId="0" fontId="0" fillId="0" borderId="0" xfId="0" applyFill="1"/>
    <xf numFmtId="0" fontId="3" fillId="2" borderId="44"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5" fillId="5" borderId="39" xfId="0" applyFont="1" applyFill="1" applyBorder="1" applyAlignment="1"/>
    <xf numFmtId="0" fontId="0" fillId="3" borderId="30" xfId="0" applyFill="1" applyBorder="1" applyAlignment="1">
      <alignment horizontal="center"/>
    </xf>
    <xf numFmtId="0" fontId="0" fillId="3" borderId="19" xfId="0" applyFill="1" applyBorder="1" applyAlignment="1">
      <alignment horizontal="center" vertical="center"/>
    </xf>
    <xf numFmtId="0" fontId="6" fillId="3" borderId="19" xfId="0" applyFont="1" applyFill="1" applyBorder="1" applyAlignment="1">
      <alignment horizontal="center" vertical="center" wrapText="1"/>
    </xf>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2" xfId="0" applyFont="1" applyFill="1" applyBorder="1"/>
    <xf numFmtId="0" fontId="24" fillId="0" borderId="0" xfId="0" applyFont="1" applyFill="1" applyBorder="1" applyAlignment="1">
      <alignment horizontal="center"/>
    </xf>
    <xf numFmtId="0" fontId="21" fillId="0" borderId="54" xfId="0" applyFont="1" applyFill="1" applyBorder="1" applyAlignment="1">
      <alignment horizontal="left" wrapText="1"/>
    </xf>
    <xf numFmtId="0" fontId="5" fillId="7" borderId="36" xfId="0" applyFont="1" applyFill="1" applyBorder="1" applyAlignment="1">
      <alignment horizontal="right" vertical="center"/>
    </xf>
    <xf numFmtId="0" fontId="25" fillId="0" borderId="1" xfId="0" applyFont="1" applyFill="1" applyBorder="1" applyAlignment="1">
      <alignment horizontal="left"/>
    </xf>
    <xf numFmtId="0" fontId="25" fillId="0" borderId="0" xfId="0" applyFont="1" applyFill="1" applyBorder="1" applyAlignment="1">
      <alignment horizontal="left"/>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42" fillId="0" borderId="0" xfId="2" applyFont="1"/>
    <xf numFmtId="0" fontId="3" fillId="0" borderId="0" xfId="2" applyFont="1" applyAlignment="1"/>
    <xf numFmtId="0" fontId="3" fillId="0" borderId="2" xfId="2" applyBorder="1"/>
    <xf numFmtId="0" fontId="3" fillId="0" borderId="6" xfId="2" applyBorder="1"/>
    <xf numFmtId="0" fontId="34" fillId="0" borderId="54" xfId="2" applyFont="1" applyBorder="1" applyAlignment="1">
      <alignment horizontal="right" vertical="center"/>
    </xf>
    <xf numFmtId="0" fontId="34" fillId="0" borderId="74" xfId="2" applyFont="1" applyBorder="1" applyAlignment="1">
      <alignment vertical="center"/>
    </xf>
    <xf numFmtId="0" fontId="17" fillId="3" borderId="5" xfId="2" applyFont="1" applyFill="1" applyBorder="1" applyAlignment="1">
      <alignment vertical="center"/>
    </xf>
    <xf numFmtId="0" fontId="17" fillId="3" borderId="37" xfId="2" applyFont="1" applyFill="1" applyBorder="1" applyAlignment="1">
      <alignment vertical="center"/>
    </xf>
    <xf numFmtId="0" fontId="17" fillId="0" borderId="5" xfId="2" applyFont="1" applyBorder="1" applyAlignment="1">
      <alignment vertical="center"/>
    </xf>
    <xf numFmtId="0" fontId="17" fillId="0" borderId="67" xfId="2" applyFont="1" applyBorder="1" applyAlignment="1">
      <alignment vertical="center"/>
    </xf>
    <xf numFmtId="0" fontId="17" fillId="0" borderId="2" xfId="2" applyFont="1" applyBorder="1" applyAlignment="1">
      <alignment vertical="center"/>
    </xf>
    <xf numFmtId="0" fontId="17" fillId="0" borderId="33" xfId="2" applyFont="1" applyBorder="1" applyAlignment="1">
      <alignment vertical="center"/>
    </xf>
    <xf numFmtId="0" fontId="17" fillId="0" borderId="37" xfId="2" applyFont="1" applyBorder="1" applyAlignment="1">
      <alignment vertical="center"/>
    </xf>
    <xf numFmtId="0" fontId="17" fillId="0" borderId="67" xfId="2" applyFont="1" applyFill="1" applyBorder="1" applyAlignment="1">
      <alignment vertical="center"/>
    </xf>
    <xf numFmtId="0" fontId="17" fillId="0" borderId="38" xfId="2" applyFont="1" applyBorder="1" applyAlignment="1">
      <alignment vertical="center"/>
    </xf>
    <xf numFmtId="0" fontId="17" fillId="3" borderId="67" xfId="2" applyFont="1" applyFill="1" applyBorder="1" applyAlignment="1">
      <alignment vertical="center"/>
    </xf>
    <xf numFmtId="0" fontId="3" fillId="0" borderId="0" xfId="2" applyFont="1" applyFill="1" applyBorder="1"/>
    <xf numFmtId="0" fontId="17" fillId="0" borderId="67"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3" fillId="0" borderId="6" xfId="2" applyBorder="1" applyAlignment="1"/>
    <xf numFmtId="0" fontId="17" fillId="0" borderId="67"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1" fillId="0" borderId="74" xfId="2" applyFont="1" applyFill="1" applyBorder="1" applyAlignment="1"/>
    <xf numFmtId="0" fontId="21" fillId="0" borderId="4" xfId="2" applyFont="1" applyFill="1" applyBorder="1" applyAlignment="1"/>
    <xf numFmtId="0" fontId="22" fillId="0" borderId="4" xfId="2" applyFont="1" applyFill="1" applyBorder="1"/>
    <xf numFmtId="0" fontId="3" fillId="0" borderId="4" xfId="2" applyFill="1" applyBorder="1"/>
    <xf numFmtId="0" fontId="3" fillId="0" borderId="15" xfId="2" applyFill="1" applyBorder="1"/>
    <xf numFmtId="0" fontId="22" fillId="0" borderId="6" xfId="2" applyFont="1" applyFill="1" applyBorder="1" applyAlignment="1"/>
    <xf numFmtId="0" fontId="22" fillId="0" borderId="0" xfId="2" applyFont="1" applyFill="1" applyBorder="1" applyAlignment="1">
      <alignment horizontal="left" indent="2"/>
    </xf>
    <xf numFmtId="0" fontId="22" fillId="0" borderId="0" xfId="2" applyFont="1" applyFill="1" applyBorder="1"/>
    <xf numFmtId="0" fontId="22" fillId="0" borderId="6" xfId="2" applyFont="1" applyFill="1" applyBorder="1"/>
    <xf numFmtId="0" fontId="22" fillId="0" borderId="0" xfId="2" applyFont="1" applyFill="1" applyBorder="1" applyAlignment="1">
      <alignment horizontal="left"/>
    </xf>
    <xf numFmtId="0" fontId="44" fillId="0" borderId="0" xfId="1" applyFont="1" applyFill="1" applyBorder="1" applyAlignment="1" applyProtection="1"/>
    <xf numFmtId="0" fontId="21" fillId="0" borderId="74" xfId="2" applyFont="1" applyFill="1" applyBorder="1"/>
    <xf numFmtId="0" fontId="22" fillId="0" borderId="16" xfId="2" applyFont="1" applyFill="1" applyBorder="1"/>
    <xf numFmtId="0" fontId="22"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3"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6" fillId="0" borderId="2" xfId="0" applyFont="1" applyFill="1" applyBorder="1" applyAlignment="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6"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6"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6" xfId="2" applyFont="1" applyBorder="1" applyAlignment="1">
      <alignment horizontal="left" vertical="center"/>
    </xf>
    <xf numFmtId="49" fontId="3" fillId="0" borderId="0" xfId="2" applyNumberFormat="1" applyFont="1" applyBorder="1" applyAlignment="1">
      <alignment horizontal="left" vertical="center"/>
    </xf>
    <xf numFmtId="49" fontId="3" fillId="0" borderId="36"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5" fillId="0" borderId="0" xfId="2" applyFont="1" applyBorder="1" applyAlignment="1">
      <alignment horizontal="right" vertical="top" wrapText="1"/>
    </xf>
    <xf numFmtId="0" fontId="18" fillId="0" borderId="0" xfId="2" applyFont="1"/>
    <xf numFmtId="0" fontId="16" fillId="0" borderId="0" xfId="2" applyFont="1"/>
    <xf numFmtId="0" fontId="0" fillId="0" borderId="19" xfId="0"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43" xfId="0" applyFont="1" applyFill="1" applyBorder="1" applyAlignment="1">
      <alignment horizontal="center" vertical="center"/>
    </xf>
    <xf numFmtId="0" fontId="0" fillId="0" borderId="18" xfId="0" applyFill="1" applyBorder="1" applyAlignment="1">
      <alignment horizontal="center" vertical="center" wrapText="1"/>
    </xf>
    <xf numFmtId="0" fontId="3" fillId="6" borderId="30" xfId="0" applyFont="1" applyFill="1" applyBorder="1"/>
    <xf numFmtId="0" fontId="0" fillId="0" borderId="75" xfId="0" applyFill="1" applyBorder="1" applyAlignment="1">
      <alignment vertical="center" wrapText="1"/>
    </xf>
    <xf numFmtId="0" fontId="5" fillId="7" borderId="0" xfId="0" applyFont="1" applyFill="1"/>
    <xf numFmtId="0" fontId="0" fillId="7" borderId="0" xfId="0" applyFill="1"/>
    <xf numFmtId="0" fontId="25" fillId="0" borderId="84" xfId="0" applyFont="1" applyFill="1" applyBorder="1"/>
    <xf numFmtId="0" fontId="25" fillId="0" borderId="51" xfId="0" applyFont="1" applyFill="1" applyBorder="1"/>
    <xf numFmtId="0" fontId="25" fillId="0" borderId="53" xfId="0" applyFont="1" applyFill="1" applyBorder="1"/>
    <xf numFmtId="0" fontId="25" fillId="0" borderId="32" xfId="0" applyFont="1" applyFill="1" applyBorder="1"/>
    <xf numFmtId="0" fontId="25" fillId="0" borderId="48" xfId="0" applyFont="1" applyFill="1" applyBorder="1"/>
    <xf numFmtId="0" fontId="25" fillId="0" borderId="85" xfId="0" applyFont="1" applyFill="1" applyBorder="1"/>
    <xf numFmtId="0" fontId="11" fillId="0" borderId="0" xfId="2" applyFont="1" applyAlignment="1">
      <alignment horizontal="left" vertical="top"/>
    </xf>
    <xf numFmtId="0" fontId="24" fillId="0" borderId="0" xfId="2" applyFont="1" applyAlignment="1">
      <alignment horizontal="center" vertical="center" wrapText="1"/>
    </xf>
    <xf numFmtId="0" fontId="25" fillId="0" borderId="0" xfId="2" applyFont="1" applyAlignment="1">
      <alignment horizontal="left" vertical="center"/>
    </xf>
    <xf numFmtId="0" fontId="25" fillId="0" borderId="0" xfId="2" applyFont="1" applyAlignment="1">
      <alignment horizontal="center" vertical="center" wrapText="1"/>
    </xf>
    <xf numFmtId="0" fontId="25" fillId="0" borderId="0" xfId="2" applyFont="1" applyAlignment="1">
      <alignment vertical="center" wrapText="1"/>
    </xf>
    <xf numFmtId="0" fontId="16" fillId="12" borderId="39" xfId="2" applyFont="1" applyFill="1" applyBorder="1" applyAlignment="1">
      <alignment horizontal="justify" vertical="center" wrapText="1"/>
    </xf>
    <xf numFmtId="0" fontId="7" fillId="12" borderId="40" xfId="2" applyFont="1" applyFill="1" applyBorder="1" applyAlignment="1">
      <alignment horizontal="center" vertical="center" wrapText="1"/>
    </xf>
    <xf numFmtId="0" fontId="16" fillId="12" borderId="40" xfId="2" applyFont="1" applyFill="1" applyBorder="1" applyAlignment="1">
      <alignment horizontal="justify" vertical="center" wrapText="1"/>
    </xf>
    <xf numFmtId="0" fontId="7" fillId="12" borderId="41" xfId="2" applyFont="1" applyFill="1" applyBorder="1" applyAlignment="1">
      <alignment horizontal="center" vertical="center" wrapText="1"/>
    </xf>
    <xf numFmtId="0" fontId="16" fillId="0" borderId="29"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70" xfId="2" applyFont="1" applyBorder="1" applyAlignment="1">
      <alignment horizontal="center" vertical="center" wrapText="1"/>
    </xf>
    <xf numFmtId="0" fontId="7" fillId="6" borderId="30"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4" xfId="2" applyFont="1" applyFill="1" applyBorder="1" applyAlignment="1">
      <alignment horizontal="center" vertical="center" wrapText="1"/>
    </xf>
    <xf numFmtId="0" fontId="7" fillId="0" borderId="30"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4" xfId="2" applyFont="1" applyBorder="1" applyAlignment="1">
      <alignment horizontal="center" vertical="center" wrapText="1"/>
    </xf>
    <xf numFmtId="49" fontId="7" fillId="0" borderId="30" xfId="2" applyNumberFormat="1" applyFont="1" applyBorder="1" applyAlignment="1">
      <alignment horizontal="center" vertical="center" wrapText="1"/>
    </xf>
    <xf numFmtId="49" fontId="48" fillId="0" borderId="18" xfId="2" applyNumberFormat="1" applyFont="1" applyFill="1" applyBorder="1" applyAlignment="1">
      <alignment horizontal="center" vertical="center" wrapText="1"/>
    </xf>
    <xf numFmtId="0" fontId="16" fillId="0" borderId="44" xfId="2" applyFont="1" applyFill="1" applyBorder="1" applyAlignment="1">
      <alignment horizontal="center" vertical="center" wrapText="1"/>
    </xf>
    <xf numFmtId="0" fontId="16" fillId="0" borderId="42"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9" xfId="2" applyFont="1" applyBorder="1" applyAlignment="1">
      <alignment horizontal="center" vertical="center" wrapText="1"/>
    </xf>
    <xf numFmtId="0" fontId="16" fillId="6" borderId="73"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3" xfId="2" applyFont="1" applyBorder="1" applyAlignment="1">
      <alignment horizontal="center" vertical="center" wrapText="1"/>
    </xf>
    <xf numFmtId="0" fontId="16" fillId="12" borderId="39" xfId="2" applyFont="1" applyFill="1" applyBorder="1" applyAlignment="1">
      <alignment horizontal="justify" vertical="top" wrapText="1"/>
    </xf>
    <xf numFmtId="0" fontId="16" fillId="12" borderId="40" xfId="2" applyFont="1" applyFill="1" applyBorder="1" applyAlignment="1">
      <alignment horizontal="justify" vertical="top" wrapText="1"/>
    </xf>
    <xf numFmtId="0" fontId="16" fillId="0" borderId="30" xfId="2" applyFont="1" applyBorder="1" applyAlignment="1">
      <alignment horizontal="center" vertical="center" wrapText="1"/>
    </xf>
    <xf numFmtId="0" fontId="7" fillId="0" borderId="30"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3"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9" xfId="2" applyFont="1" applyFill="1" applyBorder="1" applyAlignment="1">
      <alignment horizontal="center" vertical="center" wrapText="1"/>
    </xf>
    <xf numFmtId="0" fontId="16" fillId="12" borderId="40"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6" xfId="2" applyFont="1" applyBorder="1" applyAlignment="1">
      <alignment horizontal="center" vertical="center"/>
    </xf>
    <xf numFmtId="0" fontId="16" fillId="0" borderId="86" xfId="2" applyFont="1" applyBorder="1" applyAlignment="1">
      <alignment horizontal="center" vertical="center" wrapText="1"/>
    </xf>
    <xf numFmtId="0" fontId="5" fillId="12" borderId="39" xfId="2" applyFont="1" applyFill="1" applyBorder="1" applyAlignment="1">
      <alignment horizontal="center" vertical="center" wrapText="1"/>
    </xf>
    <xf numFmtId="0" fontId="5" fillId="12" borderId="40" xfId="2" applyFont="1" applyFill="1" applyBorder="1" applyAlignment="1">
      <alignment horizontal="center" vertical="center" wrapText="1"/>
    </xf>
    <xf numFmtId="0" fontId="5" fillId="12" borderId="41" xfId="2" applyFont="1" applyFill="1" applyBorder="1" applyAlignment="1">
      <alignment horizontal="center" vertical="center" wrapText="1"/>
    </xf>
    <xf numFmtId="0" fontId="3" fillId="0" borderId="42" xfId="2" applyBorder="1" applyAlignment="1">
      <alignment horizontal="center" vertical="center" wrapText="1"/>
    </xf>
    <xf numFmtId="0" fontId="3" fillId="0" borderId="19" xfId="2" applyBorder="1" applyAlignment="1">
      <alignment horizontal="center" vertical="center" wrapText="1"/>
    </xf>
    <xf numFmtId="0" fontId="3" fillId="0" borderId="43" xfId="2" applyBorder="1" applyAlignment="1">
      <alignment horizontal="center" vertical="center" wrapText="1"/>
    </xf>
    <xf numFmtId="0" fontId="3" fillId="0" borderId="30" xfId="2" applyBorder="1" applyAlignment="1">
      <alignment horizontal="center" vertical="center" wrapText="1"/>
    </xf>
    <xf numFmtId="0" fontId="3" fillId="0" borderId="18" xfId="2" applyBorder="1" applyAlignment="1">
      <alignment horizontal="center" vertical="center" wrapText="1"/>
    </xf>
    <xf numFmtId="0" fontId="3" fillId="0" borderId="31" xfId="2" applyBorder="1" applyAlignment="1">
      <alignment horizontal="center" vertical="center" wrapText="1"/>
    </xf>
    <xf numFmtId="0" fontId="3" fillId="0" borderId="21" xfId="2"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11" fillId="0" borderId="2" xfId="0" applyFont="1" applyFill="1" applyBorder="1" applyAlignment="1">
      <alignment horizontal="left"/>
    </xf>
    <xf numFmtId="0" fontId="25" fillId="0" borderId="1" xfId="0" applyFont="1" applyFill="1" applyBorder="1" applyAlignment="1">
      <alignment horizontal="left"/>
    </xf>
    <xf numFmtId="0" fontId="51" fillId="0" borderId="3"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right"/>
    </xf>
    <xf numFmtId="0" fontId="51" fillId="0" borderId="11" xfId="0" applyFont="1" applyFill="1" applyBorder="1" applyAlignment="1">
      <alignment horizontal="left"/>
    </xf>
    <xf numFmtId="0" fontId="51" fillId="0" borderId="6" xfId="0" applyFont="1" applyFill="1" applyBorder="1" applyAlignment="1">
      <alignment horizontal="left"/>
    </xf>
    <xf numFmtId="0" fontId="51" fillId="0" borderId="0" xfId="0" applyFont="1" applyBorder="1"/>
    <xf numFmtId="0" fontId="51" fillId="0" borderId="0" xfId="0" applyFont="1" applyFill="1" applyBorder="1" applyAlignment="1">
      <alignment horizontal="left"/>
    </xf>
    <xf numFmtId="49" fontId="51" fillId="0" borderId="0" xfId="0" applyNumberFormat="1" applyFont="1" applyFill="1" applyBorder="1"/>
    <xf numFmtId="0" fontId="3" fillId="3" borderId="44" xfId="0" applyFont="1" applyFill="1" applyBorder="1" applyAlignment="1">
      <alignment horizontal="center" vertical="center"/>
    </xf>
    <xf numFmtId="0" fontId="3" fillId="3" borderId="73" xfId="0" applyFont="1" applyFill="1" applyBorder="1" applyAlignment="1">
      <alignment horizontal="center" vertical="center"/>
    </xf>
    <xf numFmtId="9" fontId="3" fillId="0" borderId="12" xfId="2" applyNumberFormat="1" applyBorder="1" applyAlignment="1">
      <alignment horizontal="center" vertical="center" wrapText="1"/>
    </xf>
    <xf numFmtId="0" fontId="3" fillId="0" borderId="0" xfId="2" applyAlignment="1">
      <alignment horizontal="center" vertical="center"/>
    </xf>
    <xf numFmtId="0" fontId="3" fillId="0" borderId="0" xfId="2" applyFont="1" applyAlignment="1">
      <alignment horizontal="left" vertical="center"/>
    </xf>
    <xf numFmtId="0" fontId="3" fillId="7" borderId="34" xfId="2" applyFont="1" applyFill="1" applyBorder="1" applyAlignment="1">
      <alignment horizontal="left" vertical="center"/>
    </xf>
    <xf numFmtId="0" fontId="3" fillId="0" borderId="0" xfId="2" applyFont="1" applyAlignment="1">
      <alignment horizontal="left" vertical="center" wrapText="1"/>
    </xf>
    <xf numFmtId="0" fontId="52" fillId="0" borderId="0" xfId="2" applyFont="1" applyAlignment="1">
      <alignment horizontal="left" vertical="center"/>
    </xf>
    <xf numFmtId="0" fontId="24" fillId="0" borderId="0" xfId="2" applyFont="1" applyBorder="1"/>
    <xf numFmtId="0" fontId="46" fillId="0" borderId="0" xfId="2" applyFont="1" applyBorder="1" applyAlignment="1">
      <alignment vertical="top" wrapText="1"/>
    </xf>
    <xf numFmtId="0" fontId="45" fillId="0" borderId="0" xfId="2" applyFont="1" applyBorder="1"/>
    <xf numFmtId="0" fontId="24" fillId="0" borderId="0" xfId="2" applyFont="1" applyBorder="1" applyAlignment="1">
      <alignment vertical="top" wrapText="1"/>
    </xf>
    <xf numFmtId="0" fontId="26" fillId="0" borderId="0" xfId="2" applyFont="1" applyBorder="1" applyAlignment="1">
      <alignment vertical="top" wrapText="1"/>
    </xf>
    <xf numFmtId="0" fontId="25" fillId="0" borderId="0" xfId="2" applyFont="1" applyBorder="1"/>
    <xf numFmtId="0" fontId="25"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4" xfId="2" applyNumberFormat="1" applyFont="1" applyFill="1" applyBorder="1" applyAlignment="1">
      <alignment horizontal="center" vertical="center" wrapText="1"/>
    </xf>
    <xf numFmtId="0" fontId="7" fillId="6" borderId="31"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5" xfId="2" applyNumberFormat="1" applyFont="1" applyFill="1" applyBorder="1" applyAlignment="1">
      <alignment horizontal="center" vertical="center" wrapText="1"/>
    </xf>
    <xf numFmtId="0" fontId="1" fillId="0" borderId="0" xfId="6"/>
    <xf numFmtId="0" fontId="47" fillId="0" borderId="0" xfId="6" applyFont="1"/>
    <xf numFmtId="0" fontId="13" fillId="0" borderId="0" xfId="2" applyFont="1" applyAlignment="1">
      <alignment vertical="center"/>
    </xf>
    <xf numFmtId="0" fontId="32" fillId="0" borderId="0" xfId="6" applyFont="1"/>
    <xf numFmtId="0" fontId="1" fillId="0" borderId="0" xfId="6" applyFont="1"/>
    <xf numFmtId="0" fontId="3" fillId="0" borderId="0" xfId="6" applyFont="1"/>
    <xf numFmtId="0" fontId="3" fillId="0" borderId="18" xfId="2" applyFont="1" applyBorder="1" applyAlignment="1">
      <alignment horizontal="center" vertical="center" wrapText="1"/>
    </xf>
    <xf numFmtId="0" fontId="3" fillId="0" borderId="44"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5"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4" xfId="2" applyFont="1" applyFill="1" applyBorder="1" applyAlignment="1">
      <alignment horizontal="center" vertical="center" wrapText="1"/>
    </xf>
    <xf numFmtId="0" fontId="3" fillId="0" borderId="41" xfId="2" applyFont="1" applyBorder="1" applyAlignment="1">
      <alignment horizontal="center" vertical="center" wrapText="1"/>
    </xf>
    <xf numFmtId="0" fontId="50" fillId="0" borderId="0" xfId="6" applyFont="1" applyFill="1" applyBorder="1" applyAlignment="1">
      <alignment horizontal="center" vertical="center" wrapText="1"/>
    </xf>
    <xf numFmtId="14" fontId="0" fillId="0" borderId="44" xfId="0" applyNumberFormat="1" applyBorder="1" applyAlignment="1">
      <alignment vertical="center" wrapText="1"/>
    </xf>
    <xf numFmtId="0" fontId="3" fillId="0" borderId="18" xfId="0" applyFont="1" applyBorder="1" applyAlignment="1">
      <alignment vertical="center" wrapText="1"/>
    </xf>
    <xf numFmtId="0" fontId="3" fillId="0" borderId="43" xfId="0" applyFont="1" applyBorder="1" applyAlignment="1">
      <alignment vertical="center" wrapText="1"/>
    </xf>
    <xf numFmtId="0" fontId="0" fillId="0" borderId="44"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0" xfId="2" applyAlignment="1">
      <alignment vertical="center" wrapText="1"/>
    </xf>
    <xf numFmtId="0" fontId="3" fillId="0" borderId="0" xfId="2" applyFont="1" applyBorder="1" applyAlignment="1">
      <alignment horizontal="center" vertical="center" wrapText="1"/>
    </xf>
    <xf numFmtId="0" fontId="3" fillId="0" borderId="0" xfId="2" applyBorder="1" applyAlignment="1">
      <alignment horizontal="center" vertical="center" wrapText="1"/>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57" fillId="0" borderId="44" xfId="2" applyFont="1" applyFill="1" applyBorder="1" applyAlignment="1">
      <alignment horizontal="center" vertical="center" wrapText="1"/>
    </xf>
    <xf numFmtId="0" fontId="1" fillId="0" borderId="0" xfId="6" applyFill="1" applyBorder="1" applyAlignment="1">
      <alignment horizontal="center" vertical="center" wrapText="1"/>
    </xf>
    <xf numFmtId="0" fontId="32" fillId="3" borderId="0" xfId="6" applyFont="1" applyFill="1"/>
    <xf numFmtId="0" fontId="1" fillId="3" borderId="0" xfId="6" applyFill="1"/>
    <xf numFmtId="0" fontId="3" fillId="0" borderId="18" xfId="0" applyFont="1" applyBorder="1" applyAlignment="1">
      <alignment vertical="center"/>
    </xf>
    <xf numFmtId="0" fontId="0" fillId="0" borderId="18" xfId="0" applyBorder="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0" xfId="2" applyBorder="1" applyAlignment="1"/>
    <xf numFmtId="0" fontId="3" fillId="0" borderId="0" xfId="2" applyBorder="1" applyAlignment="1">
      <alignment wrapText="1"/>
    </xf>
    <xf numFmtId="0" fontId="25" fillId="0" borderId="0" xfId="2" applyFont="1" applyBorder="1" applyAlignment="1">
      <alignment vertical="top" wrapText="1"/>
    </xf>
    <xf numFmtId="0" fontId="24" fillId="0" borderId="0" xfId="2" applyFont="1" applyBorder="1" applyAlignment="1">
      <alignment horizontal="center" vertical="center" wrapText="1"/>
    </xf>
    <xf numFmtId="0" fontId="3" fillId="0" borderId="0" xfId="2" applyBorder="1" applyAlignment="1">
      <alignment vertical="center" wrapText="1"/>
    </xf>
    <xf numFmtId="0" fontId="24" fillId="0" borderId="0" xfId="2" applyFont="1" applyBorder="1" applyAlignment="1">
      <alignment horizontal="center" vertical="top" wrapText="1"/>
    </xf>
    <xf numFmtId="0" fontId="63"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0" fillId="0" borderId="6" xfId="0" applyBorder="1" applyAlignment="1">
      <alignment wrapText="1"/>
    </xf>
    <xf numFmtId="0" fontId="3" fillId="0" borderId="5" xfId="0" applyFont="1" applyFill="1" applyBorder="1" applyAlignment="1">
      <alignment wrapText="1"/>
    </xf>
    <xf numFmtId="0" fontId="0" fillId="0" borderId="4" xfId="0"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0" xfId="0" applyBorder="1" applyAlignment="1">
      <alignment wrapText="1"/>
    </xf>
    <xf numFmtId="0" fontId="6" fillId="0" borderId="0" xfId="0" applyFont="1" applyFill="1" applyBorder="1" applyAlignment="1"/>
    <xf numFmtId="0" fontId="3" fillId="0" borderId="0" xfId="2"/>
    <xf numFmtId="0" fontId="3" fillId="0" borderId="0" xfId="2" applyAlignment="1"/>
    <xf numFmtId="0" fontId="3" fillId="0" borderId="0" xfId="2"/>
    <xf numFmtId="0" fontId="0" fillId="0" borderId="49" xfId="0" applyBorder="1" applyAlignment="1">
      <alignment vertical="center"/>
    </xf>
    <xf numFmtId="0" fontId="6" fillId="11" borderId="4" xfId="0" applyFont="1" applyFill="1" applyBorder="1" applyAlignment="1"/>
    <xf numFmtId="0" fontId="6" fillId="11" borderId="15" xfId="0" applyFont="1" applyFill="1" applyBorder="1" applyAlignment="1"/>
    <xf numFmtId="0" fontId="6" fillId="11" borderId="0" xfId="0" applyFont="1" applyFill="1" applyBorder="1" applyAlignment="1"/>
    <xf numFmtId="0" fontId="6" fillId="11" borderId="6" xfId="0" applyFont="1" applyFill="1" applyBorder="1" applyAlignment="1"/>
    <xf numFmtId="0" fontId="6" fillId="11" borderId="13" xfId="0" applyFont="1" applyFill="1" applyBorder="1" applyAlignment="1"/>
    <xf numFmtId="0" fontId="6" fillId="11" borderId="16" xfId="0" applyFont="1" applyFill="1" applyBorder="1" applyAlignment="1"/>
    <xf numFmtId="0" fontId="17" fillId="11" borderId="37" xfId="0" applyFont="1" applyFill="1" applyBorder="1" applyAlignment="1"/>
    <xf numFmtId="0" fontId="17" fillId="11" borderId="67" xfId="0" applyFont="1" applyFill="1" applyBorder="1" applyAlignment="1"/>
    <xf numFmtId="0" fontId="17" fillId="11" borderId="38" xfId="0" applyFont="1" applyFill="1" applyBorder="1" applyAlignment="1"/>
    <xf numFmtId="0" fontId="23" fillId="0" borderId="0" xfId="0" applyFont="1" applyFill="1" applyBorder="1" applyAlignment="1">
      <alignment vertical="center" wrapText="1"/>
    </xf>
    <xf numFmtId="0" fontId="25" fillId="0" borderId="68" xfId="0" applyFont="1" applyFill="1" applyBorder="1"/>
    <xf numFmtId="0" fontId="25" fillId="0" borderId="87" xfId="0" applyFont="1" applyFill="1" applyBorder="1"/>
    <xf numFmtId="0" fontId="31" fillId="0" borderId="54" xfId="2" applyFont="1" applyFill="1" applyBorder="1" applyAlignment="1"/>
    <xf numFmtId="0" fontId="31" fillId="0" borderId="36" xfId="2" applyFont="1" applyFill="1" applyBorder="1" applyAlignment="1">
      <alignment horizontal="center"/>
    </xf>
    <xf numFmtId="0" fontId="31" fillId="0" borderId="74" xfId="2" applyFont="1" applyFill="1" applyBorder="1" applyAlignment="1">
      <alignment horizontal="center" vertical="center"/>
    </xf>
    <xf numFmtId="0" fontId="3" fillId="0" borderId="36" xfId="2" applyBorder="1" applyAlignment="1">
      <alignment wrapText="1"/>
    </xf>
    <xf numFmtId="0" fontId="31" fillId="0" borderId="16" xfId="2" applyFont="1" applyFill="1" applyBorder="1" applyAlignment="1">
      <alignment horizontal="center" vertical="center"/>
    </xf>
    <xf numFmtId="0" fontId="3" fillId="0" borderId="36" xfId="2" applyBorder="1"/>
    <xf numFmtId="0" fontId="31" fillId="9" borderId="33" xfId="2" applyFont="1" applyFill="1" applyBorder="1"/>
    <xf numFmtId="0" fontId="31" fillId="9" borderId="36" xfId="2" applyFont="1" applyFill="1" applyBorder="1" applyAlignment="1">
      <alignment horizontal="center"/>
    </xf>
    <xf numFmtId="0" fontId="31" fillId="9" borderId="16" xfId="2" applyFont="1" applyFill="1" applyBorder="1" applyAlignment="1">
      <alignment horizontal="center" vertical="center"/>
    </xf>
    <xf numFmtId="0" fontId="3" fillId="9" borderId="36" xfId="2" applyFill="1" applyBorder="1"/>
    <xf numFmtId="0" fontId="31" fillId="9" borderId="38" xfId="2" applyFont="1" applyFill="1" applyBorder="1"/>
    <xf numFmtId="0" fontId="31" fillId="9" borderId="16" xfId="2" applyFont="1" applyFill="1" applyBorder="1" applyAlignment="1">
      <alignment horizontal="center"/>
    </xf>
    <xf numFmtId="0" fontId="31" fillId="0" borderId="38" xfId="2" applyFont="1" applyFill="1" applyBorder="1"/>
    <xf numFmtId="0" fontId="31" fillId="0" borderId="16" xfId="2" applyFont="1" applyFill="1" applyBorder="1" applyAlignment="1">
      <alignment horizontal="center"/>
    </xf>
    <xf numFmtId="0" fontId="31" fillId="0" borderId="36" xfId="2" applyFont="1" applyFill="1" applyBorder="1"/>
    <xf numFmtId="0" fontId="31" fillId="0" borderId="74" xfId="2" applyFont="1" applyFill="1" applyBorder="1" applyAlignment="1">
      <alignment horizontal="center"/>
    </xf>
    <xf numFmtId="0" fontId="66" fillId="0" borderId="74" xfId="2" applyFont="1" applyBorder="1" applyAlignment="1">
      <alignment horizontal="center" vertical="center" wrapText="1"/>
    </xf>
    <xf numFmtId="0" fontId="66" fillId="0" borderId="74" xfId="2" applyFont="1" applyBorder="1" applyAlignment="1">
      <alignment horizontal="center" vertical="center"/>
    </xf>
    <xf numFmtId="0" fontId="66" fillId="0" borderId="16" xfId="2" applyFont="1" applyBorder="1" applyAlignment="1">
      <alignment horizontal="center" vertical="center" wrapText="1"/>
    </xf>
    <xf numFmtId="0" fontId="66" fillId="0" borderId="16" xfId="2" applyFont="1" applyBorder="1" applyAlignment="1">
      <alignment horizontal="center" vertical="center"/>
    </xf>
    <xf numFmtId="0" fontId="21" fillId="0" borderId="46" xfId="0" applyFont="1" applyFill="1" applyBorder="1" applyAlignment="1">
      <alignment horizontal="left"/>
    </xf>
    <xf numFmtId="0" fontId="21" fillId="0" borderId="23" xfId="0" applyFont="1" applyFill="1" applyBorder="1" applyAlignment="1">
      <alignment horizontal="left"/>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31" fillId="0" borderId="38" xfId="2" applyFont="1" applyFill="1" applyBorder="1" applyAlignment="1">
      <alignment wrapText="1"/>
    </xf>
    <xf numFmtId="0" fontId="3" fillId="0" borderId="0" xfId="2" applyAlignment="1"/>
    <xf numFmtId="0" fontId="25" fillId="0" borderId="1" xfId="0" applyFont="1" applyFill="1" applyBorder="1" applyAlignment="1">
      <alignment horizontal="left"/>
    </xf>
    <xf numFmtId="49" fontId="51" fillId="0" borderId="0" xfId="0" applyNumberFormat="1" applyFont="1" applyFill="1" applyBorder="1" applyAlignment="1">
      <alignment horizontal="right"/>
    </xf>
    <xf numFmtId="0" fontId="25" fillId="6" borderId="2" xfId="0" applyFont="1" applyFill="1" applyBorder="1"/>
    <xf numFmtId="0" fontId="25" fillId="6" borderId="0" xfId="0" applyFont="1" applyFill="1" applyBorder="1"/>
    <xf numFmtId="0" fontId="25" fillId="6" borderId="6" xfId="0" applyFont="1" applyFill="1" applyBorder="1"/>
    <xf numFmtId="0" fontId="3" fillId="0" borderId="18" xfId="0" applyFont="1" applyFill="1" applyBorder="1" applyAlignment="1">
      <alignment horizontal="center" vertical="center"/>
    </xf>
    <xf numFmtId="0" fontId="25" fillId="0" borderId="0" xfId="0" applyFont="1" applyFill="1" applyBorder="1" applyAlignment="1">
      <alignment horizontal="left"/>
    </xf>
    <xf numFmtId="0" fontId="32" fillId="0" borderId="0" xfId="0" applyFont="1" applyFill="1" applyBorder="1"/>
    <xf numFmtId="0" fontId="32" fillId="7" borderId="34" xfId="0" applyFont="1" applyFill="1" applyBorder="1"/>
    <xf numFmtId="0" fontId="51" fillId="0" borderId="6" xfId="0" applyFont="1" applyFill="1" applyBorder="1" applyAlignment="1">
      <alignment horizontal="left" wrapText="1"/>
    </xf>
    <xf numFmtId="0" fontId="51" fillId="0" borderId="0" xfId="0" applyFont="1" applyFill="1" applyBorder="1" applyAlignment="1">
      <alignment horizontal="right" vertical="center" wrapText="1"/>
    </xf>
    <xf numFmtId="0" fontId="51" fillId="0" borderId="1" xfId="0" applyFont="1" applyFill="1" applyBorder="1" applyAlignment="1">
      <alignment horizontal="left"/>
    </xf>
    <xf numFmtId="0" fontId="51" fillId="6" borderId="18" xfId="0" applyFont="1" applyFill="1" applyBorder="1"/>
    <xf numFmtId="0" fontId="51" fillId="6" borderId="44" xfId="0" applyFont="1" applyFill="1" applyBorder="1"/>
    <xf numFmtId="0" fontId="32" fillId="0" borderId="3" xfId="0" applyFont="1" applyFill="1" applyBorder="1" applyAlignment="1">
      <alignment horizontal="center"/>
    </xf>
    <xf numFmtId="0" fontId="32" fillId="0" borderId="0" xfId="0" applyFont="1" applyFill="1" applyBorder="1" applyAlignment="1">
      <alignment horizontal="right"/>
    </xf>
    <xf numFmtId="0" fontId="32" fillId="0" borderId="11" xfId="0" applyFont="1" applyFill="1" applyBorder="1" applyAlignment="1">
      <alignment horizontal="left"/>
    </xf>
    <xf numFmtId="0" fontId="32" fillId="0" borderId="1" xfId="0" applyFont="1" applyFill="1" applyBorder="1" applyAlignment="1">
      <alignment horizontal="left"/>
    </xf>
    <xf numFmtId="0" fontId="32" fillId="6" borderId="18" xfId="0" applyFont="1" applyFill="1" applyBorder="1"/>
    <xf numFmtId="0" fontId="32" fillId="6" borderId="44" xfId="0" applyFont="1" applyFill="1" applyBorder="1"/>
    <xf numFmtId="0" fontId="32" fillId="0" borderId="0" xfId="0" applyFont="1" applyFill="1" applyBorder="1" applyAlignment="1">
      <alignment horizontal="right" vertical="center" wrapText="1"/>
    </xf>
    <xf numFmtId="0" fontId="3" fillId="7" borderId="34" xfId="2" applyFont="1" applyFill="1" applyBorder="1" applyAlignment="1">
      <alignment horizontal="left" vertical="center" wrapText="1"/>
    </xf>
    <xf numFmtId="0" fontId="3" fillId="0" borderId="2" xfId="0" applyFont="1" applyBorder="1"/>
    <xf numFmtId="0" fontId="32" fillId="3" borderId="30" xfId="0" applyFont="1" applyFill="1" applyBorder="1"/>
    <xf numFmtId="0" fontId="32" fillId="3" borderId="18" xfId="0" applyFont="1" applyFill="1" applyBorder="1" applyAlignment="1">
      <alignment horizontal="center" vertical="center"/>
    </xf>
    <xf numFmtId="0" fontId="32" fillId="3" borderId="18" xfId="0" applyFont="1" applyFill="1" applyBorder="1" applyAlignment="1">
      <alignment horizontal="center" vertical="center" wrapText="1"/>
    </xf>
    <xf numFmtId="0" fontId="32" fillId="2" borderId="43" xfId="0" applyFont="1" applyFill="1" applyBorder="1" applyAlignment="1">
      <alignment horizontal="center" vertical="center"/>
    </xf>
    <xf numFmtId="0" fontId="32" fillId="2" borderId="30" xfId="0" applyFont="1" applyFill="1" applyBorder="1"/>
    <xf numFmtId="0" fontId="32" fillId="2" borderId="18" xfId="0" applyFont="1" applyFill="1" applyBorder="1" applyAlignment="1">
      <alignment horizontal="center" vertical="center"/>
    </xf>
    <xf numFmtId="0" fontId="32" fillId="2" borderId="18" xfId="0" applyFont="1" applyFill="1" applyBorder="1" applyAlignment="1">
      <alignment horizontal="center" vertical="center" wrapText="1"/>
    </xf>
    <xf numFmtId="0" fontId="32" fillId="2" borderId="44" xfId="0" applyFont="1" applyFill="1" applyBorder="1" applyAlignment="1">
      <alignment horizontal="center" vertical="center"/>
    </xf>
    <xf numFmtId="0" fontId="67" fillId="0" borderId="0" xfId="0" applyFont="1" applyFill="1" applyBorder="1"/>
    <xf numFmtId="0" fontId="32" fillId="3" borderId="44" xfId="0" applyFont="1" applyFill="1" applyBorder="1" applyAlignment="1">
      <alignment horizontal="center" vertical="center"/>
    </xf>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40" fillId="0" borderId="5" xfId="2" applyFont="1" applyBorder="1" applyAlignment="1">
      <alignment horizontal="center" vertical="center" wrapText="1"/>
    </xf>
    <xf numFmtId="0" fontId="41" fillId="0" borderId="4" xfId="2" applyFont="1" applyBorder="1" applyAlignment="1">
      <alignment horizontal="center" vertical="center" wrapText="1"/>
    </xf>
    <xf numFmtId="0" fontId="41" fillId="0" borderId="15" xfId="2" applyFont="1" applyBorder="1" applyAlignment="1">
      <alignment horizontal="center" vertical="center" wrapText="1"/>
    </xf>
    <xf numFmtId="0" fontId="41" fillId="0" borderId="2" xfId="2" applyFont="1" applyBorder="1" applyAlignment="1">
      <alignment horizontal="center" vertical="center" wrapText="1"/>
    </xf>
    <xf numFmtId="0" fontId="41" fillId="0" borderId="0" xfId="2" applyFont="1" applyAlignment="1">
      <alignment horizontal="center" vertical="center" wrapText="1"/>
    </xf>
    <xf numFmtId="0" fontId="41" fillId="0" borderId="6" xfId="2" applyFont="1" applyBorder="1" applyAlignment="1">
      <alignment horizontal="center" vertical="center" wrapText="1"/>
    </xf>
    <xf numFmtId="0" fontId="41" fillId="0" borderId="33" xfId="2" applyFont="1" applyBorder="1" applyAlignment="1">
      <alignment horizontal="center" vertical="center" wrapText="1"/>
    </xf>
    <xf numFmtId="0" fontId="41" fillId="0" borderId="13" xfId="2" applyFont="1" applyBorder="1" applyAlignment="1">
      <alignment horizontal="center" vertical="center" wrapText="1"/>
    </xf>
    <xf numFmtId="0" fontId="41" fillId="0" borderId="16" xfId="2" applyFont="1" applyBorder="1" applyAlignment="1">
      <alignment horizontal="center" vertical="center" wrapText="1"/>
    </xf>
    <xf numFmtId="0" fontId="43"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3" fillId="0" borderId="2" xfId="0" applyFont="1" applyBorder="1" applyAlignment="1">
      <alignment horizontal="center" wrapText="1"/>
    </xf>
    <xf numFmtId="0" fontId="0" fillId="0" borderId="0" xfId="0" applyAlignment="1"/>
    <xf numFmtId="0" fontId="30" fillId="0" borderId="0" xfId="0" applyFont="1" applyAlignment="1">
      <alignment horizontal="center" vertical="center" wrapText="1"/>
    </xf>
    <xf numFmtId="0" fontId="17" fillId="0" borderId="76" xfId="0" applyFont="1" applyBorder="1" applyAlignment="1">
      <alignment vertical="center" wrapText="1"/>
    </xf>
    <xf numFmtId="0" fontId="17" fillId="0" borderId="74" xfId="0" applyFont="1" applyBorder="1" applyAlignment="1">
      <alignment wrapText="1"/>
    </xf>
    <xf numFmtId="0" fontId="3" fillId="0" borderId="0" xfId="0" applyFont="1" applyBorder="1" applyAlignment="1">
      <alignment horizontal="center" wrapText="1"/>
    </xf>
    <xf numFmtId="0" fontId="5" fillId="0" borderId="5" xfId="0" applyFont="1" applyBorder="1" applyAlignment="1"/>
    <xf numFmtId="0" fontId="5" fillId="0" borderId="15" xfId="0" applyFont="1" applyBorder="1" applyAlignment="1"/>
    <xf numFmtId="0" fontId="5" fillId="0" borderId="32" xfId="0" applyFont="1" applyBorder="1" applyAlignment="1">
      <alignment vertical="center"/>
    </xf>
    <xf numFmtId="0" fontId="0" fillId="0" borderId="2" xfId="0" applyBorder="1" applyAlignment="1">
      <alignment vertical="center"/>
    </xf>
    <xf numFmtId="0" fontId="0" fillId="0" borderId="33" xfId="0" applyBorder="1" applyAlignment="1">
      <alignment vertical="center"/>
    </xf>
    <xf numFmtId="0" fontId="5" fillId="0" borderId="25" xfId="0" applyFont="1"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65" xfId="0" applyBorder="1" applyAlignment="1">
      <alignment vertical="center"/>
    </xf>
    <xf numFmtId="0" fontId="0" fillId="0" borderId="0" xfId="0" applyAlignment="1">
      <alignment wrapText="1"/>
    </xf>
    <xf numFmtId="0" fontId="17" fillId="0" borderId="0" xfId="0" applyFont="1" applyBorder="1" applyAlignment="1">
      <alignment horizontal="left" wrapText="1"/>
    </xf>
    <xf numFmtId="0" fontId="17" fillId="0" borderId="6" xfId="0" applyFont="1" applyBorder="1" applyAlignment="1">
      <alignment horizontal="left" wrapText="1"/>
    </xf>
    <xf numFmtId="0" fontId="3" fillId="0" borderId="0" xfId="0" applyFont="1" applyBorder="1" applyAlignment="1"/>
    <xf numFmtId="0" fontId="0" fillId="0" borderId="6" xfId="0" applyBorder="1" applyAlignment="1"/>
    <xf numFmtId="0" fontId="3" fillId="0" borderId="0" xfId="0" applyFont="1" applyFill="1" applyBorder="1" applyAlignment="1">
      <alignment wrapText="1"/>
    </xf>
    <xf numFmtId="0" fontId="0" fillId="0" borderId="6" xfId="0" applyBorder="1" applyAlignment="1">
      <alignment wrapText="1"/>
    </xf>
    <xf numFmtId="0" fontId="64" fillId="0" borderId="2" xfId="1" applyFont="1" applyBorder="1" applyAlignment="1" applyProtection="1">
      <alignment horizontal="left" wrapText="1"/>
    </xf>
    <xf numFmtId="0" fontId="22" fillId="0" borderId="0" xfId="2" applyFont="1" applyFill="1" applyBorder="1" applyAlignment="1"/>
    <xf numFmtId="0" fontId="3" fillId="0" borderId="0" xfId="2" applyFill="1" applyBorder="1" applyAlignment="1"/>
    <xf numFmtId="0" fontId="22" fillId="0" borderId="0" xfId="2" applyFont="1" applyFill="1" applyBorder="1" applyAlignment="1">
      <alignment wrapText="1"/>
    </xf>
    <xf numFmtId="0" fontId="22" fillId="0" borderId="2" xfId="2" applyFont="1" applyFill="1" applyBorder="1" applyAlignment="1">
      <alignment horizontal="left" wrapText="1"/>
    </xf>
    <xf numFmtId="0" fontId="22" fillId="0" borderId="0" xfId="2" applyFont="1" applyFill="1" applyBorder="1" applyAlignment="1">
      <alignment horizontal="left" wrapText="1"/>
    </xf>
    <xf numFmtId="0" fontId="44" fillId="0" borderId="2" xfId="1" applyFont="1" applyFill="1" applyBorder="1" applyAlignment="1" applyProtection="1">
      <alignment horizontal="left" wrapText="1"/>
    </xf>
    <xf numFmtId="0" fontId="30" fillId="0" borderId="5" xfId="2" applyFont="1" applyFill="1" applyBorder="1" applyAlignment="1">
      <alignment horizontal="center" vertical="center" wrapText="1"/>
    </xf>
    <xf numFmtId="0" fontId="30" fillId="0" borderId="4" xfId="2" applyFont="1" applyFill="1" applyBorder="1" applyAlignment="1">
      <alignment horizontal="center" vertical="center" wrapText="1"/>
    </xf>
    <xf numFmtId="0" fontId="3" fillId="0" borderId="4" xfId="2" applyBorder="1" applyAlignment="1"/>
    <xf numFmtId="0" fontId="3" fillId="0" borderId="15" xfId="2" applyBorder="1" applyAlignment="1"/>
    <xf numFmtId="0" fontId="30" fillId="0" borderId="54" xfId="2" applyFont="1" applyBorder="1" applyAlignment="1">
      <alignment horizontal="center" vertical="center" wrapText="1"/>
    </xf>
    <xf numFmtId="0" fontId="30" fillId="0" borderId="76" xfId="0" applyFont="1" applyBorder="1" applyAlignment="1">
      <alignment horizontal="fill" textRotation="9" justifyLastLine="1"/>
    </xf>
    <xf numFmtId="0" fontId="3" fillId="0" borderId="76" xfId="2" applyBorder="1" applyAlignment="1"/>
    <xf numFmtId="0" fontId="3" fillId="0" borderId="74" xfId="2" applyBorder="1" applyAlignment="1"/>
    <xf numFmtId="0" fontId="17" fillId="0" borderId="76" xfId="2" applyFont="1" applyBorder="1" applyAlignment="1">
      <alignment vertical="center" wrapText="1"/>
    </xf>
    <xf numFmtId="0" fontId="17" fillId="0" borderId="74" xfId="2" applyFont="1" applyBorder="1" applyAlignment="1">
      <alignment wrapText="1"/>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3" fillId="0" borderId="54" xfId="2" applyFont="1" applyBorder="1" applyAlignment="1">
      <alignment horizontal="center" wrapText="1"/>
    </xf>
    <xf numFmtId="0" fontId="3" fillId="0" borderId="4" xfId="2" applyFill="1" applyBorder="1" applyAlignment="1">
      <alignment wrapText="1"/>
    </xf>
    <xf numFmtId="0" fontId="3" fillId="0" borderId="15" xfId="2" applyFill="1" applyBorder="1" applyAlignment="1">
      <alignment wrapText="1"/>
    </xf>
    <xf numFmtId="0" fontId="30" fillId="0" borderId="76" xfId="2" applyFont="1" applyBorder="1" applyAlignment="1">
      <alignment horizontal="fill" textRotation="9" justifyLastLine="1"/>
    </xf>
    <xf numFmtId="0" fontId="11" fillId="0" borderId="0" xfId="2" applyFont="1" applyAlignment="1">
      <alignment horizontal="center"/>
    </xf>
    <xf numFmtId="0" fontId="3" fillId="0" borderId="0" xfId="2" applyAlignment="1"/>
    <xf numFmtId="0" fontId="28" fillId="0" borderId="0" xfId="1" applyAlignment="1" applyProtection="1">
      <alignment horizontal="left"/>
    </xf>
    <xf numFmtId="0" fontId="3" fillId="0" borderId="2" xfId="0" applyFont="1" applyFill="1" applyBorder="1" applyAlignment="1">
      <alignment wrapText="1"/>
    </xf>
    <xf numFmtId="0" fontId="6" fillId="0" borderId="0" xfId="0" applyFont="1" applyFill="1" applyBorder="1" applyAlignment="1">
      <alignment wrapText="1"/>
    </xf>
    <xf numFmtId="0" fontId="0" fillId="0" borderId="2" xfId="0" applyBorder="1" applyAlignment="1">
      <alignment wrapText="1"/>
    </xf>
    <xf numFmtId="0" fontId="25" fillId="0" borderId="1" xfId="0" applyFont="1" applyBorder="1" applyAlignment="1"/>
    <xf numFmtId="0" fontId="0" fillId="0" borderId="0" xfId="0" applyBorder="1" applyAlignment="1"/>
    <xf numFmtId="0" fontId="0" fillId="0" borderId="55" xfId="0" applyBorder="1" applyAlignment="1"/>
    <xf numFmtId="0" fontId="3" fillId="0" borderId="37" xfId="2" applyFont="1" applyBorder="1" applyAlignment="1">
      <alignment horizontal="center" vertical="center"/>
    </xf>
    <xf numFmtId="0" fontId="3" fillId="0" borderId="67" xfId="2" applyBorder="1" applyAlignment="1">
      <alignment horizontal="center" vertical="center"/>
    </xf>
    <xf numFmtId="0" fontId="3" fillId="0" borderId="38" xfId="2" applyBorder="1" applyAlignment="1">
      <alignment horizontal="center" vertical="center"/>
    </xf>
    <xf numFmtId="0" fontId="5" fillId="0" borderId="0" xfId="2" applyFont="1" applyBorder="1" applyAlignment="1">
      <alignment horizontal="left" vertical="center"/>
    </xf>
    <xf numFmtId="0" fontId="5" fillId="0" borderId="0" xfId="2" applyFont="1" applyBorder="1" applyAlignment="1">
      <alignment horizontal="center" vertical="center"/>
    </xf>
    <xf numFmtId="49" fontId="3" fillId="0" borderId="54" xfId="2" applyNumberFormat="1" applyFont="1" applyBorder="1" applyAlignment="1">
      <alignment horizontal="left" vertical="center"/>
    </xf>
    <xf numFmtId="49" fontId="3" fillId="0" borderId="76" xfId="2" applyNumberFormat="1" applyBorder="1" applyAlignment="1">
      <alignment horizontal="left" vertical="center"/>
    </xf>
    <xf numFmtId="49" fontId="3" fillId="0" borderId="74" xfId="2" applyNumberFormat="1" applyBorder="1" applyAlignment="1">
      <alignment horizontal="left" vertical="center"/>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8" fillId="0" borderId="2" xfId="2" applyFont="1" applyBorder="1" applyAlignment="1">
      <alignment horizontal="center" vertical="center" wrapText="1"/>
    </xf>
    <xf numFmtId="0" fontId="38" fillId="0" borderId="0" xfId="2" applyFont="1" applyAlignment="1">
      <alignment horizontal="center" wrapText="1"/>
    </xf>
    <xf numFmtId="0" fontId="38" fillId="0" borderId="6" xfId="2" applyFont="1" applyBorder="1" applyAlignment="1">
      <alignment horizontal="center" wrapText="1"/>
    </xf>
    <xf numFmtId="0" fontId="3" fillId="0" borderId="0" xfId="2" applyBorder="1" applyAlignment="1">
      <alignment horizontal="left" vertical="center"/>
    </xf>
    <xf numFmtId="49" fontId="3" fillId="0" borderId="76" xfId="2" applyNumberFormat="1" applyFont="1" applyBorder="1" applyAlignment="1">
      <alignment horizontal="left" vertical="center"/>
    </xf>
    <xf numFmtId="49" fontId="3" fillId="0" borderId="74" xfId="2" applyNumberFormat="1" applyFont="1" applyBorder="1" applyAlignment="1">
      <alignment horizontal="left" vertical="center"/>
    </xf>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3"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3"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4" xfId="2" applyFont="1" applyBorder="1" applyAlignment="1">
      <alignment horizontal="center" vertical="center" wrapText="1"/>
    </xf>
    <xf numFmtId="0" fontId="3" fillId="0" borderId="76" xfId="2" applyBorder="1" applyAlignment="1">
      <alignment horizontal="center" vertical="center" wrapText="1"/>
    </xf>
    <xf numFmtId="0" fontId="3" fillId="0" borderId="74"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3" xfId="2" applyBorder="1" applyAlignment="1">
      <alignment horizontal="center" vertical="center" wrapText="1"/>
    </xf>
    <xf numFmtId="0" fontId="3" fillId="0" borderId="16" xfId="2" applyBorder="1" applyAlignment="1">
      <alignment horizontal="center" vertical="center" wrapText="1"/>
    </xf>
    <xf numFmtId="0" fontId="3" fillId="0" borderId="54" xfId="0" applyFont="1" applyFill="1" applyBorder="1" applyAlignment="1">
      <alignment horizontal="left" wrapText="1"/>
    </xf>
    <xf numFmtId="0" fontId="0" fillId="0" borderId="76" xfId="0" applyBorder="1" applyAlignment="1">
      <alignment wrapText="1"/>
    </xf>
    <xf numFmtId="0" fontId="0" fillId="0" borderId="74" xfId="0" applyBorder="1" applyAlignment="1">
      <alignment wrapText="1"/>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3"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23" fillId="0" borderId="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3" xfId="0" applyFont="1" applyFill="1" applyBorder="1" applyAlignment="1">
      <alignment horizontal="left" vertical="top"/>
    </xf>
    <xf numFmtId="0" fontId="17" fillId="11" borderId="16" xfId="0" applyFont="1" applyFill="1" applyBorder="1" applyAlignment="1">
      <alignment horizontal="left" vertical="top"/>
    </xf>
    <xf numFmtId="0" fontId="21" fillId="7" borderId="51" xfId="0" applyFont="1" applyFill="1" applyBorder="1" applyAlignment="1">
      <alignment horizontal="right" vertical="center"/>
    </xf>
    <xf numFmtId="0" fontId="5" fillId="7" borderId="53" xfId="0" applyFont="1" applyFill="1" applyBorder="1" applyAlignment="1">
      <alignment horizontal="right" vertical="center"/>
    </xf>
    <xf numFmtId="0" fontId="21"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3"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1" fillId="7" borderId="57" xfId="0" applyFont="1" applyFill="1" applyBorder="1" applyAlignment="1">
      <alignment horizontal="right" vertical="center"/>
    </xf>
    <xf numFmtId="0" fontId="5" fillId="7" borderId="58" xfId="0" applyFont="1" applyFill="1" applyBorder="1" applyAlignment="1">
      <alignment horizontal="righ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3" fillId="0" borderId="5" xfId="0" applyFont="1" applyBorder="1" applyAlignment="1">
      <alignment horizontal="left" vertical="center" wrapText="1"/>
    </xf>
    <xf numFmtId="0" fontId="25" fillId="0" borderId="0" xfId="0" applyFont="1" applyFill="1" applyBorder="1" applyAlignment="1"/>
    <xf numFmtId="0" fontId="25" fillId="0" borderId="0" xfId="0" applyFont="1" applyBorder="1" applyAlignment="1"/>
    <xf numFmtId="0" fontId="25" fillId="0" borderId="55" xfId="0" applyFont="1" applyBorder="1" applyAlignment="1"/>
    <xf numFmtId="0" fontId="25" fillId="0" borderId="1" xfId="0" applyFont="1" applyFill="1" applyBorder="1" applyAlignment="1"/>
    <xf numFmtId="0" fontId="39" fillId="0" borderId="1" xfId="0" applyFont="1" applyFill="1" applyBorder="1" applyAlignment="1">
      <alignment horizontal="left"/>
    </xf>
    <xf numFmtId="0" fontId="39" fillId="0" borderId="0" xfId="0" applyFont="1" applyFill="1" applyBorder="1" applyAlignment="1">
      <alignment horizontal="left"/>
    </xf>
    <xf numFmtId="0" fontId="5" fillId="8" borderId="0" xfId="0" applyFont="1" applyFill="1" applyAlignment="1">
      <alignment vertical="center" wrapText="1"/>
    </xf>
    <xf numFmtId="0" fontId="0" fillId="8" borderId="0" xfId="0" applyFill="1" applyAlignment="1">
      <alignment vertical="center" wrapText="1"/>
    </xf>
    <xf numFmtId="0" fontId="3" fillId="0" borderId="0" xfId="0" applyFont="1" applyFill="1" applyBorder="1" applyAlignment="1">
      <alignment horizontal="left" wrapText="1"/>
    </xf>
    <xf numFmtId="0" fontId="0" fillId="0" borderId="0" xfId="0" applyBorder="1" applyAlignment="1">
      <alignment wrapText="1"/>
    </xf>
    <xf numFmtId="0" fontId="11" fillId="0" borderId="2" xfId="0" applyFont="1" applyFill="1" applyBorder="1" applyAlignment="1">
      <alignment horizontal="left"/>
    </xf>
    <xf numFmtId="0" fontId="11" fillId="0" borderId="0" xfId="0" applyFont="1" applyFill="1" applyBorder="1" applyAlignment="1">
      <alignment horizontal="left"/>
    </xf>
    <xf numFmtId="0" fontId="25" fillId="0" borderId="55" xfId="0" applyFont="1" applyFill="1" applyBorder="1" applyAlignment="1"/>
    <xf numFmtId="0" fontId="3" fillId="0" borderId="0" xfId="0" applyFont="1" applyFill="1" applyAlignment="1">
      <alignment horizontal="left" wrapText="1"/>
    </xf>
    <xf numFmtId="0" fontId="21" fillId="0" borderId="47" xfId="0" applyFont="1" applyFill="1" applyBorder="1" applyAlignment="1">
      <alignment horizontal="left" wrapText="1"/>
    </xf>
    <xf numFmtId="0" fontId="21" fillId="0" borderId="49" xfId="0" applyFont="1" applyFill="1" applyBorder="1" applyAlignment="1">
      <alignment horizontal="left" wrapText="1"/>
    </xf>
    <xf numFmtId="0" fontId="21" fillId="0" borderId="50" xfId="0" applyFont="1" applyFill="1" applyBorder="1" applyAlignment="1">
      <alignment horizontal="left"/>
    </xf>
    <xf numFmtId="0" fontId="21" fillId="0" borderId="28" xfId="0" applyFont="1" applyFill="1" applyBorder="1" applyAlignment="1">
      <alignment horizontal="left"/>
    </xf>
    <xf numFmtId="0" fontId="21" fillId="0" borderId="52" xfId="0" applyFont="1" applyFill="1" applyBorder="1" applyAlignment="1">
      <alignment horizontal="center"/>
    </xf>
    <xf numFmtId="0" fontId="5" fillId="8" borderId="0" xfId="0" applyFont="1" applyFill="1" applyAlignment="1">
      <alignment horizontal="left" vertical="center" wrapText="1"/>
    </xf>
    <xf numFmtId="0" fontId="5" fillId="7" borderId="46" xfId="0" applyFont="1" applyFill="1" applyBorder="1" applyAlignment="1">
      <alignment horizontal="right" vertical="center"/>
    </xf>
    <xf numFmtId="0" fontId="5" fillId="7" borderId="52" xfId="0" applyFont="1" applyFill="1" applyBorder="1" applyAlignment="1">
      <alignment horizontal="right" vertical="center"/>
    </xf>
    <xf numFmtId="0" fontId="5" fillId="7" borderId="23" xfId="0" applyFont="1" applyFill="1" applyBorder="1" applyAlignment="1">
      <alignment horizontal="right" vertical="center"/>
    </xf>
    <xf numFmtId="0" fontId="21" fillId="0" borderId="46" xfId="0" applyFont="1" applyFill="1" applyBorder="1" applyAlignment="1">
      <alignment horizontal="left"/>
    </xf>
    <xf numFmtId="0" fontId="21" fillId="0" borderId="23" xfId="0" applyFont="1" applyFill="1" applyBorder="1" applyAlignment="1">
      <alignment horizontal="left"/>
    </xf>
    <xf numFmtId="0" fontId="5" fillId="7" borderId="50" xfId="0" applyFont="1" applyFill="1" applyBorder="1" applyAlignment="1">
      <alignment horizontal="right" vertical="center"/>
    </xf>
    <xf numFmtId="0" fontId="5" fillId="7" borderId="51" xfId="0" applyFont="1" applyFill="1" applyBorder="1" applyAlignment="1">
      <alignment horizontal="right" vertical="center"/>
    </xf>
    <xf numFmtId="0" fontId="5" fillId="7" borderId="28"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49" xfId="0" applyFont="1" applyFill="1" applyBorder="1" applyAlignment="1">
      <alignment horizontal="right" vertical="center"/>
    </xf>
    <xf numFmtId="0" fontId="21" fillId="0" borderId="47" xfId="0" applyFont="1" applyFill="1" applyBorder="1" applyAlignment="1">
      <alignment horizontal="left"/>
    </xf>
    <xf numFmtId="0" fontId="21" fillId="0" borderId="49" xfId="0" applyFont="1" applyFill="1" applyBorder="1" applyAlignment="1">
      <alignment horizontal="left"/>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49" fontId="25" fillId="0" borderId="0" xfId="0" applyNumberFormat="1" applyFont="1" applyFill="1" applyBorder="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55" xfId="0" applyFont="1" applyFill="1" applyBorder="1" applyAlignment="1">
      <alignment horizontal="left"/>
    </xf>
    <xf numFmtId="0" fontId="5" fillId="8" borderId="0" xfId="0" applyFont="1" applyFill="1" applyAlignment="1">
      <alignment horizontal="center" vertical="center" wrapText="1"/>
    </xf>
    <xf numFmtId="0" fontId="15" fillId="0" borderId="51" xfId="0" applyFont="1" applyFill="1" applyBorder="1" applyAlignment="1">
      <alignment horizontal="center"/>
    </xf>
    <xf numFmtId="0" fontId="6" fillId="0" borderId="0" xfId="0" applyFont="1" applyFill="1" applyBorder="1" applyAlignment="1"/>
    <xf numFmtId="0" fontId="3" fillId="0" borderId="1" xfId="0" applyFont="1" applyFill="1" applyBorder="1" applyAlignment="1"/>
    <xf numFmtId="0" fontId="3" fillId="0" borderId="1" xfId="0" applyFont="1" applyBorder="1" applyAlignment="1"/>
    <xf numFmtId="0" fontId="23" fillId="0" borderId="4" xfId="0" applyFont="1" applyBorder="1" applyAlignment="1">
      <alignment horizontal="center" vertical="center" wrapText="1"/>
    </xf>
    <xf numFmtId="0" fontId="23" fillId="0" borderId="13" xfId="0" applyFont="1" applyBorder="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0" fillId="3" borderId="71" xfId="0" applyFill="1" applyBorder="1" applyAlignment="1">
      <alignment horizontal="left" vertical="center"/>
    </xf>
    <xf numFmtId="0" fontId="0" fillId="3" borderId="42" xfId="0" applyFill="1" applyBorder="1" applyAlignment="1">
      <alignment horizontal="left" vertical="center"/>
    </xf>
    <xf numFmtId="0" fontId="11" fillId="0" borderId="0" xfId="2" applyFont="1" applyAlignment="1">
      <alignment horizontal="center" vertical="center" wrapText="1"/>
    </xf>
    <xf numFmtId="0" fontId="3" fillId="0" borderId="0" xfId="2" applyAlignment="1">
      <alignment horizontal="center" vertical="center" wrapText="1"/>
    </xf>
    <xf numFmtId="0" fontId="11" fillId="0" borderId="0" xfId="2" applyFont="1" applyAlignment="1">
      <alignment horizontal="left" vertical="center" wrapText="1"/>
    </xf>
    <xf numFmtId="0" fontId="3" fillId="0" borderId="0" xfId="2" applyAlignment="1">
      <alignment horizontal="left" vertical="center" wrapText="1"/>
    </xf>
    <xf numFmtId="9" fontId="16" fillId="0" borderId="0" xfId="2" applyNumberFormat="1" applyFont="1" applyFill="1" applyBorder="1" applyAlignment="1">
      <alignment horizontal="left" vertical="center" wrapText="1"/>
    </xf>
    <xf numFmtId="0" fontId="28" fillId="0" borderId="0" xfId="1" applyFill="1" applyBorder="1" applyAlignment="1" applyProtection="1">
      <alignment horizontal="center" vertical="center" wrapText="1"/>
    </xf>
    <xf numFmtId="0" fontId="11" fillId="0" borderId="0" xfId="2" applyFont="1" applyAlignment="1">
      <alignment horizontal="center" wrapText="1"/>
    </xf>
    <xf numFmtId="0" fontId="3" fillId="0" borderId="37" xfId="2" applyFont="1" applyBorder="1" applyAlignment="1">
      <alignment wrapText="1"/>
    </xf>
    <xf numFmtId="0" fontId="3" fillId="0" borderId="38" xfId="2" applyBorder="1" applyAlignment="1">
      <alignment wrapText="1"/>
    </xf>
    <xf numFmtId="0" fontId="3" fillId="0" borderId="37" xfId="2" applyFont="1" applyBorder="1" applyAlignment="1">
      <alignment horizontal="left" vertical="top"/>
    </xf>
    <xf numFmtId="0" fontId="3" fillId="0" borderId="38" xfId="2" applyBorder="1" applyAlignment="1">
      <alignment horizontal="left" vertical="top"/>
    </xf>
    <xf numFmtId="0" fontId="24" fillId="0" borderId="0" xfId="2" applyFont="1" applyBorder="1" applyAlignment="1">
      <alignment horizontal="center" vertical="top" wrapText="1"/>
    </xf>
    <xf numFmtId="0" fontId="24" fillId="0" borderId="0" xfId="2" applyFont="1" applyBorder="1" applyAlignment="1">
      <alignment horizontal="center" vertical="center" wrapText="1"/>
    </xf>
    <xf numFmtId="0" fontId="3" fillId="0" borderId="0" xfId="2" applyBorder="1" applyAlignment="1">
      <alignment vertical="center" wrapText="1"/>
    </xf>
    <xf numFmtId="0" fontId="25" fillId="0" borderId="0" xfId="2" applyFont="1" applyBorder="1" applyAlignment="1">
      <alignment vertical="top" wrapText="1"/>
    </xf>
    <xf numFmtId="0" fontId="62" fillId="0" borderId="0" xfId="1" applyFont="1" applyBorder="1" applyAlignment="1" applyProtection="1">
      <alignment horizontal="left" vertical="top" wrapText="1"/>
    </xf>
    <xf numFmtId="0" fontId="54" fillId="0" borderId="0" xfId="2" applyFont="1" applyAlignment="1">
      <alignment horizontal="center" wrapText="1"/>
    </xf>
    <xf numFmtId="0" fontId="55" fillId="0" borderId="0" xfId="2" applyFont="1" applyAlignment="1">
      <alignment wrapText="1"/>
    </xf>
    <xf numFmtId="0" fontId="62" fillId="0" borderId="0" xfId="1" applyFont="1" applyAlignment="1" applyProtection="1">
      <alignment horizontal="left"/>
    </xf>
    <xf numFmtId="0" fontId="3" fillId="0" borderId="0" xfId="2"/>
    <xf numFmtId="0" fontId="34" fillId="0" borderId="0" xfId="2" applyFont="1" applyAlignment="1">
      <alignment horizontal="left" vertical="center" wrapText="1"/>
    </xf>
    <xf numFmtId="0" fontId="61" fillId="0" borderId="0" xfId="2" applyFont="1" applyAlignment="1">
      <alignment horizontal="left" vertical="center" wrapText="1"/>
    </xf>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69" fillId="0" borderId="0" xfId="2" applyFont="1" applyAlignment="1">
      <alignment wrapText="1"/>
    </xf>
    <xf numFmtId="0" fontId="70" fillId="0" borderId="0" xfId="2" applyFont="1" applyAlignment="1">
      <alignment wrapText="1"/>
    </xf>
    <xf numFmtId="0" fontId="70"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71" fillId="0" borderId="0" xfId="2" applyFont="1"/>
    <xf numFmtId="0" fontId="3" fillId="0" borderId="13" xfId="2" applyBorder="1" applyAlignment="1">
      <alignment wrapText="1"/>
    </xf>
    <xf numFmtId="0" fontId="69" fillId="0" borderId="0" xfId="2" applyFont="1" applyAlignment="1">
      <alignment vertical="center" wrapText="1"/>
    </xf>
    <xf numFmtId="0" fontId="70" fillId="0" borderId="0" xfId="2" applyFont="1" applyAlignment="1">
      <alignment vertical="center" wrapText="1"/>
    </xf>
    <xf numFmtId="0" fontId="73" fillId="0" borderId="0" xfId="2" applyFont="1" applyAlignment="1">
      <alignment vertical="center"/>
    </xf>
    <xf numFmtId="0" fontId="70"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69" fillId="0" borderId="13" xfId="2" applyFont="1" applyBorder="1" applyAlignment="1">
      <alignment wrapText="1"/>
    </xf>
    <xf numFmtId="0" fontId="28" fillId="0" borderId="0" xfId="7" applyAlignment="1">
      <alignment wrapText="1"/>
    </xf>
  </cellXfs>
  <cellStyles count="8">
    <cellStyle name="Hyperlink" xfId="1" builtinId="8"/>
    <cellStyle name="Hyperlink 2" xfId="7"/>
    <cellStyle name="Normal" xfId="0" builtinId="0"/>
    <cellStyle name="Normal 2" xfId="2"/>
    <cellStyle name="Normal 3" xfId="4"/>
    <cellStyle name="Normal 3 2" xfId="5"/>
    <cellStyle name="Normal 3 2 2" xfId="3"/>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emf"/></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449580</xdr:colOff>
          <xdr:row>9</xdr:row>
          <xdr:rowOff>22860</xdr:rowOff>
        </xdr:from>
        <xdr:to>
          <xdr:col>7</xdr:col>
          <xdr:colOff>2697480</xdr:colOff>
          <xdr:row>32</xdr:row>
          <xdr:rowOff>0</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28</xdr:col>
          <xdr:colOff>220980</xdr:colOff>
          <xdr:row>83</xdr:row>
          <xdr:rowOff>152400</xdr:rowOff>
        </xdr:to>
        <xdr:sp macro="" textlink="">
          <xdr:nvSpPr>
            <xdr:cNvPr id="6165" name="Object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4480560</xdr:colOff>
          <xdr:row>0</xdr:row>
          <xdr:rowOff>45720</xdr:rowOff>
        </xdr:from>
        <xdr:to>
          <xdr:col>28</xdr:col>
          <xdr:colOff>99060</xdr:colOff>
          <xdr:row>38</xdr:row>
          <xdr:rowOff>137160</xdr:rowOff>
        </xdr:to>
        <xdr:sp macro="" textlink="">
          <xdr:nvSpPr>
            <xdr:cNvPr id="6167" name="Object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0</xdr:colOff>
      <xdr:row>8</xdr:row>
      <xdr:rowOff>0</xdr:rowOff>
    </xdr:from>
    <xdr:to>
      <xdr:col>9</xdr:col>
      <xdr:colOff>502227</xdr:colOff>
      <xdr:row>22</xdr:row>
      <xdr:rowOff>83768</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4592300" y="2381250"/>
          <a:ext cx="5560002" cy="3303218"/>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426720</xdr:colOff>
          <xdr:row>79</xdr:row>
          <xdr:rowOff>144780</xdr:rowOff>
        </xdr:to>
        <xdr:sp macro="" textlink="">
          <xdr:nvSpPr>
            <xdr:cNvPr id="31745" name="Object 1" hidden="1">
              <a:extLst>
                <a:ext uri="{63B3BB69-23CF-44E3-9099-C40C66FF867C}">
                  <a14:compatExt spid="_x0000_s317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449580</xdr:colOff>
          <xdr:row>0</xdr:row>
          <xdr:rowOff>68580</xdr:rowOff>
        </xdr:from>
        <xdr:to>
          <xdr:col>29</xdr:col>
          <xdr:colOff>312420</xdr:colOff>
          <xdr:row>34</xdr:row>
          <xdr:rowOff>121920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5</xdr:col>
      <xdr:colOff>0</xdr:colOff>
      <xdr:row>5</xdr:row>
      <xdr:rowOff>34636</xdr:rowOff>
    </xdr:from>
    <xdr:to>
      <xdr:col>10</xdr:col>
      <xdr:colOff>53506</xdr:colOff>
      <xdr:row>22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5163800" y="1720561"/>
          <a:ext cx="5720881" cy="3880139"/>
        </a:xfrm>
        <a:prstGeom prst="rect">
          <a:avLst/>
        </a:prstGeom>
        <a:noFill/>
        <a:ln w="1">
          <a:solidFill>
            <a:schemeClr val="accent1"/>
          </a:solid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19</xdr:col>
          <xdr:colOff>480060</xdr:colOff>
          <xdr:row>79</xdr:row>
          <xdr:rowOff>152400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236220</xdr:colOff>
          <xdr:row>0</xdr:row>
          <xdr:rowOff>114300</xdr:rowOff>
        </xdr:from>
        <xdr:to>
          <xdr:col>30</xdr:col>
          <xdr:colOff>144780</xdr:colOff>
          <xdr:row>34</xdr:row>
          <xdr:rowOff>152400</xdr:rowOff>
        </xdr:to>
        <xdr:sp macro="" textlink="">
          <xdr:nvSpPr>
            <xdr:cNvPr id="23555" name="Object 3" hidden="1">
              <a:extLst>
                <a:ext uri="{63B3BB69-23CF-44E3-9099-C40C66FF867C}">
                  <a14:compatExt spid="_x0000_s2355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mc:Choice xmlns:a14="http://schemas.microsoft.com/office/drawing/2010/main"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mc:Choice xmlns:a14="http://schemas.microsoft.com/office/drawing/2010/main"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mc:Choice xmlns:a14="http://schemas.microsoft.com/office/drawing/2010/main"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mc:Choice xmlns:a14="http://schemas.microsoft.com/office/drawing/2010/main"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mc:Choice xmlns:a14="http://schemas.microsoft.com/office/drawing/2010/main"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mc:Choice xmlns:a14="http://schemas.microsoft.com/office/drawing/2010/main"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mc:Choice xmlns:a14="http://schemas.microsoft.com/office/drawing/2010/main"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mc:Choice xmlns:a14="http://schemas.microsoft.com/office/drawing/2010/main"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mc:Choice xmlns:a14="http://schemas.microsoft.com/office/drawing/2010/main"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comments" Target="../comments3.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4.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comments" Target="../comments5.xml"/><Relationship Id="rId5" Type="http://schemas.openxmlformats.org/officeDocument/2006/relationships/vmlDrawing" Target="../drawings/vmlDrawing19.vml"/><Relationship Id="rId4" Type="http://schemas.openxmlformats.org/officeDocument/2006/relationships/vmlDrawing" Target="../drawings/vmlDrawing18.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6.xml"/><Relationship Id="rId4" Type="http://schemas.openxmlformats.org/officeDocument/2006/relationships/vmlDrawing" Target="../drawings/vmlDrawing21.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7.xml"/><Relationship Id="rId4" Type="http://schemas.openxmlformats.org/officeDocument/2006/relationships/vmlDrawing" Target="../drawings/vmlDrawing2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vmlDrawing" Target="../drawings/vmlDrawing24.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8.xml"/><Relationship Id="rId4" Type="http://schemas.openxmlformats.org/officeDocument/2006/relationships/vmlDrawing" Target="../drawings/vmlDrawing26.vml"/></Relationships>
</file>

<file path=xl/worksheets/_rels/sheet17.xml.rels><?xml version="1.0" encoding="UTF-8" standalone="yes"?>
<Relationships xmlns="http://schemas.openxmlformats.org/package/2006/relationships"><Relationship Id="rId8" Type="http://schemas.openxmlformats.org/officeDocument/2006/relationships/oleObject" Target="../embeddings/Microsoft_Visio_2003-2010_Drawing9.vsd"/><Relationship Id="rId3" Type="http://schemas.openxmlformats.org/officeDocument/2006/relationships/drawing" Target="../drawings/drawing9.xml"/><Relationship Id="rId7" Type="http://schemas.openxmlformats.org/officeDocument/2006/relationships/image" Target="../media/image11.emf"/><Relationship Id="rId2" Type="http://schemas.openxmlformats.org/officeDocument/2006/relationships/printerSettings" Target="../printerSettings/printerSettings29.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8.vsd"/><Relationship Id="rId11" Type="http://schemas.openxmlformats.org/officeDocument/2006/relationships/oleObject" Target="../embeddings/Microsoft_Visio_2003-2010_Drawing11.vsd"/><Relationship Id="rId5" Type="http://schemas.openxmlformats.org/officeDocument/2006/relationships/vmlDrawing" Target="../drawings/vmlDrawing28.vml"/><Relationship Id="rId10" Type="http://schemas.openxmlformats.org/officeDocument/2006/relationships/oleObject" Target="../embeddings/Microsoft_Visio_2003-2010_Drawing10.vsd"/><Relationship Id="rId4" Type="http://schemas.openxmlformats.org/officeDocument/2006/relationships/vmlDrawing" Target="../drawings/vmlDrawing27.vml"/><Relationship Id="rId9" Type="http://schemas.openxmlformats.org/officeDocument/2006/relationships/image" Target="../media/image12.emf"/></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30.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31.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Visio_2003-2010_Drawing1.vsd"/><Relationship Id="rId13" Type="http://schemas.openxmlformats.org/officeDocument/2006/relationships/image" Target="../media/image4.emf"/><Relationship Id="rId3" Type="http://schemas.openxmlformats.org/officeDocument/2006/relationships/hyperlink" Target="http://www.eirgridgroup.com/site-files/library/EirGrid/DSO-TSO-WFPS-process-Rev.1.0-.pdf" TargetMode="External"/><Relationship Id="rId7" Type="http://schemas.openxmlformats.org/officeDocument/2006/relationships/vmlDrawing" Target="../drawings/vmlDrawing5.vml"/><Relationship Id="rId12" Type="http://schemas.openxmlformats.org/officeDocument/2006/relationships/oleObject" Target="../embeddings/Microsoft_Visio_2003-2010_Drawing3.vsd"/><Relationship Id="rId2" Type="http://schemas.openxmlformats.org/officeDocument/2006/relationships/hyperlink" Target="http://www.eirgridgroup.com/site-files/library/EirGrid/GridCodeVersion6.pdf" TargetMode="External"/><Relationship Id="rId1" Type="http://schemas.openxmlformats.org/officeDocument/2006/relationships/printerSettings" Target="../printerSettings/printerSettings4.bin"/><Relationship Id="rId6" Type="http://schemas.openxmlformats.org/officeDocument/2006/relationships/vmlDrawing" Target="../drawings/vmlDrawing4.vml"/><Relationship Id="rId11" Type="http://schemas.openxmlformats.org/officeDocument/2006/relationships/image" Target="../media/image3.emf"/><Relationship Id="rId5" Type="http://schemas.openxmlformats.org/officeDocument/2006/relationships/drawing" Target="../drawings/drawing1.xml"/><Relationship Id="rId10" Type="http://schemas.openxmlformats.org/officeDocument/2006/relationships/oleObject" Target="../embeddings/Microsoft_Visio_2003-2010_Drawing2.vsd"/><Relationship Id="rId4" Type="http://schemas.openxmlformats.org/officeDocument/2006/relationships/printerSettings" Target="../printerSettings/printerSettings5.bin"/><Relationship Id="rId9" Type="http://schemas.openxmlformats.org/officeDocument/2006/relationships/image" Target="../media/image2.emf"/></Relationships>
</file>

<file path=xl/worksheets/_rels/sheet4.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rinterSettings" Target="../printerSettings/printerSettings6.bin"/><Relationship Id="rId7" Type="http://schemas.openxmlformats.org/officeDocument/2006/relationships/oleObject" Target="../embeddings/Microsoft_Visio_2003-2010_Drawing4.vsd"/><Relationship Id="rId2" Type="http://schemas.openxmlformats.org/officeDocument/2006/relationships/hyperlink" Target="http://www.eirgridgroup.com/site-files/library/EirGrid/DSO-TSO-WFPS-process-Rev.1.0-.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7.vml"/><Relationship Id="rId5" Type="http://schemas.openxmlformats.org/officeDocument/2006/relationships/vmlDrawing" Target="../drawings/vmlDrawing6.vml"/><Relationship Id="rId10" Type="http://schemas.openxmlformats.org/officeDocument/2006/relationships/image" Target="../media/image4.emf"/><Relationship Id="rId4" Type="http://schemas.openxmlformats.org/officeDocument/2006/relationships/drawing" Target="../drawings/drawing2.xml"/><Relationship Id="rId9" Type="http://schemas.openxmlformats.org/officeDocument/2006/relationships/oleObject" Target="../embeddings/Microsoft_Visio_2003-2010_Drawing5.vsd"/></Relationships>
</file>

<file path=xl/worksheets/_rels/sheet5.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rinterSettings" Target="../printerSettings/printerSettings7.bin"/><Relationship Id="rId7" Type="http://schemas.openxmlformats.org/officeDocument/2006/relationships/oleObject" Target="../embeddings/Microsoft_Visio_2003-2010_Drawing6.vsd"/><Relationship Id="rId2" Type="http://schemas.openxmlformats.org/officeDocument/2006/relationships/hyperlink" Target="http://www.eirgridgroup.com/site-files/library/EirGrid/DSO-TSO-WFPS-process-Rev.1.0-.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9.vml"/><Relationship Id="rId5" Type="http://schemas.openxmlformats.org/officeDocument/2006/relationships/vmlDrawing" Target="../drawings/vmlDrawing8.vml"/><Relationship Id="rId10" Type="http://schemas.openxmlformats.org/officeDocument/2006/relationships/image" Target="../media/image4.emf"/><Relationship Id="rId4" Type="http://schemas.openxmlformats.org/officeDocument/2006/relationships/drawing" Target="../drawings/drawing3.xml"/><Relationship Id="rId9" Type="http://schemas.openxmlformats.org/officeDocument/2006/relationships/oleObject" Target="../embeddings/Microsoft_Visio_2003-2010_Drawing7.vsd"/></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9.bin"/><Relationship Id="rId1" Type="http://schemas.openxmlformats.org/officeDocument/2006/relationships/hyperlink" Target="mailto:generator_testing@eirgrid.com"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comments" Target="../comments2.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vmlDrawing" Target="../drawings/vmlDrawing12.vml"/><Relationship Id="rId5" Type="http://schemas.openxmlformats.org/officeDocument/2006/relationships/vmlDrawing" Target="../drawings/vmlDrawing11.v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hyperlink" Target="mailto:ems.services@eirgrid.com" TargetMode="External"/><Relationship Id="rId7" Type="http://schemas.openxmlformats.org/officeDocument/2006/relationships/drawing" Target="../drawings/drawing6.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3.bin"/><Relationship Id="rId6" Type="http://schemas.openxmlformats.org/officeDocument/2006/relationships/printerSettings" Target="../printerSettings/printerSettings14.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H37" sqref="H37"/>
    </sheetView>
  </sheetViews>
  <sheetFormatPr defaultColWidth="9.109375" defaultRowHeight="13.2" x14ac:dyDescent="0.25"/>
  <cols>
    <col min="1" max="1" width="9.109375" style="404"/>
    <col min="2" max="2" width="44.109375" style="404" bestFit="1" customWidth="1"/>
    <col min="3" max="3" width="21" style="404" bestFit="1" customWidth="1"/>
    <col min="4" max="5" width="20.6640625" style="404" customWidth="1"/>
    <col min="6" max="6" width="9.109375" style="404"/>
    <col min="7" max="7" width="7.88671875" style="404" bestFit="1" customWidth="1"/>
    <col min="8" max="8" width="39.5546875" style="404" customWidth="1"/>
    <col min="9" max="9" width="20.5546875" style="404" bestFit="1" customWidth="1"/>
    <col min="10" max="11" width="22.44140625" style="404" bestFit="1" customWidth="1"/>
    <col min="12" max="16384" width="9.109375" style="404"/>
  </cols>
  <sheetData>
    <row r="1" spans="1:11" ht="13.8" thickBot="1" x14ac:dyDescent="0.3"/>
    <row r="2" spans="1:11" s="405" customFormat="1" x14ac:dyDescent="0.25">
      <c r="A2" s="738" t="str">
        <f>CONCATENATE("Signal List and Control System Parameter settings for ",'0) Signal List'!A1,"
Type ",'0) Signal List'!D1," ",'0) Signal List'!E1," ","MW ",'0) Signal List'!G1, )</f>
        <v>Signal List and Control System Parameter settings for WINDFARM NAME (TLC)
Type C XX MW v1.0</v>
      </c>
      <c r="B2" s="739"/>
      <c r="C2" s="739"/>
      <c r="D2" s="739"/>
      <c r="E2" s="740"/>
      <c r="G2" s="406"/>
      <c r="H2" s="406"/>
      <c r="I2" s="406"/>
      <c r="J2" s="406"/>
      <c r="K2" s="406"/>
    </row>
    <row r="3" spans="1:11" ht="31.5" customHeight="1" x14ac:dyDescent="0.25">
      <c r="A3" s="741"/>
      <c r="B3" s="742"/>
      <c r="C3" s="742"/>
      <c r="D3" s="742"/>
      <c r="E3" s="743"/>
      <c r="G3" s="407"/>
      <c r="H3" s="408"/>
      <c r="I3" s="409"/>
      <c r="J3" s="408"/>
      <c r="K3" s="410"/>
    </row>
    <row r="4" spans="1:11" x14ac:dyDescent="0.25">
      <c r="A4" s="741"/>
      <c r="B4" s="742"/>
      <c r="C4" s="742"/>
      <c r="D4" s="742"/>
      <c r="E4" s="743"/>
      <c r="G4" s="411"/>
      <c r="H4" s="409"/>
      <c r="I4" s="412"/>
      <c r="J4" s="412"/>
      <c r="K4" s="410"/>
    </row>
    <row r="5" spans="1:11" x14ac:dyDescent="0.25">
      <c r="A5" s="741"/>
      <c r="B5" s="742"/>
      <c r="C5" s="742"/>
      <c r="D5" s="742"/>
      <c r="E5" s="743"/>
      <c r="G5" s="411"/>
      <c r="H5" s="409"/>
      <c r="I5" s="413"/>
      <c r="J5" s="413"/>
      <c r="K5" s="410"/>
    </row>
    <row r="6" spans="1:11" x14ac:dyDescent="0.25">
      <c r="A6" s="741"/>
      <c r="B6" s="742"/>
      <c r="C6" s="742"/>
      <c r="D6" s="742"/>
      <c r="E6" s="743"/>
      <c r="G6" s="411"/>
      <c r="H6" s="412"/>
      <c r="I6" s="412"/>
      <c r="J6" s="412"/>
      <c r="K6" s="410"/>
    </row>
    <row r="7" spans="1:11" ht="10.5" customHeight="1" x14ac:dyDescent="0.25">
      <c r="A7" s="741"/>
      <c r="B7" s="742"/>
      <c r="C7" s="742"/>
      <c r="D7" s="742"/>
      <c r="E7" s="743"/>
      <c r="G7" s="411"/>
      <c r="H7" s="412"/>
      <c r="I7" s="412"/>
      <c r="J7" s="412"/>
      <c r="K7" s="410"/>
    </row>
    <row r="8" spans="1:11" x14ac:dyDescent="0.25">
      <c r="A8" s="741"/>
      <c r="B8" s="742"/>
      <c r="C8" s="742"/>
      <c r="D8" s="742"/>
      <c r="E8" s="743"/>
      <c r="G8" s="411"/>
      <c r="H8" s="412"/>
      <c r="I8" s="412"/>
      <c r="J8" s="412"/>
      <c r="K8" s="410"/>
    </row>
    <row r="9" spans="1:11" x14ac:dyDescent="0.25">
      <c r="A9" s="741"/>
      <c r="B9" s="742"/>
      <c r="C9" s="742"/>
      <c r="D9" s="742"/>
      <c r="E9" s="743"/>
      <c r="G9" s="411"/>
      <c r="H9" s="412"/>
      <c r="I9" s="412"/>
      <c r="J9" s="412"/>
      <c r="K9" s="410"/>
    </row>
    <row r="10" spans="1:11" x14ac:dyDescent="0.25">
      <c r="A10" s="741"/>
      <c r="B10" s="742"/>
      <c r="C10" s="742"/>
      <c r="D10" s="742"/>
      <c r="E10" s="743"/>
      <c r="G10" s="411"/>
      <c r="H10" s="412"/>
      <c r="I10" s="412"/>
      <c r="J10" s="412"/>
      <c r="K10" s="410"/>
    </row>
    <row r="11" spans="1:11" x14ac:dyDescent="0.25">
      <c r="A11" s="741"/>
      <c r="B11" s="742"/>
      <c r="C11" s="742"/>
      <c r="D11" s="742"/>
      <c r="E11" s="743"/>
      <c r="G11" s="411"/>
      <c r="H11" s="412"/>
      <c r="I11" s="412"/>
      <c r="J11" s="412"/>
      <c r="K11" s="410"/>
    </row>
    <row r="12" spans="1:11" x14ac:dyDescent="0.25">
      <c r="A12" s="741"/>
      <c r="B12" s="742"/>
      <c r="C12" s="742"/>
      <c r="D12" s="742"/>
      <c r="E12" s="743"/>
      <c r="G12" s="411"/>
      <c r="H12" s="412"/>
      <c r="I12" s="412"/>
      <c r="J12" s="412"/>
      <c r="K12" s="410"/>
    </row>
    <row r="13" spans="1:11" x14ac:dyDescent="0.25">
      <c r="A13" s="741"/>
      <c r="B13" s="742"/>
      <c r="C13" s="742"/>
      <c r="D13" s="742"/>
      <c r="E13" s="743"/>
      <c r="G13" s="411"/>
      <c r="H13" s="412"/>
      <c r="I13" s="412"/>
      <c r="J13" s="412"/>
      <c r="K13" s="410"/>
    </row>
    <row r="14" spans="1:11" x14ac:dyDescent="0.25">
      <c r="A14" s="741"/>
      <c r="B14" s="742"/>
      <c r="C14" s="742"/>
      <c r="D14" s="742"/>
      <c r="E14" s="743"/>
      <c r="G14" s="411"/>
      <c r="H14" s="412"/>
      <c r="I14" s="412"/>
      <c r="J14" s="412"/>
      <c r="K14" s="410"/>
    </row>
    <row r="15" spans="1:11" x14ac:dyDescent="0.25">
      <c r="A15" s="741"/>
      <c r="B15" s="742"/>
      <c r="C15" s="742"/>
      <c r="D15" s="742"/>
      <c r="E15" s="743"/>
      <c r="G15" s="411"/>
      <c r="H15" s="412"/>
      <c r="I15" s="412"/>
      <c r="J15" s="412"/>
      <c r="K15" s="410"/>
    </row>
    <row r="16" spans="1:11" x14ac:dyDescent="0.25">
      <c r="A16" s="741"/>
      <c r="B16" s="742"/>
      <c r="C16" s="742"/>
      <c r="D16" s="742"/>
      <c r="E16" s="743"/>
      <c r="G16" s="411"/>
      <c r="H16" s="412"/>
      <c r="I16" s="412"/>
      <c r="J16" s="412"/>
      <c r="K16" s="410"/>
    </row>
    <row r="17" spans="1:11" x14ac:dyDescent="0.25">
      <c r="A17" s="741"/>
      <c r="B17" s="742"/>
      <c r="C17" s="742"/>
      <c r="D17" s="742"/>
      <c r="E17" s="743"/>
      <c r="G17" s="411"/>
      <c r="H17" s="412"/>
      <c r="I17" s="412"/>
      <c r="J17" s="412"/>
      <c r="K17" s="410"/>
    </row>
    <row r="18" spans="1:11" x14ac:dyDescent="0.25">
      <c r="A18" s="741"/>
      <c r="B18" s="742"/>
      <c r="C18" s="742"/>
      <c r="D18" s="742"/>
      <c r="E18" s="743"/>
      <c r="G18" s="411"/>
      <c r="H18" s="412"/>
      <c r="I18" s="412"/>
      <c r="J18" s="412"/>
      <c r="K18" s="410"/>
    </row>
    <row r="19" spans="1:11" x14ac:dyDescent="0.25">
      <c r="A19" s="741"/>
      <c r="B19" s="742"/>
      <c r="C19" s="742"/>
      <c r="D19" s="742"/>
      <c r="E19" s="743"/>
      <c r="G19" s="411"/>
      <c r="H19" s="412"/>
      <c r="I19" s="412"/>
      <c r="J19" s="412"/>
      <c r="K19" s="410"/>
    </row>
    <row r="20" spans="1:11" x14ac:dyDescent="0.25">
      <c r="A20" s="741"/>
      <c r="B20" s="742"/>
      <c r="C20" s="742"/>
      <c r="D20" s="742"/>
      <c r="E20" s="743"/>
      <c r="G20" s="411"/>
      <c r="H20" s="412"/>
      <c r="I20" s="412"/>
      <c r="J20" s="412"/>
      <c r="K20" s="410"/>
    </row>
    <row r="21" spans="1:11" x14ac:dyDescent="0.25">
      <c r="A21" s="741"/>
      <c r="B21" s="742"/>
      <c r="C21" s="742"/>
      <c r="D21" s="742"/>
      <c r="E21" s="743"/>
      <c r="G21" s="411"/>
      <c r="H21" s="412"/>
      <c r="I21" s="412"/>
      <c r="J21" s="412"/>
      <c r="K21" s="410"/>
    </row>
    <row r="22" spans="1:11" x14ac:dyDescent="0.25">
      <c r="A22" s="741"/>
      <c r="B22" s="742"/>
      <c r="C22" s="742"/>
      <c r="D22" s="742"/>
      <c r="E22" s="743"/>
      <c r="G22" s="411"/>
      <c r="H22" s="412"/>
      <c r="I22" s="412"/>
      <c r="J22" s="412"/>
      <c r="K22" s="410"/>
    </row>
    <row r="23" spans="1:11" x14ac:dyDescent="0.25">
      <c r="A23" s="741"/>
      <c r="B23" s="742"/>
      <c r="C23" s="742"/>
      <c r="D23" s="742"/>
      <c r="E23" s="743"/>
      <c r="G23" s="411"/>
      <c r="H23" s="412"/>
      <c r="I23" s="412"/>
      <c r="J23" s="412"/>
      <c r="K23" s="410"/>
    </row>
    <row r="24" spans="1:11" x14ac:dyDescent="0.25">
      <c r="A24" s="741"/>
      <c r="B24" s="742"/>
      <c r="C24" s="742"/>
      <c r="D24" s="742"/>
      <c r="E24" s="743"/>
      <c r="G24" s="411"/>
      <c r="H24" s="412"/>
      <c r="I24" s="412"/>
      <c r="J24" s="412"/>
      <c r="K24" s="410"/>
    </row>
    <row r="25" spans="1:11" x14ac:dyDescent="0.25">
      <c r="A25" s="741"/>
      <c r="B25" s="742"/>
      <c r="C25" s="742"/>
      <c r="D25" s="742"/>
      <c r="E25" s="743"/>
      <c r="G25" s="411"/>
      <c r="H25" s="412"/>
      <c r="I25" s="412"/>
      <c r="J25" s="412"/>
      <c r="K25" s="410"/>
    </row>
    <row r="26" spans="1:11" x14ac:dyDescent="0.25">
      <c r="A26" s="741"/>
      <c r="B26" s="742"/>
      <c r="C26" s="742"/>
      <c r="D26" s="742"/>
      <c r="E26" s="743"/>
      <c r="G26" s="411"/>
      <c r="H26" s="412"/>
      <c r="I26" s="412"/>
      <c r="J26" s="412"/>
      <c r="K26" s="410"/>
    </row>
    <row r="27" spans="1:11" x14ac:dyDescent="0.25">
      <c r="A27" s="741"/>
      <c r="B27" s="742"/>
      <c r="C27" s="742"/>
      <c r="D27" s="742"/>
      <c r="E27" s="743"/>
      <c r="G27" s="411"/>
      <c r="H27" s="412"/>
      <c r="I27" s="412"/>
      <c r="J27" s="412"/>
      <c r="K27" s="410"/>
    </row>
    <row r="28" spans="1:11" x14ac:dyDescent="0.25">
      <c r="A28" s="741"/>
      <c r="B28" s="742"/>
      <c r="C28" s="742"/>
      <c r="D28" s="742"/>
      <c r="E28" s="743"/>
      <c r="G28" s="411"/>
      <c r="H28" s="412"/>
      <c r="I28" s="412"/>
      <c r="J28" s="412"/>
      <c r="K28" s="410"/>
    </row>
    <row r="29" spans="1:11" x14ac:dyDescent="0.25">
      <c r="A29" s="741"/>
      <c r="B29" s="742"/>
      <c r="C29" s="742"/>
      <c r="D29" s="742"/>
      <c r="E29" s="743"/>
      <c r="G29" s="411"/>
      <c r="H29" s="412"/>
      <c r="I29" s="412"/>
      <c r="J29" s="412"/>
      <c r="K29" s="410"/>
    </row>
    <row r="30" spans="1:11" x14ac:dyDescent="0.25">
      <c r="A30" s="741"/>
      <c r="B30" s="742"/>
      <c r="C30" s="742"/>
      <c r="D30" s="742"/>
      <c r="E30" s="743"/>
      <c r="G30" s="411"/>
      <c r="H30" s="412"/>
      <c r="I30" s="412"/>
      <c r="J30" s="412"/>
      <c r="K30" s="410"/>
    </row>
    <row r="31" spans="1:11" x14ac:dyDescent="0.25">
      <c r="A31" s="741"/>
      <c r="B31" s="742"/>
      <c r="C31" s="742"/>
      <c r="D31" s="742"/>
      <c r="E31" s="743"/>
      <c r="G31" s="411"/>
      <c r="H31" s="412"/>
      <c r="I31" s="412"/>
      <c r="J31" s="412"/>
      <c r="K31" s="410"/>
    </row>
    <row r="32" spans="1:11" x14ac:dyDescent="0.25">
      <c r="A32" s="741"/>
      <c r="B32" s="742"/>
      <c r="C32" s="742"/>
      <c r="D32" s="742"/>
      <c r="E32" s="743"/>
      <c r="G32" s="411"/>
      <c r="H32" s="412"/>
      <c r="I32" s="412"/>
      <c r="J32" s="412"/>
      <c r="K32" s="410"/>
    </row>
    <row r="33" spans="1:11" x14ac:dyDescent="0.25">
      <c r="A33" s="741"/>
      <c r="B33" s="742"/>
      <c r="C33" s="742"/>
      <c r="D33" s="742"/>
      <c r="E33" s="743"/>
      <c r="G33" s="411"/>
      <c r="H33" s="412"/>
      <c r="I33" s="412"/>
      <c r="J33" s="412"/>
      <c r="K33" s="410"/>
    </row>
    <row r="34" spans="1:11" x14ac:dyDescent="0.25">
      <c r="A34" s="741"/>
      <c r="B34" s="742"/>
      <c r="C34" s="742"/>
      <c r="D34" s="742"/>
      <c r="E34" s="743"/>
      <c r="G34" s="411"/>
      <c r="H34" s="412"/>
      <c r="I34" s="412"/>
      <c r="J34" s="412"/>
      <c r="K34" s="410"/>
    </row>
    <row r="35" spans="1:11" x14ac:dyDescent="0.25">
      <c r="A35" s="741"/>
      <c r="B35" s="742"/>
      <c r="C35" s="742"/>
      <c r="D35" s="742"/>
      <c r="E35" s="743"/>
      <c r="G35" s="411"/>
      <c r="H35" s="412"/>
      <c r="I35" s="412"/>
      <c r="J35" s="412"/>
      <c r="K35" s="410"/>
    </row>
    <row r="36" spans="1:11" x14ac:dyDescent="0.25">
      <c r="A36" s="741"/>
      <c r="B36" s="742"/>
      <c r="C36" s="742"/>
      <c r="D36" s="742"/>
      <c r="E36" s="743"/>
      <c r="G36" s="411"/>
      <c r="H36" s="412"/>
      <c r="I36" s="412"/>
      <c r="J36" s="412"/>
      <c r="K36" s="410"/>
    </row>
    <row r="37" spans="1:11" x14ac:dyDescent="0.25">
      <c r="A37" s="741"/>
      <c r="B37" s="742"/>
      <c r="C37" s="742"/>
      <c r="D37" s="742"/>
      <c r="E37" s="743"/>
      <c r="G37" s="411"/>
      <c r="H37" s="412"/>
      <c r="I37" s="412"/>
      <c r="J37" s="412"/>
      <c r="K37" s="410"/>
    </row>
    <row r="38" spans="1:11" x14ac:dyDescent="0.25">
      <c r="A38" s="741"/>
      <c r="B38" s="742"/>
      <c r="C38" s="742"/>
      <c r="D38" s="742"/>
      <c r="E38" s="743"/>
      <c r="G38" s="411"/>
      <c r="H38" s="412"/>
      <c r="I38" s="412"/>
      <c r="J38" s="412"/>
      <c r="K38" s="410"/>
    </row>
    <row r="39" spans="1:11" x14ac:dyDescent="0.25">
      <c r="A39" s="741"/>
      <c r="B39" s="742"/>
      <c r="C39" s="742"/>
      <c r="D39" s="742"/>
      <c r="E39" s="743"/>
      <c r="G39" s="411"/>
      <c r="H39" s="412"/>
      <c r="I39" s="412"/>
      <c r="J39" s="412"/>
      <c r="K39" s="410"/>
    </row>
    <row r="40" spans="1:11" x14ac:dyDescent="0.25">
      <c r="A40" s="741"/>
      <c r="B40" s="742"/>
      <c r="C40" s="742"/>
      <c r="D40" s="742"/>
      <c r="E40" s="743"/>
      <c r="G40" s="411"/>
      <c r="H40" s="412"/>
      <c r="I40" s="412"/>
      <c r="J40" s="412"/>
      <c r="K40" s="410"/>
    </row>
    <row r="41" spans="1:11" x14ac:dyDescent="0.25">
      <c r="A41" s="741"/>
      <c r="B41" s="742"/>
      <c r="C41" s="742"/>
      <c r="D41" s="742"/>
      <c r="E41" s="743"/>
      <c r="G41" s="411"/>
      <c r="H41" s="412"/>
      <c r="I41" s="412"/>
      <c r="J41" s="412"/>
      <c r="K41" s="410"/>
    </row>
    <row r="42" spans="1:11" x14ac:dyDescent="0.25">
      <c r="A42" s="741"/>
      <c r="B42" s="742"/>
      <c r="C42" s="742"/>
      <c r="D42" s="742"/>
      <c r="E42" s="743"/>
      <c r="G42" s="411"/>
      <c r="H42" s="412"/>
      <c r="I42" s="412"/>
      <c r="J42" s="412"/>
      <c r="K42" s="410"/>
    </row>
    <row r="43" spans="1:11" x14ac:dyDescent="0.25">
      <c r="A43" s="741"/>
      <c r="B43" s="742"/>
      <c r="C43" s="742"/>
      <c r="D43" s="742"/>
      <c r="E43" s="743"/>
      <c r="G43" s="411"/>
      <c r="H43" s="412"/>
      <c r="I43" s="412"/>
      <c r="J43" s="412"/>
      <c r="K43" s="410"/>
    </row>
    <row r="44" spans="1:11" x14ac:dyDescent="0.25">
      <c r="A44" s="741"/>
      <c r="B44" s="742"/>
      <c r="C44" s="742"/>
      <c r="D44" s="742"/>
      <c r="E44" s="743"/>
      <c r="G44" s="411"/>
      <c r="H44" s="412"/>
      <c r="I44" s="412"/>
      <c r="J44" s="412"/>
      <c r="K44" s="410"/>
    </row>
    <row r="45" spans="1:11" ht="13.8" thickBot="1" x14ac:dyDescent="0.3">
      <c r="A45" s="744"/>
      <c r="B45" s="745"/>
      <c r="C45" s="745"/>
      <c r="D45" s="745"/>
      <c r="E45" s="746"/>
      <c r="G45" s="411"/>
      <c r="H45" s="412"/>
      <c r="I45" s="412"/>
      <c r="J45" s="412"/>
      <c r="K45" s="410"/>
    </row>
    <row r="46" spans="1:11" ht="15.6" x14ac:dyDescent="0.3">
      <c r="A46" s="414" t="s">
        <v>418</v>
      </c>
    </row>
    <row r="47" spans="1:11" x14ac:dyDescent="0.25">
      <c r="A47" s="747" t="s">
        <v>643</v>
      </c>
      <c r="B47" s="748"/>
      <c r="C47" s="748"/>
      <c r="D47" s="748"/>
      <c r="E47" s="748"/>
    </row>
    <row r="48" spans="1:11" x14ac:dyDescent="0.25">
      <c r="A48" s="748"/>
      <c r="B48" s="748"/>
      <c r="C48" s="748"/>
      <c r="D48" s="748"/>
      <c r="E48" s="748"/>
    </row>
    <row r="49" spans="1:5" x14ac:dyDescent="0.25">
      <c r="A49" s="748"/>
      <c r="B49" s="748"/>
      <c r="C49" s="748"/>
      <c r="D49" s="748"/>
      <c r="E49" s="748"/>
    </row>
    <row r="50" spans="1:5" x14ac:dyDescent="0.25">
      <c r="A50" s="748"/>
      <c r="B50" s="748"/>
      <c r="C50" s="748"/>
      <c r="D50" s="748"/>
      <c r="E50" s="748"/>
    </row>
    <row r="51" spans="1:5" x14ac:dyDescent="0.25">
      <c r="A51" s="415"/>
      <c r="B51" s="415"/>
      <c r="C51" s="415"/>
      <c r="D51" s="415"/>
      <c r="E51" s="415"/>
    </row>
    <row r="52" spans="1:5" x14ac:dyDescent="0.25">
      <c r="A52" s="415"/>
      <c r="B52" s="415"/>
      <c r="C52" s="415"/>
      <c r="D52" s="415"/>
      <c r="E52" s="415"/>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70"/>
  <sheetViews>
    <sheetView view="pageBreakPreview" zoomScale="70" zoomScaleNormal="40" zoomScaleSheetLayoutView="70" zoomScalePageLayoutView="10" workbookViewId="0">
      <selection activeCell="H3" sqref="H3"/>
    </sheetView>
  </sheetViews>
  <sheetFormatPr defaultColWidth="9.109375" defaultRowHeight="13.2" x14ac:dyDescent="0.25"/>
  <cols>
    <col min="1" max="1" width="16.33203125" style="4" customWidth="1"/>
    <col min="2" max="2" width="53" style="34" bestFit="1" customWidth="1"/>
    <col min="3" max="3" width="15" style="34" customWidth="1"/>
    <col min="4" max="4" width="7.6640625" style="34" customWidth="1"/>
    <col min="5" max="5" width="15.6640625" style="27" customWidth="1"/>
    <col min="6" max="6" width="14.33203125" style="34" customWidth="1"/>
    <col min="7" max="7" width="13.5546875" style="14" customWidth="1"/>
    <col min="8" max="8" width="26.88671875" style="14" customWidth="1"/>
    <col min="9" max="9" width="104.44140625" style="23" customWidth="1"/>
    <col min="10" max="10" width="33.88671875" style="22" customWidth="1"/>
    <col min="11" max="16384" width="9.109375" style="22"/>
  </cols>
  <sheetData>
    <row r="1" spans="1:10" s="11" customFormat="1" ht="49.8" thickBot="1" x14ac:dyDescent="0.45">
      <c r="A1" s="895" t="str">
        <f>IF('0) Signal List'!A1="","",'0) Signal List'!A1)</f>
        <v>WINDFARM NAME (TLC)</v>
      </c>
      <c r="B1" s="896"/>
      <c r="C1" s="10" t="s">
        <v>226</v>
      </c>
      <c r="D1" s="10" t="str">
        <f>'0) Signal List'!D1</f>
        <v>C</v>
      </c>
      <c r="E1" s="10" t="str">
        <f>'0) Signal List'!E1</f>
        <v>XX</v>
      </c>
      <c r="F1" s="10" t="s">
        <v>1</v>
      </c>
      <c r="G1" s="9" t="str">
        <f>'0) Signal List'!G1</f>
        <v>v1.0</v>
      </c>
      <c r="H1" s="9"/>
      <c r="I1" s="127" t="str">
        <f>IF('0) Signal List'!I1="","",'0) Signal List'!I1)</f>
        <v xml:space="preserve">Signals List is based on this Single Line Diagram (SLD) as inserted.  </v>
      </c>
      <c r="J1" s="141" t="s">
        <v>189</v>
      </c>
    </row>
    <row r="2" spans="1:10" ht="24.6" x14ac:dyDescent="0.4">
      <c r="A2" s="79" t="str">
        <f>IF('0) Signal List'!A2="","",'0) Signal List'!A2)</f>
        <v>EirGrid Signals, Command &amp; Control Specification (Ref: DCC11.5)</v>
      </c>
      <c r="B2" s="80"/>
      <c r="C2" s="80"/>
      <c r="D2" s="80"/>
      <c r="E2" s="80"/>
      <c r="F2" s="80"/>
      <c r="G2" s="189"/>
      <c r="H2" s="189"/>
      <c r="I2" s="88"/>
      <c r="J2" s="287" t="s">
        <v>172</v>
      </c>
    </row>
    <row r="3" spans="1:10" ht="33" x14ac:dyDescent="0.6">
      <c r="A3" s="284" t="s">
        <v>604</v>
      </c>
      <c r="B3" s="80"/>
      <c r="C3" s="80"/>
      <c r="D3" s="80"/>
      <c r="E3" s="80"/>
      <c r="F3" s="80"/>
      <c r="G3" s="81"/>
      <c r="H3" s="189"/>
      <c r="I3" s="88"/>
      <c r="J3" s="181"/>
    </row>
    <row r="4" spans="1:10"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5" t="str">
        <f>IF('0) Signal List'!I4="","",'0) Signal List'!I4)</f>
        <v/>
      </c>
      <c r="J4" s="15"/>
    </row>
    <row r="5" spans="1:10" ht="14.4" thickBot="1" x14ac:dyDescent="0.3">
      <c r="A5" s="98" t="str">
        <f>IF('0) Signal List'!A5="","",'0) Signal List'!A5)</f>
        <v>ETIE Ref</v>
      </c>
      <c r="B5" s="99" t="str">
        <f>IF('0) Signal List'!B5="","",'0) Signal List'!B5)</f>
        <v>Digital Input Signals (signals sent to EirGrid)</v>
      </c>
      <c r="C5" s="100" t="str">
        <f>IF('0) Signal List'!C5="","",'0) Signal List'!C5)</f>
        <v/>
      </c>
      <c r="D5" s="100" t="str">
        <f>IF('0) Signal List'!D5="","",'0) Signal List'!D5)</f>
        <v/>
      </c>
      <c r="E5" s="101" t="str">
        <f>IF('0) Signal List'!E5="","",'0) Signal List'!E5)</f>
        <v/>
      </c>
      <c r="F5" s="100" t="str">
        <f>IF('0) Signal List'!F5="","",'0) Signal List'!F5)</f>
        <v/>
      </c>
      <c r="G5" s="102" t="str">
        <f>IF('0) Signal List'!G5="","",'0) Signal List'!G5)</f>
        <v>Provided by</v>
      </c>
      <c r="H5" s="102" t="str">
        <f>IF('0) Signal List'!H5="","",'0) Signal List'!H5)</f>
        <v>TSO Pass-through to</v>
      </c>
      <c r="I5" s="123" t="str">
        <f>IF('0) Signal List'!I5="","",'0) Signal List'!I5)</f>
        <v>Distribution Code reference</v>
      </c>
      <c r="J5" s="182"/>
    </row>
    <row r="6" spans="1:10" ht="14.25" customHeight="1" thickTop="1" x14ac:dyDescent="0.25">
      <c r="A6" s="103" t="str">
        <f>IF('0) Signal List'!A6="","",'0) Signal List'!A6)</f>
        <v/>
      </c>
      <c r="B6" s="104" t="str">
        <f>IF('0) Signal List'!B6="","",'0) Signal List'!B6)</f>
        <v/>
      </c>
      <c r="C6" s="104" t="str">
        <f>IF('0) Signal List'!C6="","",'0) Signal List'!C6)</f>
        <v/>
      </c>
      <c r="D6" s="104" t="str">
        <f>IF('0) Signal List'!D6="","",'0) Signal List'!D6)</f>
        <v/>
      </c>
      <c r="E6" s="105" t="str">
        <f>IF('0) Signal List'!E6="","",'0) Signal List'!E6)</f>
        <v/>
      </c>
      <c r="F6" s="104" t="str">
        <f>IF('0) Signal List'!F6="","",'0) Signal List'!F6)</f>
        <v/>
      </c>
      <c r="G6" s="106" t="str">
        <f>IF('0) Signal List'!G6="","",'0) Signal List'!G6)</f>
        <v/>
      </c>
      <c r="H6" s="106" t="str">
        <f>IF('0) Signal List'!H6="","",'0) Signal List'!H6)</f>
        <v/>
      </c>
      <c r="I6" s="107" t="str">
        <f>IF('0) Signal List'!I6="","",'0) Signal List'!I6)</f>
        <v/>
      </c>
      <c r="J6" s="183"/>
    </row>
    <row r="7" spans="1:10" ht="14.25" customHeight="1" x14ac:dyDescent="0.25">
      <c r="A7" s="103" t="str">
        <f>IF('0) Signal List'!A7="","",'0) Signal List'!A7)</f>
        <v/>
      </c>
      <c r="B7" s="108" t="str">
        <f>IF('0) Signal List'!B7="","",'0) Signal List'!B7)</f>
        <v>Double Point Status Indications</v>
      </c>
      <c r="C7" s="898" t="str">
        <f>IF('0) Signal List'!C7="","",'0) Signal List'!C7)</f>
        <v>(each individual input identified separately for clarity)</v>
      </c>
      <c r="D7" s="899"/>
      <c r="E7" s="899"/>
      <c r="F7" s="900"/>
      <c r="G7" s="109" t="str">
        <f>IF('0) Signal List'!G7="","",'0) Signal List'!G7)</f>
        <v/>
      </c>
      <c r="H7" s="109" t="str">
        <f>IF('0) Signal List'!H7="","",'0) Signal List'!H7)</f>
        <v/>
      </c>
      <c r="I7" s="107"/>
      <c r="J7" s="183"/>
    </row>
    <row r="8" spans="1:10" ht="14.25" customHeight="1" x14ac:dyDescent="0.3">
      <c r="A8" s="103" t="str">
        <f>IF('0) Signal List'!A8="","",'0) Signal List'!A8)</f>
        <v/>
      </c>
      <c r="B8" s="343" t="str">
        <f>IF('0) Signal List'!B8="","",'0) Signal List'!B8)</f>
        <v>Digital Input Signals from Sub Station to EirGrid</v>
      </c>
      <c r="C8" s="104" t="str">
        <f>IF('0) Signal List'!C8="","",'0) Signal List'!C8)</f>
        <v/>
      </c>
      <c r="D8" s="104" t="str">
        <f>IF('0) Signal List'!D8="","",'0) Signal List'!D8)</f>
        <v/>
      </c>
      <c r="E8" s="105" t="str">
        <f>IF('0) Signal List'!E8="","",'0) Signal List'!E8)</f>
        <v/>
      </c>
      <c r="F8" s="104" t="str">
        <f>IF('0) Signal List'!F8="","",'0) Signal List'!F8)</f>
        <v/>
      </c>
      <c r="G8" s="109" t="str">
        <f>IF('0) Signal List'!G8="","",'0) Signal List'!G8)</f>
        <v/>
      </c>
      <c r="H8" s="110" t="str">
        <f>IF('0) Signal List'!H8="","",'0) Signal List'!H8)</f>
        <v/>
      </c>
      <c r="I8" s="107" t="str">
        <f>IF('0) Signal List'!I8="","",'0) Signal List'!I8)</f>
        <v/>
      </c>
      <c r="J8" s="183"/>
    </row>
    <row r="9" spans="1:10" ht="14.25" customHeight="1" x14ac:dyDescent="0.25">
      <c r="A9" s="103" t="str">
        <f>IF('0) Signal List'!A9="","",'0) Signal List'!A9)</f>
        <v>A1</v>
      </c>
      <c r="B9" s="104" t="str">
        <f>IF('0) Signal List'!B9="","",'0) Signal List'!B9)</f>
        <v>ESBN 20 kV interface switch (Nulec Recloser)</v>
      </c>
      <c r="C9" s="104" t="str">
        <f>IF('0) Signal List'!C9="","",'0) Signal List'!C9)</f>
        <v/>
      </c>
      <c r="D9" s="104" t="str">
        <f>IF('0) Signal List'!D9="","",'0) Signal List'!D9)</f>
        <v>open</v>
      </c>
      <c r="E9" s="105" t="str">
        <f>IF('0) Signal List'!E9="","",'0) Signal List'!E9)</f>
        <v/>
      </c>
      <c r="F9" s="104" t="str">
        <f>IF('0) Signal List'!F9="","",'0) Signal List'!F9)</f>
        <v/>
      </c>
      <c r="G9" s="110" t="str">
        <f>IF('0) Signal List'!G9="","",'0) Signal List'!G9)</f>
        <v>ESBN</v>
      </c>
      <c r="H9" s="110" t="str">
        <f>IF('0) Signal List'!H9="","",'0) Signal List'!H9)</f>
        <v>ESBN</v>
      </c>
      <c r="I9" s="107" t="str">
        <f>IF('0) Signal List'!I9="","",'0) Signal List'!I9)</f>
        <v>Distribution Code Signals List #1 DCC11.5.1.1</v>
      </c>
      <c r="J9" s="183"/>
    </row>
    <row r="10" spans="1:10" ht="14.25" customHeight="1" x14ac:dyDescent="0.25">
      <c r="A10" s="103" t="str">
        <f>IF('0) Signal List'!A10="","",'0) Signal List'!A10)</f>
        <v>A2</v>
      </c>
      <c r="B10" s="104" t="str">
        <f>IF('0) Signal List'!B10="","",'0) Signal List'!B10)</f>
        <v>ESBN 20 kV interface switch (Nulec Recloser)</v>
      </c>
      <c r="C10" s="104" t="str">
        <f>IF('0) Signal List'!C10="","",'0) Signal List'!C10)</f>
        <v/>
      </c>
      <c r="D10" s="104" t="str">
        <f>IF('0) Signal List'!D10="","",'0) Signal List'!D10)</f>
        <v>closed</v>
      </c>
      <c r="E10" s="105" t="str">
        <f>IF('0) Signal List'!E10="","",'0) Signal List'!E10)</f>
        <v/>
      </c>
      <c r="F10" s="104" t="str">
        <f>IF('0) Signal List'!F10="","",'0) Signal List'!F10)</f>
        <v/>
      </c>
      <c r="G10" s="110" t="str">
        <f>IF('0) Signal List'!G10="","",'0) Signal List'!G10)</f>
        <v>ESBN</v>
      </c>
      <c r="H10" s="110" t="str">
        <f>IF('0) Signal List'!H10="","",'0) Signal List'!H10)</f>
        <v>ESBN</v>
      </c>
      <c r="I10" s="107" t="str">
        <f>IF('0) Signal List'!I10="","",'0) Signal List'!I10)</f>
        <v>Distribution Code Signals List #1 DCC11.5.1.1</v>
      </c>
      <c r="J10" s="183"/>
    </row>
    <row r="11" spans="1:10" ht="14.25" customHeight="1" x14ac:dyDescent="0.25">
      <c r="A11" s="103" t="str">
        <f>IF('0) Signal List'!A11="","",'0) Signal List'!A11)</f>
        <v>A3</v>
      </c>
      <c r="B11" s="104" t="str">
        <f>IF('0) Signal List'!B11="","",'0) Signal List'!B11)</f>
        <v>WINDFARM NAME (TLC) T421 WFPS 20 kV CB</v>
      </c>
      <c r="C11" s="104" t="str">
        <f>IF('0) Signal List'!C11="","",'0) Signal List'!C11)</f>
        <v/>
      </c>
      <c r="D11" s="104" t="str">
        <f>IF('0) Signal List'!D11="","",'0) Signal List'!D11)</f>
        <v>open</v>
      </c>
      <c r="E11" s="105" t="str">
        <f>IF('0) Signal List'!E11="","",'0) Signal List'!E11)</f>
        <v/>
      </c>
      <c r="F11" s="104" t="str">
        <f>IF('0) Signal List'!F11="","",'0) Signal List'!F11)</f>
        <v/>
      </c>
      <c r="G11" s="110" t="str">
        <f>IF('0) Signal List'!G11="","",'0) Signal List'!G11)</f>
        <v>WFPS</v>
      </c>
      <c r="H11" s="110" t="str">
        <f>IF('0) Signal List'!H11="","",'0) Signal List'!H11)</f>
        <v>ESBN</v>
      </c>
      <c r="I11" s="107" t="str">
        <f>IF('0) Signal List'!I11="","",'0) Signal List'!I11)</f>
        <v>Distribution Code Signals List #1 DCC11.5.1.1</v>
      </c>
      <c r="J11" s="183"/>
    </row>
    <row r="12" spans="1:10" ht="14.25" customHeight="1" x14ac:dyDescent="0.25">
      <c r="A12" s="103" t="str">
        <f>IF('0) Signal List'!A12="","",'0) Signal List'!A12)</f>
        <v>A4</v>
      </c>
      <c r="B12" s="104" t="str">
        <f>IF('0) Signal List'!B12="","",'0) Signal List'!B12)</f>
        <v>WINDFARM NAME (TLC) T421 WFPS 20 kV CB</v>
      </c>
      <c r="C12" s="104" t="str">
        <f>IF('0) Signal List'!C12="","",'0) Signal List'!C12)</f>
        <v/>
      </c>
      <c r="D12" s="104" t="str">
        <f>IF('0) Signal List'!D12="","",'0) Signal List'!D12)</f>
        <v>closed</v>
      </c>
      <c r="E12" s="105" t="str">
        <f>IF('0) Signal List'!E12="","",'0) Signal List'!E12)</f>
        <v/>
      </c>
      <c r="F12" s="104" t="str">
        <f>IF('0) Signal List'!F12="","",'0) Signal List'!F12)</f>
        <v/>
      </c>
      <c r="G12" s="110" t="str">
        <f>IF('0) Signal List'!G12="","",'0) Signal List'!G12)</f>
        <v>WFPS</v>
      </c>
      <c r="H12" s="110" t="str">
        <f>IF('0) Signal List'!H12="","",'0) Signal List'!H12)</f>
        <v>ESBN</v>
      </c>
      <c r="I12" s="107" t="str">
        <f>IF('0) Signal List'!I12="","",'0) Signal List'!I12)</f>
        <v>Distribution Code Signals List #1 DCC11.5.1.1</v>
      </c>
      <c r="J12" s="183"/>
    </row>
    <row r="13" spans="1:10" ht="14.25" customHeight="1" x14ac:dyDescent="0.25">
      <c r="A13" s="103" t="str">
        <f>IF('0) Signal List'!A13="","",'0) Signal List'!A13)</f>
        <v>A5</v>
      </c>
      <c r="B13" s="104" t="str">
        <f>IF('0) Signal List'!B13="","",'0) Signal List'!B13)</f>
        <v>WINDFARM NAME (TLC) Feeder 1 20 kV CB</v>
      </c>
      <c r="C13" s="104" t="str">
        <f>IF('0) Signal List'!C13="","",'0) Signal List'!C13)</f>
        <v/>
      </c>
      <c r="D13" s="104" t="str">
        <f>IF('0) Signal List'!D13="","",'0) Signal List'!D13)</f>
        <v>open</v>
      </c>
      <c r="E13" s="105" t="str">
        <f>IF('0) Signal List'!E13="","",'0) Signal List'!E13)</f>
        <v/>
      </c>
      <c r="F13" s="104" t="str">
        <f>IF('0) Signal List'!F13="","",'0) Signal List'!F13)</f>
        <v/>
      </c>
      <c r="G13" s="110" t="str">
        <f>IF('0) Signal List'!G13="","",'0) Signal List'!G13)</f>
        <v>WFPS</v>
      </c>
      <c r="H13" s="110" t="str">
        <f>IF('0) Signal List'!H13="","",'0) Signal List'!H13)</f>
        <v>ESBN</v>
      </c>
      <c r="I13" s="107" t="str">
        <f>IF('0) Signal List'!I13="","",'0) Signal List'!I13)</f>
        <v>Distribution Code Signals List #1 DCC11.5.1.1</v>
      </c>
      <c r="J13" s="183"/>
    </row>
    <row r="14" spans="1:10" ht="14.25" customHeight="1" x14ac:dyDescent="0.25">
      <c r="A14" s="103" t="str">
        <f>IF('0) Signal List'!A14="","",'0) Signal List'!A14)</f>
        <v>A6</v>
      </c>
      <c r="B14" s="104" t="str">
        <f>IF('0) Signal List'!B14="","",'0) Signal List'!B14)</f>
        <v>WINDFARM NAME (TLC) Feeder 1 20 kV CB</v>
      </c>
      <c r="C14" s="104" t="str">
        <f>IF('0) Signal List'!C14="","",'0) Signal List'!C14)</f>
        <v/>
      </c>
      <c r="D14" s="104" t="str">
        <f>IF('0) Signal List'!D14="","",'0) Signal List'!D14)</f>
        <v>closed</v>
      </c>
      <c r="E14" s="105" t="str">
        <f>IF('0) Signal List'!E14="","",'0) Signal List'!E14)</f>
        <v/>
      </c>
      <c r="F14" s="104" t="str">
        <f>IF('0) Signal List'!F14="","",'0) Signal List'!F14)</f>
        <v/>
      </c>
      <c r="G14" s="110" t="str">
        <f>IF('0) Signal List'!G14="","",'0) Signal List'!G14)</f>
        <v>WFPS</v>
      </c>
      <c r="H14" s="110" t="str">
        <f>IF('0) Signal List'!H14="","",'0) Signal List'!H14)</f>
        <v>ESBN</v>
      </c>
      <c r="I14" s="107" t="str">
        <f>IF('0) Signal List'!I14="","",'0) Signal List'!I14)</f>
        <v>Distribution Code Signals List #1 DCC11.5.1.1</v>
      </c>
      <c r="J14" s="183"/>
    </row>
    <row r="15" spans="1:10" ht="14.25" customHeight="1" x14ac:dyDescent="0.25">
      <c r="A15" s="103" t="str">
        <f>IF('0) Signal List'!A15="","",'0) Signal List'!A15)</f>
        <v>A7</v>
      </c>
      <c r="B15" s="104" t="str">
        <f>IF('0) Signal List'!B15="","",'0) Signal List'!B15)</f>
        <v>WINDFARM NAME (TLC) Feeder 2 20 kV CB</v>
      </c>
      <c r="C15" s="104" t="str">
        <f>IF('0) Signal List'!C15="","",'0) Signal List'!C15)</f>
        <v/>
      </c>
      <c r="D15" s="104" t="str">
        <f>IF('0) Signal List'!D15="","",'0) Signal List'!D15)</f>
        <v>open</v>
      </c>
      <c r="E15" s="105" t="str">
        <f>IF('0) Signal List'!E15="","",'0) Signal List'!E15)</f>
        <v/>
      </c>
      <c r="F15" s="104" t="str">
        <f>IF('0) Signal List'!F15="","",'0) Signal List'!F15)</f>
        <v/>
      </c>
      <c r="G15" s="110" t="str">
        <f>IF('0) Signal List'!G15="","",'0) Signal List'!G15)</f>
        <v>WFPS</v>
      </c>
      <c r="H15" s="110" t="str">
        <f>IF('0) Signal List'!H15="","",'0) Signal List'!H15)</f>
        <v>ESBN</v>
      </c>
      <c r="I15" s="107" t="str">
        <f>IF('0) Signal List'!I15="","",'0) Signal List'!I15)</f>
        <v>Distribution Code Signals List #1 DCC11.5.1.1</v>
      </c>
      <c r="J15" s="183"/>
    </row>
    <row r="16" spans="1:10" ht="14.25" customHeight="1" x14ac:dyDescent="0.25">
      <c r="A16" s="103" t="str">
        <f>IF('0) Signal List'!A16="","",'0) Signal List'!A16)</f>
        <v>A8</v>
      </c>
      <c r="B16" s="104" t="str">
        <f>IF('0) Signal List'!B16="","",'0) Signal List'!B16)</f>
        <v>WINDFARM NAME (TLC) Feeder 2 20 kV CB</v>
      </c>
      <c r="C16" s="104" t="str">
        <f>IF('0) Signal List'!C16="","",'0) Signal List'!C16)</f>
        <v/>
      </c>
      <c r="D16" s="104" t="str">
        <f>IF('0) Signal List'!D16="","",'0) Signal List'!D16)</f>
        <v>closed</v>
      </c>
      <c r="E16" s="105" t="str">
        <f>IF('0) Signal List'!E16="","",'0) Signal List'!E16)</f>
        <v/>
      </c>
      <c r="F16" s="104" t="str">
        <f>IF('0) Signal List'!F16="","",'0) Signal List'!F16)</f>
        <v/>
      </c>
      <c r="G16" s="110" t="str">
        <f>IF('0) Signal List'!G16="","",'0) Signal List'!G16)</f>
        <v>WFPS</v>
      </c>
      <c r="H16" s="110" t="str">
        <f>IF('0) Signal List'!H16="","",'0) Signal List'!H16)</f>
        <v>ESBN</v>
      </c>
      <c r="I16" s="107" t="str">
        <f>IF('0) Signal List'!I16="","",'0) Signal List'!I16)</f>
        <v>Distribution Code Signals List #1 DCC11.5.1.1</v>
      </c>
      <c r="J16" s="183"/>
    </row>
    <row r="17" spans="1:10" ht="14.25" customHeight="1" x14ac:dyDescent="0.25">
      <c r="A17" s="103" t="str">
        <f>IF('0) Signal List'!A17="","",'0) Signal List'!A17)</f>
        <v>A9</v>
      </c>
      <c r="B17" s="104" t="str">
        <f>IF('0) Signal List'!B17="","",'0) Signal List'!B17)</f>
        <v>WINDFARM NAME (TLC) Feeder 3 20 kV CB</v>
      </c>
      <c r="C17" s="104" t="str">
        <f>IF('0) Signal List'!C17="","",'0) Signal List'!C17)</f>
        <v/>
      </c>
      <c r="D17" s="104" t="str">
        <f>IF('0) Signal List'!D17="","",'0) Signal List'!D17)</f>
        <v>open</v>
      </c>
      <c r="E17" s="105" t="str">
        <f>IF('0) Signal List'!E17="","",'0) Signal List'!E17)</f>
        <v/>
      </c>
      <c r="F17" s="104" t="str">
        <f>IF('0) Signal List'!F17="","",'0) Signal List'!F17)</f>
        <v/>
      </c>
      <c r="G17" s="110" t="str">
        <f>IF('0) Signal List'!G17="","",'0) Signal List'!G17)</f>
        <v>WFPS</v>
      </c>
      <c r="H17" s="110" t="str">
        <f>IF('0) Signal List'!H17="","",'0) Signal List'!H17)</f>
        <v>ESBN</v>
      </c>
      <c r="I17" s="107" t="str">
        <f>IF('0) Signal List'!I17="","",'0) Signal List'!I17)</f>
        <v>Distribution Code Signals List #1 DCC11.5.1.1</v>
      </c>
      <c r="J17" s="183"/>
    </row>
    <row r="18" spans="1:10" ht="14.25" customHeight="1" x14ac:dyDescent="0.25">
      <c r="A18" s="103" t="str">
        <f>IF('0) Signal List'!A18="","",'0) Signal List'!A18)</f>
        <v>A10</v>
      </c>
      <c r="B18" s="104" t="str">
        <f>IF('0) Signal List'!B18="","",'0) Signal List'!B18)</f>
        <v>WINDFARM NAME (TLC) Feeder 3 20 kV CB</v>
      </c>
      <c r="C18" s="104" t="str">
        <f>IF('0) Signal List'!C18="","",'0) Signal List'!C18)</f>
        <v/>
      </c>
      <c r="D18" s="104" t="str">
        <f>IF('0) Signal List'!D18="","",'0) Signal List'!D18)</f>
        <v>closed</v>
      </c>
      <c r="E18" s="105" t="str">
        <f>IF('0) Signal List'!E18="","",'0) Signal List'!E18)</f>
        <v/>
      </c>
      <c r="F18" s="104" t="str">
        <f>IF('0) Signal List'!F18="","",'0) Signal List'!F18)</f>
        <v/>
      </c>
      <c r="G18" s="110" t="str">
        <f>IF('0) Signal List'!G18="","",'0) Signal List'!G18)</f>
        <v>WFPS</v>
      </c>
      <c r="H18" s="110" t="str">
        <f>IF('0) Signal List'!H18="","",'0) Signal List'!H18)</f>
        <v>ESBN</v>
      </c>
      <c r="I18" s="107" t="str">
        <f>IF('0) Signal List'!I18="","",'0) Signal List'!I18)</f>
        <v>Distribution Code Signals List #1 DCC11.5.1.1</v>
      </c>
      <c r="J18" s="183"/>
    </row>
    <row r="19" spans="1:10" ht="14.25" customHeight="1" x14ac:dyDescent="0.25">
      <c r="A19" s="103" t="str">
        <f>IF('0) Signal List'!A19="","",'0) Signal List'!A19)</f>
        <v>A11</v>
      </c>
      <c r="B19" s="104" t="str">
        <f>IF('0) Signal List'!B19="","",'0) Signal List'!B19)</f>
        <v>WINDFARM NAME (TLC) Feeder 4 20 kV CB</v>
      </c>
      <c r="C19" s="104" t="str">
        <f>IF('0) Signal List'!C19="","",'0) Signal List'!C19)</f>
        <v/>
      </c>
      <c r="D19" s="104" t="str">
        <f>IF('0) Signal List'!D19="","",'0) Signal List'!D19)</f>
        <v>open</v>
      </c>
      <c r="E19" s="105" t="str">
        <f>IF('0) Signal List'!E19="","",'0) Signal List'!E19)</f>
        <v/>
      </c>
      <c r="F19" s="104" t="str">
        <f>IF('0) Signal List'!F19="","",'0) Signal List'!F19)</f>
        <v/>
      </c>
      <c r="G19" s="110" t="str">
        <f>IF('0) Signal List'!G19="","",'0) Signal List'!G19)</f>
        <v>WFPS</v>
      </c>
      <c r="H19" s="110" t="str">
        <f>IF('0) Signal List'!H19="","",'0) Signal List'!H19)</f>
        <v>ESBN</v>
      </c>
      <c r="I19" s="107" t="str">
        <f>IF('0) Signal List'!I19="","",'0) Signal List'!I19)</f>
        <v>Distribution Code Signals List #1 DCC11.5.1.1</v>
      </c>
      <c r="J19" s="183"/>
    </row>
    <row r="20" spans="1:10" ht="14.25" customHeight="1" x14ac:dyDescent="0.25">
      <c r="A20" s="103" t="str">
        <f>IF('0) Signal List'!A20="","",'0) Signal List'!A20)</f>
        <v>A12</v>
      </c>
      <c r="B20" s="104" t="str">
        <f>IF('0) Signal List'!B20="","",'0) Signal List'!B20)</f>
        <v>WINDFARM NAME (TLC) Feeder 4 20 kV CB</v>
      </c>
      <c r="C20" s="104" t="str">
        <f>IF('0) Signal List'!C20="","",'0) Signal List'!C20)</f>
        <v/>
      </c>
      <c r="D20" s="104" t="str">
        <f>IF('0) Signal List'!D20="","",'0) Signal List'!D20)</f>
        <v>closed</v>
      </c>
      <c r="E20" s="105" t="str">
        <f>IF('0) Signal List'!E20="","",'0) Signal List'!E20)</f>
        <v/>
      </c>
      <c r="F20" s="104" t="str">
        <f>IF('0) Signal List'!F20="","",'0) Signal List'!F20)</f>
        <v/>
      </c>
      <c r="G20" s="110" t="str">
        <f>IF('0) Signal List'!G20="","",'0) Signal List'!G20)</f>
        <v>WFPS</v>
      </c>
      <c r="H20" s="110" t="str">
        <f>IF('0) Signal List'!H20="","",'0) Signal List'!H20)</f>
        <v>ESBN</v>
      </c>
      <c r="I20" s="107" t="str">
        <f>IF('0) Signal List'!I20="","",'0) Signal List'!I20)</f>
        <v>Distribution Code Signals List #1 DCC11.5.1.1</v>
      </c>
      <c r="J20" s="183"/>
    </row>
    <row r="21" spans="1:10" ht="14.25" customHeight="1" x14ac:dyDescent="0.25">
      <c r="A21" s="103" t="str">
        <f>IF('0) Signal List'!A21="","",'0) Signal List'!A21)</f>
        <v>A13</v>
      </c>
      <c r="B21" s="104" t="str">
        <f>IF('0) Signal List'!B21="","",'0) Signal List'!B21)</f>
        <v>TSO Dispatch Control Enable Switch</v>
      </c>
      <c r="C21" s="104" t="str">
        <f>IF('0) Signal List'!C21="","",'0) Signal List'!C21)</f>
        <v/>
      </c>
      <c r="D21" s="104" t="str">
        <f>IF('0) Signal List'!D21="","",'0) Signal List'!D21)</f>
        <v>off</v>
      </c>
      <c r="E21" s="105" t="str">
        <f>IF('0) Signal List'!E21="","",'0) Signal List'!E21)</f>
        <v/>
      </c>
      <c r="F21" s="104" t="str">
        <f>IF('0) Signal List'!F21="","",'0) Signal List'!F21)</f>
        <v/>
      </c>
      <c r="G21" s="110" t="str">
        <f>IF('0) Signal List'!G21="","",'0) Signal List'!G21)</f>
        <v>WFPS</v>
      </c>
      <c r="H21" s="110" t="str">
        <f>IF('0) Signal List'!H21="","",'0) Signal List'!H21)</f>
        <v xml:space="preserve">N/A </v>
      </c>
      <c r="I21" s="107" t="str">
        <f>IF('0) Signal List'!I21="","",'0) Signal List'!I21)</f>
        <v>Distribution Code Signals List #1 DCC11.5.1.1 (Blocks all commands to WFPS equipment, located on WFPS side)</v>
      </c>
      <c r="J21" s="183"/>
    </row>
    <row r="22" spans="1:10" ht="14.25" customHeight="1" x14ac:dyDescent="0.25">
      <c r="A22" s="103" t="str">
        <f>IF('0) Signal List'!A22="","",'0) Signal List'!A22)</f>
        <v>A14</v>
      </c>
      <c r="B22" s="104" t="str">
        <f>IF('0) Signal List'!B22="","",'0) Signal List'!B22)</f>
        <v>TSO Dispatch Control Enable Switch</v>
      </c>
      <c r="C22" s="104" t="str">
        <f>IF('0) Signal List'!C22="","",'0) Signal List'!C22)</f>
        <v/>
      </c>
      <c r="D22" s="104" t="str">
        <f>IF('0) Signal List'!D22="","",'0) Signal List'!D22)</f>
        <v>on</v>
      </c>
      <c r="E22" s="105" t="str">
        <f>IF('0) Signal List'!E22="","",'0) Signal List'!E22)</f>
        <v/>
      </c>
      <c r="F22" s="104" t="str">
        <f>IF('0) Signal List'!F22="","",'0) Signal List'!F22)</f>
        <v/>
      </c>
      <c r="G22" s="110" t="str">
        <f>IF('0) Signal List'!G22="","",'0) Signal List'!G22)</f>
        <v>WFPS</v>
      </c>
      <c r="H22" s="110" t="str">
        <f>IF('0) Signal List'!H22="","",'0) Signal List'!H22)</f>
        <v xml:space="preserve">N/A </v>
      </c>
      <c r="I22" s="107" t="str">
        <f>IF('0) Signal List'!I22="","",'0) Signal List'!I22)</f>
        <v>Distribution Code Signals List #1 DCC11.5.1.1 (Blocks all commands to WFPS equipment, located on WFPS side)</v>
      </c>
      <c r="J22" s="183"/>
    </row>
    <row r="23" spans="1:10" ht="14.25" customHeight="1" x14ac:dyDescent="0.25">
      <c r="A23" s="103" t="str">
        <f>IF('0) Signal List'!A23="","",'0) Signal List'!A23)</f>
        <v>A15</v>
      </c>
      <c r="B23" s="160" t="str">
        <f>IF('0) Signal List'!B23="","",'0) Signal List'!B23)</f>
        <v>Dispatch Fail Market Command Lamp - WFPS Panel</v>
      </c>
      <c r="C23" s="111" t="str">
        <f>IF('0) Signal List'!C23="","",'0) Signal List'!C23)</f>
        <v/>
      </c>
      <c r="D23" s="112" t="str">
        <f>IF('0) Signal List'!D23="","",'0) Signal List'!D23)</f>
        <v>off</v>
      </c>
      <c r="E23" s="113" t="str">
        <f>IF('0) Signal List'!E23="","",'0) Signal List'!E23)</f>
        <v/>
      </c>
      <c r="F23" s="104" t="str">
        <f>IF('0) Signal List'!F23="","",'0) Signal List'!F23)</f>
        <v/>
      </c>
      <c r="G23" s="110" t="str">
        <f>IF('0) Signal List'!G23="","",'0) Signal List'!G23)</f>
        <v>WFPS</v>
      </c>
      <c r="H23" s="110" t="str">
        <f>IF('0) Signal List'!H23="","",'0) Signal List'!H23)</f>
        <v>ESBN</v>
      </c>
      <c r="I23" s="107" t="str">
        <f>IF('0) Signal List'!I23="","",'0) Signal List'!I23)</f>
        <v/>
      </c>
      <c r="J23" s="183"/>
    </row>
    <row r="24" spans="1:10" ht="14.25" customHeight="1" x14ac:dyDescent="0.25">
      <c r="A24" s="103" t="str">
        <f>IF('0) Signal List'!A24="","",'0) Signal List'!A24)</f>
        <v>A16</v>
      </c>
      <c r="B24" s="160" t="str">
        <f>IF('0) Signal List'!B24="","",'0) Signal List'!B24)</f>
        <v>Dispatch Fail Market Command Lamp - WFPS Panel</v>
      </c>
      <c r="C24" s="111" t="str">
        <f>IF('0) Signal List'!C24="","",'0) Signal List'!C24)</f>
        <v/>
      </c>
      <c r="D24" s="112" t="str">
        <f>IF('0) Signal List'!D24="","",'0) Signal List'!D24)</f>
        <v>on</v>
      </c>
      <c r="E24" s="113" t="str">
        <f>IF('0) Signal List'!E24="","",'0) Signal List'!E24)</f>
        <v/>
      </c>
      <c r="F24" s="104" t="str">
        <f>IF('0) Signal List'!F24="","",'0) Signal List'!F24)</f>
        <v/>
      </c>
      <c r="G24" s="110" t="str">
        <f>IF('0) Signal List'!G24="","",'0) Signal List'!G24)</f>
        <v>WFPS</v>
      </c>
      <c r="H24" s="110" t="str">
        <f>IF('0) Signal List'!H24="","",'0) Signal List'!H24)</f>
        <v>ESBN</v>
      </c>
      <c r="I24" s="107" t="str">
        <f>IF('0) Signal List'!I24="","",'0) Signal List'!I24)</f>
        <v/>
      </c>
      <c r="J24" s="183"/>
    </row>
    <row r="25" spans="1:10" ht="14.25" customHeight="1" x14ac:dyDescent="0.25">
      <c r="A25" s="103" t="str">
        <f>IF('0) Signal List'!A25="","",'0) Signal List'!A25)</f>
        <v>A17</v>
      </c>
      <c r="B25" s="160" t="str">
        <f>IF('0) Signal List'!B25="","",'0) Signal List'!B25)</f>
        <v>Blue Alert Lamp - WFPS Panel</v>
      </c>
      <c r="C25" s="111" t="str">
        <f>IF('0) Signal List'!C25="","",'0) Signal List'!C25)</f>
        <v/>
      </c>
      <c r="D25" s="397" t="str">
        <f>IF('0) Signal List'!D25="","",'0) Signal List'!D25)</f>
        <v>off</v>
      </c>
      <c r="E25" s="113" t="str">
        <f>IF('0) Signal List'!E25="","",'0) Signal List'!E25)</f>
        <v/>
      </c>
      <c r="F25" s="104" t="str">
        <f>IF('0) Signal List'!F25="","",'0) Signal List'!F25)</f>
        <v/>
      </c>
      <c r="G25" s="110" t="str">
        <f>IF('0) Signal List'!G25="","",'0) Signal List'!G25)</f>
        <v>WFPS</v>
      </c>
      <c r="H25" s="110" t="str">
        <f>IF('0) Signal List'!H25="","",'0) Signal List'!H25)</f>
        <v>ESBN</v>
      </c>
      <c r="I25" s="107" t="str">
        <f>IF('0) Signal List'!I25="","",'0) Signal List'!I25)</f>
        <v/>
      </c>
      <c r="J25" s="183"/>
    </row>
    <row r="26" spans="1:10" ht="14.25" customHeight="1" x14ac:dyDescent="0.25">
      <c r="A26" s="103" t="str">
        <f>IF('0) Signal List'!A26="","",'0) Signal List'!A26)</f>
        <v>A18</v>
      </c>
      <c r="B26" s="160" t="str">
        <f>IF('0) Signal List'!B26="","",'0) Signal List'!B26)</f>
        <v>Blue Alert Lamp - WFPS Panel</v>
      </c>
      <c r="C26" s="111" t="str">
        <f>IF('0) Signal List'!C26="","",'0) Signal List'!C26)</f>
        <v/>
      </c>
      <c r="D26" s="397" t="str">
        <f>IF('0) Signal List'!D26="","",'0) Signal List'!D26)</f>
        <v>on</v>
      </c>
      <c r="E26" s="113" t="str">
        <f>IF('0) Signal List'!E26="","",'0) Signal List'!E26)</f>
        <v/>
      </c>
      <c r="F26" s="104" t="str">
        <f>IF('0) Signal List'!F26="","",'0) Signal List'!F26)</f>
        <v/>
      </c>
      <c r="G26" s="110" t="str">
        <f>IF('0) Signal List'!G26="","",'0) Signal List'!G26)</f>
        <v>WFPS</v>
      </c>
      <c r="H26" s="110" t="str">
        <f>IF('0) Signal List'!H26="","",'0) Signal List'!H26)</f>
        <v>ESBN</v>
      </c>
      <c r="I26" s="107" t="str">
        <f>IF('0) Signal List'!I26="","",'0) Signal List'!I26)</f>
        <v/>
      </c>
      <c r="J26" s="183"/>
    </row>
    <row r="27" spans="1:10" ht="14.25" customHeight="1" x14ac:dyDescent="0.25">
      <c r="A27" s="103" t="str">
        <f>IF('0) Signal List'!A27="","",'0) Signal List'!A27)</f>
        <v>A19</v>
      </c>
      <c r="B27" s="104" t="str">
        <f>IF('0) Signal List'!B27="","",'0) Signal List'!B27)</f>
        <v>ESB SCADA Remote Control Switch</v>
      </c>
      <c r="C27" s="104" t="str">
        <f>IF('0) Signal List'!C27="","",'0) Signal List'!C27)</f>
        <v/>
      </c>
      <c r="D27" s="104" t="str">
        <f>IF('0) Signal List'!D27="","",'0) Signal List'!D27)</f>
        <v>off</v>
      </c>
      <c r="E27" s="105" t="str">
        <f>IF('0) Signal List'!E27="","",'0) Signal List'!E27)</f>
        <v/>
      </c>
      <c r="F27" s="104" t="str">
        <f>IF('0) Signal List'!F27="","",'0) Signal List'!F27)</f>
        <v/>
      </c>
      <c r="G27" s="110" t="str">
        <f>IF('0) Signal List'!G27="","",'0) Signal List'!G27)</f>
        <v>ESBN</v>
      </c>
      <c r="H27" s="110" t="str">
        <f>IF('0) Signal List'!H27="","",'0) Signal List'!H27)</f>
        <v>ESBN</v>
      </c>
      <c r="I27" s="107" t="str">
        <f>IF('0) Signal List'!I27="","",'0) Signal List'!I27)</f>
        <v/>
      </c>
      <c r="J27" s="183"/>
    </row>
    <row r="28" spans="1:10" ht="14.25" customHeight="1" x14ac:dyDescent="0.25">
      <c r="A28" s="103" t="str">
        <f>IF('0) Signal List'!A28="","",'0) Signal List'!A28)</f>
        <v>A20</v>
      </c>
      <c r="B28" s="104" t="str">
        <f>IF('0) Signal List'!B28="","",'0) Signal List'!B28)</f>
        <v>ESB SCADA Remote Control Switch</v>
      </c>
      <c r="C28" s="104" t="str">
        <f>IF('0) Signal List'!C28="","",'0) Signal List'!C28)</f>
        <v/>
      </c>
      <c r="D28" s="104" t="str">
        <f>IF('0) Signal List'!D28="","",'0) Signal List'!D28)</f>
        <v>on</v>
      </c>
      <c r="E28" s="105" t="str">
        <f>IF('0) Signal List'!E28="","",'0) Signal List'!E28)</f>
        <v/>
      </c>
      <c r="F28" s="104" t="str">
        <f>IF('0) Signal List'!F28="","",'0) Signal List'!F28)</f>
        <v/>
      </c>
      <c r="G28" s="110" t="str">
        <f>IF('0) Signal List'!G28="","",'0) Signal List'!G28)</f>
        <v>ESBN</v>
      </c>
      <c r="H28" s="110" t="str">
        <f>IF('0) Signal List'!H28="","",'0) Signal List'!H28)</f>
        <v>ESBN</v>
      </c>
      <c r="I28" s="107" t="str">
        <f>IF('0) Signal List'!I28="","",'0) Signal List'!I28)</f>
        <v/>
      </c>
      <c r="J28" s="183"/>
    </row>
    <row r="29" spans="1:10" ht="14.25" customHeight="1" x14ac:dyDescent="0.25">
      <c r="A29" s="103" t="str">
        <f>IF('0) Signal List'!A29="","",'0) Signal List'!A29)</f>
        <v>A21</v>
      </c>
      <c r="B29" s="104" t="str">
        <f>IF('0) Signal List'!B29="","",'0) Signal List'!B29)</f>
        <v>Reactive Device &gt;5 Mvar 1</v>
      </c>
      <c r="C29" s="104" t="str">
        <f>IF('0) Signal List'!C29="","",'0) Signal List'!C29)</f>
        <v/>
      </c>
      <c r="D29" s="104" t="str">
        <f>IF('0) Signal List'!D29="","",'0) Signal List'!D29)</f>
        <v>off</v>
      </c>
      <c r="E29" s="105" t="str">
        <f>IF('0) Signal List'!E29="","",'0) Signal List'!E29)</f>
        <v/>
      </c>
      <c r="F29" s="104" t="str">
        <f>IF('0) Signal List'!F29="","",'0) Signal List'!F29)</f>
        <v/>
      </c>
      <c r="G29" s="110" t="str">
        <f>IF('0) Signal List'!G29="","",'0) Signal List'!G29)</f>
        <v>WFPS</v>
      </c>
      <c r="H29" s="110" t="str">
        <f>IF('0) Signal List'!H29="","",'0) Signal List'!H29)</f>
        <v>ESBN</v>
      </c>
      <c r="I29" s="107" t="str">
        <f>IF('0) Signal List'!I29="","",'0) Signal List'!I29)</f>
        <v>Distribution Code Signals List #1 DCC11.5.1.1</v>
      </c>
      <c r="J29" s="183"/>
    </row>
    <row r="30" spans="1:10" ht="14.25" customHeight="1" x14ac:dyDescent="0.25">
      <c r="A30" s="103" t="str">
        <f>IF('0) Signal List'!A30="","",'0) Signal List'!A30)</f>
        <v>A22</v>
      </c>
      <c r="B30" s="104" t="str">
        <f>IF('0) Signal List'!B30="","",'0) Signal List'!B30)</f>
        <v>Reactive Device &gt;5 Mvar 1</v>
      </c>
      <c r="C30" s="104" t="str">
        <f>IF('0) Signal List'!C30="","",'0) Signal List'!C30)</f>
        <v/>
      </c>
      <c r="D30" s="104" t="str">
        <f>IF('0) Signal List'!D30="","",'0) Signal List'!D30)</f>
        <v>on</v>
      </c>
      <c r="E30" s="105" t="str">
        <f>IF('0) Signal List'!E30="","",'0) Signal List'!E30)</f>
        <v/>
      </c>
      <c r="F30" s="104" t="str">
        <f>IF('0) Signal List'!F30="","",'0) Signal List'!F30)</f>
        <v/>
      </c>
      <c r="G30" s="110" t="str">
        <f>IF('0) Signal List'!G30="","",'0) Signal List'!G30)</f>
        <v>WFPS</v>
      </c>
      <c r="H30" s="110" t="str">
        <f>IF('0) Signal List'!H30="","",'0) Signal List'!H30)</f>
        <v>ESBN</v>
      </c>
      <c r="I30" s="107" t="str">
        <f>IF('0) Signal List'!I30="","",'0) Signal List'!I30)</f>
        <v>Distribution Code Signals List #1 DCC11.5.1.1</v>
      </c>
      <c r="J30" s="183"/>
    </row>
    <row r="31" spans="1:10" ht="14.25" customHeight="1" x14ac:dyDescent="0.25">
      <c r="A31" s="103" t="str">
        <f>IF('0) Signal List'!A31="","",'0) Signal List'!A31)</f>
        <v>A23</v>
      </c>
      <c r="B31" s="104" t="str">
        <f>IF('0) Signal List'!B31="","",'0) Signal List'!B31)</f>
        <v>Reactive Device &gt;5 Mvar N</v>
      </c>
      <c r="C31" s="104" t="str">
        <f>IF('0) Signal List'!C31="","",'0) Signal List'!C31)</f>
        <v/>
      </c>
      <c r="D31" s="104" t="str">
        <f>IF('0) Signal List'!D31="","",'0) Signal List'!D31)</f>
        <v>off</v>
      </c>
      <c r="E31" s="105" t="str">
        <f>IF('0) Signal List'!E31="","",'0) Signal List'!E31)</f>
        <v/>
      </c>
      <c r="F31" s="104" t="str">
        <f>IF('0) Signal List'!F31="","",'0) Signal List'!F31)</f>
        <v/>
      </c>
      <c r="G31" s="110" t="str">
        <f>IF('0) Signal List'!G31="","",'0) Signal List'!G31)</f>
        <v>WFPS</v>
      </c>
      <c r="H31" s="110" t="str">
        <f>IF('0) Signal List'!H31="","",'0) Signal List'!H31)</f>
        <v>ESBN</v>
      </c>
      <c r="I31" s="107" t="str">
        <f>IF('0) Signal List'!I31="","",'0) Signal List'!I31)</f>
        <v>Distribution Code Signals List #1 DCC11.5.1.1</v>
      </c>
      <c r="J31" s="183"/>
    </row>
    <row r="32" spans="1:10" ht="14.25" customHeight="1" x14ac:dyDescent="0.25">
      <c r="A32" s="103" t="str">
        <f>IF('0) Signal List'!A32="","",'0) Signal List'!A32)</f>
        <v>A24</v>
      </c>
      <c r="B32" s="104" t="str">
        <f>IF('0) Signal List'!B32="","",'0) Signal List'!B32)</f>
        <v>Reactive Device &gt;5 Mvar N</v>
      </c>
      <c r="C32" s="104" t="str">
        <f>IF('0) Signal List'!C32="","",'0) Signal List'!C32)</f>
        <v/>
      </c>
      <c r="D32" s="104" t="str">
        <f>IF('0) Signal List'!D32="","",'0) Signal List'!D32)</f>
        <v>on</v>
      </c>
      <c r="E32" s="105" t="str">
        <f>IF('0) Signal List'!E32="","",'0) Signal List'!E32)</f>
        <v/>
      </c>
      <c r="F32" s="104" t="str">
        <f>IF('0) Signal List'!F32="","",'0) Signal List'!F32)</f>
        <v/>
      </c>
      <c r="G32" s="110" t="str">
        <f>IF('0) Signal List'!G32="","",'0) Signal List'!G32)</f>
        <v>WFPS</v>
      </c>
      <c r="H32" s="110" t="str">
        <f>IF('0) Signal List'!H32="","",'0) Signal List'!H32)</f>
        <v>ESBN</v>
      </c>
      <c r="I32" s="107" t="str">
        <f>IF('0) Signal List'!I32="","",'0) Signal List'!I32)</f>
        <v>Distribution Code Signals List #1 DCC11.5.1.1</v>
      </c>
      <c r="J32" s="183"/>
    </row>
    <row r="33" spans="1:10" ht="14.25" customHeight="1" x14ac:dyDescent="0.25">
      <c r="A33" s="103" t="str">
        <f>IF('0) Signal List'!A33="","",'0) Signal List'!A33)</f>
        <v/>
      </c>
      <c r="B33" s="104" t="str">
        <f>IF('0) Signal List'!B33="","",'0) Signal List'!B33)</f>
        <v/>
      </c>
      <c r="C33" s="111" t="str">
        <f>IF('0) Signal List'!C33="","",'0) Signal List'!C33)</f>
        <v/>
      </c>
      <c r="D33" s="112" t="str">
        <f>IF('0) Signal List'!D33="","",'0) Signal List'!D33)</f>
        <v/>
      </c>
      <c r="E33" s="113" t="str">
        <f>IF('0) Signal List'!E33="","",'0) Signal List'!E33)</f>
        <v/>
      </c>
      <c r="F33" s="104" t="str">
        <f>IF('0) Signal List'!F33="","",'0) Signal List'!F33)</f>
        <v/>
      </c>
      <c r="G33" s="109" t="str">
        <f>IF('0) Signal List'!G33="","",'0) Signal List'!G33)</f>
        <v/>
      </c>
      <c r="H33" s="109" t="str">
        <f>IF('0) Signal List'!H33="","",'0) Signal List'!H33)</f>
        <v/>
      </c>
      <c r="I33" s="107" t="str">
        <f>IF('0) Signal List'!I33="","",'0) Signal List'!I33)</f>
        <v/>
      </c>
      <c r="J33" s="183"/>
    </row>
    <row r="34" spans="1:10" ht="14.25" customHeight="1" x14ac:dyDescent="0.3">
      <c r="A34" s="103" t="str">
        <f>IF('0) Signal List'!A34="","",'0) Signal List'!A34)</f>
        <v/>
      </c>
      <c r="B34" s="343" t="str">
        <f>IF('0) Signal List'!B34="","",'0) Signal List'!B34)</f>
        <v>Digital Input Signals from WTG  System to EirGrid</v>
      </c>
      <c r="C34" s="104" t="str">
        <f>IF('0) Signal List'!C34="","",'0) Signal List'!C34)</f>
        <v/>
      </c>
      <c r="D34" s="104" t="str">
        <f>IF('0) Signal List'!D34="","",'0) Signal List'!D34)</f>
        <v/>
      </c>
      <c r="E34" s="105" t="str">
        <f>IF('0) Signal List'!E34="","",'0) Signal List'!E34)</f>
        <v/>
      </c>
      <c r="F34" s="104" t="str">
        <f>IF('0) Signal List'!F34="","",'0) Signal List'!F34)</f>
        <v/>
      </c>
      <c r="G34" s="109" t="str">
        <f>IF('0) Signal List'!G34="","",'0) Signal List'!G34)</f>
        <v/>
      </c>
      <c r="H34" s="109" t="str">
        <f>IF('0) Signal List'!H34="","",'0) Signal List'!H34)</f>
        <v/>
      </c>
      <c r="I34" s="107" t="str">
        <f>IF('0) Signal List'!I34="","",'0) Signal List'!I34)</f>
        <v/>
      </c>
      <c r="J34" s="183"/>
    </row>
    <row r="35" spans="1:10" ht="14.25" customHeight="1" x14ac:dyDescent="0.25">
      <c r="A35" s="103" t="str">
        <f>IF('0) Signal List'!A35="","",'0) Signal List'!A35)</f>
        <v>B1</v>
      </c>
      <c r="B35" s="160" t="str">
        <f>IF('0) Signal List'!B35="","",'0) Signal List'!B35)</f>
        <v>Active Power Control facility status (feedback)</v>
      </c>
      <c r="C35" s="104" t="str">
        <f>IF('0) Signal List'!C35="","",'0) Signal List'!C35)</f>
        <v/>
      </c>
      <c r="D35" s="104" t="str">
        <f>IF('0) Signal List'!D35="","",'0) Signal List'!D35)</f>
        <v>off</v>
      </c>
      <c r="E35" s="105" t="str">
        <f>IF('0) Signal List'!E35="","",'0) Signal List'!E35)</f>
        <v/>
      </c>
      <c r="F35" s="104" t="str">
        <f>IF('0) Signal List'!F35="","",'0) Signal List'!F35)</f>
        <v/>
      </c>
      <c r="G35" s="110" t="str">
        <f>IF('0) Signal List'!G35="","",'0) Signal List'!G35)</f>
        <v>WFPS</v>
      </c>
      <c r="H35" s="110" t="str">
        <f>IF('0) Signal List'!H35="","",'0) Signal List'!H35)</f>
        <v xml:space="preserve">N/A </v>
      </c>
      <c r="I35" s="107" t="str">
        <f>IF('0) Signal List'!I35="","",'0) Signal List'!I35)</f>
        <v>Distribution Code Signals List #4 DCC11.5.1.4</v>
      </c>
      <c r="J35" s="183"/>
    </row>
    <row r="36" spans="1:10" ht="14.25" customHeight="1" x14ac:dyDescent="0.25">
      <c r="A36" s="103" t="str">
        <f>IF('0) Signal List'!A36="","",'0) Signal List'!A36)</f>
        <v>B2</v>
      </c>
      <c r="B36" s="160" t="str">
        <f>IF('0) Signal List'!B36="","",'0) Signal List'!B36)</f>
        <v>Active Power Control facility status (feedback)</v>
      </c>
      <c r="C36" s="104" t="str">
        <f>IF('0) Signal List'!C36="","",'0) Signal List'!C36)</f>
        <v/>
      </c>
      <c r="D36" s="104" t="str">
        <f>IF('0) Signal List'!D36="","",'0) Signal List'!D36)</f>
        <v>on</v>
      </c>
      <c r="E36" s="105" t="str">
        <f>IF('0) Signal List'!E36="","",'0) Signal List'!E36)</f>
        <v/>
      </c>
      <c r="F36" s="104" t="str">
        <f>IF('0) Signal List'!F36="","",'0) Signal List'!F36)</f>
        <v/>
      </c>
      <c r="G36" s="110" t="str">
        <f>IF('0) Signal List'!G36="","",'0) Signal List'!G36)</f>
        <v>WFPS</v>
      </c>
      <c r="H36" s="110" t="str">
        <f>IF('0) Signal List'!H36="","",'0) Signal List'!H36)</f>
        <v xml:space="preserve">N/A </v>
      </c>
      <c r="I36" s="107" t="str">
        <f>IF('0) Signal List'!I36="","",'0) Signal List'!I36)</f>
        <v>Distribution Code Signals List #4 DCC11.5.1.4</v>
      </c>
      <c r="J36" s="183"/>
    </row>
    <row r="37" spans="1:10" ht="14.25" customHeight="1" x14ac:dyDescent="0.25">
      <c r="A37" s="103" t="str">
        <f>IF('0) Signal List'!A37="","",'0) Signal List'!A37)</f>
        <v>B3</v>
      </c>
      <c r="B37" s="104" t="str">
        <f>IF('0) Signal List'!B37="","",'0) Signal List'!B37)</f>
        <v>Frequency Response System Mode Status (feedback)</v>
      </c>
      <c r="C37" s="104" t="str">
        <f>IF('0) Signal List'!C37="","",'0) Signal List'!C37)</f>
        <v/>
      </c>
      <c r="D37" s="104" t="str">
        <f>IF('0) Signal List'!D37="","",'0) Signal List'!D37)</f>
        <v>off</v>
      </c>
      <c r="E37" s="105" t="str">
        <f>IF('0) Signal List'!E37="","",'0) Signal List'!E37)</f>
        <v/>
      </c>
      <c r="F37" s="104" t="str">
        <f>IF('0) Signal List'!F37="","",'0) Signal List'!F37)</f>
        <v/>
      </c>
      <c r="G37" s="110" t="str">
        <f>IF('0) Signal List'!G37="","",'0) Signal List'!G37)</f>
        <v>WFPS</v>
      </c>
      <c r="H37" s="110" t="str">
        <f>IF('0) Signal List'!H37="","",'0) Signal List'!H37)</f>
        <v xml:space="preserve">N/A </v>
      </c>
      <c r="I37" s="107" t="str">
        <f>IF('0) Signal List'!I37="","",'0) Signal List'!I37)</f>
        <v>Distribution Code Signals List #5 DCC11.5.1.5</v>
      </c>
      <c r="J37" s="183"/>
    </row>
    <row r="38" spans="1:10" ht="14.25" customHeight="1" x14ac:dyDescent="0.25">
      <c r="A38" s="103" t="str">
        <f>IF('0) Signal List'!A38="","",'0) Signal List'!A38)</f>
        <v>B4</v>
      </c>
      <c r="B38" s="104" t="str">
        <f>IF('0) Signal List'!B38="","",'0) Signal List'!B38)</f>
        <v>Frequency Response System Mode Status (feedback)</v>
      </c>
      <c r="C38" s="104" t="str">
        <f>IF('0) Signal List'!C38="","",'0) Signal List'!C38)</f>
        <v/>
      </c>
      <c r="D38" s="104" t="str">
        <f>IF('0) Signal List'!D38="","",'0) Signal List'!D38)</f>
        <v>on</v>
      </c>
      <c r="E38" s="105" t="str">
        <f>IF('0) Signal List'!E38="","",'0) Signal List'!E38)</f>
        <v/>
      </c>
      <c r="F38" s="104" t="str">
        <f>IF('0) Signal List'!F38="","",'0) Signal List'!F38)</f>
        <v/>
      </c>
      <c r="G38" s="110" t="str">
        <f>IF('0) Signal List'!G38="","",'0) Signal List'!G38)</f>
        <v>WFPS</v>
      </c>
      <c r="H38" s="110" t="str">
        <f>IF('0) Signal List'!H38="","",'0) Signal List'!H38)</f>
        <v xml:space="preserve">N/A </v>
      </c>
      <c r="I38" s="107" t="str">
        <f>IF('0) Signal List'!I38="","",'0) Signal List'!I38)</f>
        <v>Distribution Code Signals List #5 DCC11.5.1.5</v>
      </c>
      <c r="J38" s="183"/>
    </row>
    <row r="39" spans="1:10" ht="14.25" customHeight="1" x14ac:dyDescent="0.25">
      <c r="A39" s="103" t="str">
        <f>IF('0) Signal List'!A39="","",'0) Signal List'!A39)</f>
        <v>B5</v>
      </c>
      <c r="B39" s="104" t="str">
        <f>IF('0) Signal List'!B39="","",'0) Signal List'!B39)</f>
        <v>Frequency Response Curve (feedback)</v>
      </c>
      <c r="C39" s="104" t="str">
        <f>IF('0) Signal List'!C39="","",'0) Signal List'!C39)</f>
        <v/>
      </c>
      <c r="D39" s="104" t="str">
        <f>IF('0) Signal List'!D39="","",'0) Signal List'!D39)</f>
        <v>Curve 1</v>
      </c>
      <c r="E39" s="105" t="str">
        <f>IF('0) Signal List'!E39="","",'0) Signal List'!E39)</f>
        <v/>
      </c>
      <c r="F39" s="104" t="str">
        <f>IF('0) Signal List'!F39="","",'0) Signal List'!F39)</f>
        <v/>
      </c>
      <c r="G39" s="110" t="str">
        <f>IF('0) Signal List'!G39="","",'0) Signal List'!G39)</f>
        <v>WFPS</v>
      </c>
      <c r="H39" s="110" t="str">
        <f>IF('0) Signal List'!H39="","",'0) Signal List'!H39)</f>
        <v xml:space="preserve">N/A </v>
      </c>
      <c r="I39" s="107" t="str">
        <f>IF('0) Signal List'!I39="","",'0) Signal List'!I39)</f>
        <v>Distribution Code Signals List #5 DCC11.5.1.5</v>
      </c>
      <c r="J39" s="183"/>
    </row>
    <row r="40" spans="1:10" ht="14.25" customHeight="1" x14ac:dyDescent="0.25">
      <c r="A40" s="103" t="str">
        <f>IF('0) Signal List'!A40="","",'0) Signal List'!A40)</f>
        <v>B6</v>
      </c>
      <c r="B40" s="104" t="str">
        <f>IF('0) Signal List'!B40="","",'0) Signal List'!B40)</f>
        <v>Frequency Response Curve (feedback)</v>
      </c>
      <c r="C40" s="104" t="str">
        <f>IF('0) Signal List'!C40="","",'0) Signal List'!C40)</f>
        <v/>
      </c>
      <c r="D40" s="104" t="str">
        <f>IF('0) Signal List'!D40="","",'0) Signal List'!D40)</f>
        <v>Curve 2</v>
      </c>
      <c r="E40" s="105" t="str">
        <f>IF('0) Signal List'!E40="","",'0) Signal List'!E40)</f>
        <v/>
      </c>
      <c r="F40" s="104" t="str">
        <f>IF('0) Signal List'!F40="","",'0) Signal List'!F40)</f>
        <v/>
      </c>
      <c r="G40" s="110" t="str">
        <f>IF('0) Signal List'!G40="","",'0) Signal List'!G40)</f>
        <v>WFPS</v>
      </c>
      <c r="H40" s="110" t="str">
        <f>IF('0) Signal List'!H40="","",'0) Signal List'!H40)</f>
        <v xml:space="preserve">N/A </v>
      </c>
      <c r="I40" s="107" t="str">
        <f>IF('0) Signal List'!I40="","",'0) Signal List'!I40)</f>
        <v>Distribution Code Signals List #5 DCC11.5.1.5</v>
      </c>
      <c r="J40" s="183"/>
    </row>
    <row r="41" spans="1:10" s="707" customFormat="1" ht="14.25" customHeight="1" x14ac:dyDescent="0.25">
      <c r="A41" s="573" t="str">
        <f>IF('0) Signal List'!A41="","",'0) Signal List'!A41)</f>
        <v>B7</v>
      </c>
      <c r="B41" s="574" t="str">
        <f>IF('0) Signal List'!B41="","",'0) Signal List'!B41)</f>
        <v>Emulated Inertia status (Feedback)</v>
      </c>
      <c r="C41" s="574" t="str">
        <f>IF('0) Signal List'!C41="","",'0) Signal List'!C41)</f>
        <v/>
      </c>
      <c r="D41" s="574" t="str">
        <f>IF('0) Signal List'!D41="","",'0) Signal List'!D41)</f>
        <v>off</v>
      </c>
      <c r="E41" s="575" t="str">
        <f>IF('0) Signal List'!E41="","",'0) Signal List'!E41)</f>
        <v/>
      </c>
      <c r="F41" s="574" t="str">
        <f>IF('0) Signal List'!F41="","",'0) Signal List'!F41)</f>
        <v/>
      </c>
      <c r="G41" s="576" t="str">
        <f>IF('0) Signal List'!G41="","",'0) Signal List'!G41)</f>
        <v>WFPS</v>
      </c>
      <c r="H41" s="576" t="str">
        <f>IF('0) Signal List'!H41="","",'0) Signal List'!H41)</f>
        <v>ESBN</v>
      </c>
      <c r="I41" s="577" t="str">
        <f>IF('0) Signal List'!I41="","",'0) Signal List'!I41)</f>
        <v>Feedback from IPP to confirm the status of emulated inertia service</v>
      </c>
      <c r="J41" s="708"/>
    </row>
    <row r="42" spans="1:10" s="707" customFormat="1" ht="14.25" customHeight="1" x14ac:dyDescent="0.25">
      <c r="A42" s="573" t="str">
        <f>IF('0) Signal List'!A42="","",'0) Signal List'!A42)</f>
        <v>B8</v>
      </c>
      <c r="B42" s="574" t="str">
        <f>IF('0) Signal List'!B42="","",'0) Signal List'!B42)</f>
        <v>Emulated Inertia status (Feedback)</v>
      </c>
      <c r="C42" s="574" t="str">
        <f>IF('0) Signal List'!C42="","",'0) Signal List'!C42)</f>
        <v/>
      </c>
      <c r="D42" s="574" t="str">
        <f>IF('0) Signal List'!D42="","",'0) Signal List'!D42)</f>
        <v>on</v>
      </c>
      <c r="E42" s="575" t="str">
        <f>IF('0) Signal List'!E42="","",'0) Signal List'!E42)</f>
        <v/>
      </c>
      <c r="F42" s="574" t="str">
        <f>IF('0) Signal List'!F42="","",'0) Signal List'!F42)</f>
        <v/>
      </c>
      <c r="G42" s="576" t="str">
        <f>IF('0) Signal List'!G42="","",'0) Signal List'!G42)</f>
        <v>WFPS</v>
      </c>
      <c r="H42" s="576" t="str">
        <f>IF('0) Signal List'!H42="","",'0) Signal List'!H42)</f>
        <v>ESBN</v>
      </c>
      <c r="I42" s="577" t="str">
        <f>IF('0) Signal List'!I42="","",'0) Signal List'!I42)</f>
        <v>Feedback from IPP to confirm the status of emulated inertia service</v>
      </c>
      <c r="J42" s="708"/>
    </row>
    <row r="43" spans="1:10" ht="14.25" customHeight="1" x14ac:dyDescent="0.25">
      <c r="A43" s="103" t="str">
        <f>IF('0) Signal List'!A43="","",'0) Signal List'!A43)</f>
        <v/>
      </c>
      <c r="B43" s="104" t="str">
        <f>IF('0) Signal List'!B43="","",'0) Signal List'!B43)</f>
        <v/>
      </c>
      <c r="C43" s="104" t="str">
        <f>IF('0) Signal List'!C43="","",'0) Signal List'!C43)</f>
        <v/>
      </c>
      <c r="D43" s="104" t="str">
        <f>IF('0) Signal List'!D43="","",'0) Signal List'!D43)</f>
        <v/>
      </c>
      <c r="E43" s="105" t="str">
        <f>IF('0) Signal List'!E43="","",'0) Signal List'!E43)</f>
        <v/>
      </c>
      <c r="F43" s="104" t="str">
        <f>IF('0) Signal List'!F43="","",'0) Signal List'!F43)</f>
        <v/>
      </c>
      <c r="G43" s="109" t="str">
        <f>IF('0) Signal List'!G43="","",'0) Signal List'!G43)</f>
        <v/>
      </c>
      <c r="H43" s="109" t="str">
        <f>IF('0) Signal List'!H43="","",'0) Signal List'!H43)</f>
        <v/>
      </c>
      <c r="I43" s="107" t="str">
        <f>IF('0) Signal List'!I43="","",'0) Signal List'!I43)</f>
        <v/>
      </c>
      <c r="J43" s="183"/>
    </row>
    <row r="44" spans="1:10" ht="14.25" customHeight="1" x14ac:dyDescent="0.25">
      <c r="A44" s="103" t="str">
        <f>IF('0) Signal List'!A44="","",'0) Signal List'!A44)</f>
        <v/>
      </c>
      <c r="B44" s="901" t="str">
        <f>IF('0) Signal List'!B44="","",'0) Signal List'!B44)</f>
        <v>Recommended cable 15-pair, 15 x 2 x 0.6sqmm, Twisted-Pair (TP), stranded</v>
      </c>
      <c r="C44" s="899"/>
      <c r="D44" s="899"/>
      <c r="E44" s="899"/>
      <c r="F44" s="104" t="str">
        <f>IF('0) Signal List'!F44="","",'0) Signal List'!F44)</f>
        <v/>
      </c>
      <c r="G44" s="109" t="str">
        <f>IF('0) Signal List'!G44="","",'0) Signal List'!G44)</f>
        <v/>
      </c>
      <c r="H44" s="109" t="str">
        <f>IF('0) Signal List'!H44="","",'0) Signal List'!H44)</f>
        <v/>
      </c>
      <c r="I44" s="107" t="str">
        <f>IF('0) Signal List'!I44="","",'0) Signal List'!I44)</f>
        <v/>
      </c>
      <c r="J44" s="183"/>
    </row>
    <row r="45" spans="1:10" ht="14.25" customHeight="1" x14ac:dyDescent="0.25">
      <c r="A45" s="103" t="str">
        <f>IF('0) Signal List'!A45="","",'0) Signal List'!A45)</f>
        <v/>
      </c>
      <c r="B45" s="104" t="str">
        <f>IF('0) Signal List'!B45="","",'0) Signal List'!B45)</f>
        <v/>
      </c>
      <c r="C45" s="104" t="str">
        <f>IF('0) Signal List'!C45="","",'0) Signal List'!C45)</f>
        <v/>
      </c>
      <c r="D45" s="104" t="str">
        <f>IF('0) Signal List'!D45="","",'0) Signal List'!D45)</f>
        <v/>
      </c>
      <c r="E45" s="105" t="str">
        <f>IF('0) Signal List'!E45="","",'0) Signal List'!E45)</f>
        <v/>
      </c>
      <c r="F45" s="104" t="str">
        <f>IF('0) Signal List'!F45="","",'0) Signal List'!F45)</f>
        <v/>
      </c>
      <c r="G45" s="109" t="str">
        <f>IF('0) Signal List'!G45="","",'0) Signal List'!G45)</f>
        <v/>
      </c>
      <c r="H45" s="109" t="str">
        <f>IF('0) Signal List'!H45="","",'0) Signal List'!H45)</f>
        <v/>
      </c>
      <c r="I45" s="114" t="str">
        <f>IF('0) Signal List'!I45="","",'0) Signal List'!I45)</f>
        <v/>
      </c>
      <c r="J45" s="183"/>
    </row>
    <row r="46" spans="1:10" ht="14.4" thickBot="1" x14ac:dyDescent="0.3">
      <c r="A46" s="98" t="str">
        <f>IF('0) Signal List'!A46="","",'0) Signal List'!A46)</f>
        <v>ETIE Ref</v>
      </c>
      <c r="B46" s="99" t="str">
        <f>IF('0) Signal List'!B46="","",'0) Signal List'!B46)</f>
        <v>Analogue Input Signals (to EirGrid)</v>
      </c>
      <c r="C46" s="100" t="str">
        <f>IF('0) Signal List'!C46="","",'0) Signal List'!C46)</f>
        <v/>
      </c>
      <c r="D46" s="100" t="str">
        <f>IF('0) Signal List'!D46="","",'0) Signal List'!D46)</f>
        <v/>
      </c>
      <c r="E46" s="101" t="str">
        <f>IF('0) Signal List'!E46="","",'0) Signal List'!E46)</f>
        <v/>
      </c>
      <c r="F46" s="100" t="str">
        <f>IF('0) Signal List'!F46="","",'0) Signal List'!F46)</f>
        <v/>
      </c>
      <c r="G46" s="102" t="str">
        <f>IF('0) Signal List'!G46="","",'0) Signal List'!G46)</f>
        <v>Provided by</v>
      </c>
      <c r="H46" s="102" t="str">
        <f>IF('0) Signal List'!H46="","",'0) Signal List'!H46)</f>
        <v>TSO Pass-through to</v>
      </c>
      <c r="I46" s="131" t="str">
        <f>IF('0) Signal List'!I46="","",'0) Signal List'!I46)</f>
        <v>Distribution Code reference</v>
      </c>
      <c r="J46" s="182"/>
    </row>
    <row r="47" spans="1:10" ht="14.25" customHeight="1" thickTop="1" x14ac:dyDescent="0.25">
      <c r="A47" s="115" t="str">
        <f>IF('0) Signal List'!A47="","",'0) Signal List'!A47)</f>
        <v/>
      </c>
      <c r="B47" s="104" t="str">
        <f>IF('0) Signal List'!B47="","",'0) Signal List'!B47)</f>
        <v/>
      </c>
      <c r="C47" s="104" t="str">
        <f>IF('0) Signal List'!C47="","",'0) Signal List'!C47)</f>
        <v/>
      </c>
      <c r="D47" s="104" t="str">
        <f>IF('0) Signal List'!D47="","",'0) Signal List'!D47)</f>
        <v/>
      </c>
      <c r="E47" s="105" t="str">
        <f>IF('0) Signal List'!E47="","",'0) Signal List'!E47)</f>
        <v/>
      </c>
      <c r="F47" s="104" t="str">
        <f>IF('0) Signal List'!F47="","",'0) Signal List'!F47)</f>
        <v/>
      </c>
      <c r="G47" s="106" t="str">
        <f>IF('0) Signal List'!G47="","",'0) Signal List'!G47)</f>
        <v/>
      </c>
      <c r="H47" s="106" t="str">
        <f>IF('0) Signal List'!H47="","",'0) Signal List'!H47)</f>
        <v/>
      </c>
      <c r="I47" s="107" t="str">
        <f>IF('0) Signal List'!I47="","",'0) Signal List'!I47)</f>
        <v/>
      </c>
      <c r="J47" s="183"/>
    </row>
    <row r="48" spans="1:10" ht="14.25" customHeight="1" x14ac:dyDescent="0.3">
      <c r="A48" s="115" t="str">
        <f>IF('0) Signal List'!A48="","",'0) Signal List'!A48)</f>
        <v/>
      </c>
      <c r="B48" s="343" t="str">
        <f>IF('0) Signal List'!B48="","",'0) Signal List'!B48)</f>
        <v>Analogue Input Signals from Sub Station to EirGrid</v>
      </c>
      <c r="C48" s="104" t="str">
        <f>IF('0) Signal List'!C48="","",'0) Signal List'!C48)</f>
        <v/>
      </c>
      <c r="D48" s="104" t="str">
        <f>IF('0) Signal List'!D48="","",'0) Signal List'!D48)</f>
        <v/>
      </c>
      <c r="E48" s="105" t="str">
        <f>IF('0) Signal List'!E48="","",'0) Signal List'!E48)</f>
        <v/>
      </c>
      <c r="F48" s="104" t="str">
        <f>IF('0) Signal List'!F48="","",'0) Signal List'!F48)</f>
        <v/>
      </c>
      <c r="G48" s="109" t="str">
        <f>IF('0) Signal List'!G48="","",'0) Signal List'!G48)</f>
        <v/>
      </c>
      <c r="H48" s="109" t="str">
        <f>IF('0) Signal List'!H48="","",'0) Signal List'!H48)</f>
        <v/>
      </c>
      <c r="I48" s="107" t="str">
        <f>IF('0) Signal List'!I48="","",'0) Signal List'!I48)</f>
        <v/>
      </c>
      <c r="J48" s="183"/>
    </row>
    <row r="49" spans="1:10" ht="14.25" customHeight="1" x14ac:dyDescent="0.25">
      <c r="A49" s="103" t="str">
        <f>IF('0) Signal List'!A49="","",'0) Signal List'!A49)</f>
        <v>C1</v>
      </c>
      <c r="B49" s="104" t="str">
        <f>IF('0) Signal List'!B49="","",'0) Signal List'!B49)</f>
        <v>Active Power Output at Connection Point</v>
      </c>
      <c r="C49" s="104" t="str">
        <f>IF('0) Signal List'!C49="","",'0) Signal List'!C49)</f>
        <v>-10 to 0 to 10</v>
      </c>
      <c r="D49" s="104" t="str">
        <f>IF('0) Signal List'!D49="","",'0) Signal List'!D49)</f>
        <v>mA</v>
      </c>
      <c r="E49" s="105" t="e">
        <f>IF('0) Signal List'!E49="","",'0) Signal List'!E49)</f>
        <v>#VALUE!</v>
      </c>
      <c r="F49" s="104" t="str">
        <f>IF('0) Signal List'!F49="","",'0) Signal List'!F49)</f>
        <v>MW</v>
      </c>
      <c r="G49" s="110" t="str">
        <f>IF('0) Signal List'!G49="","",'0) Signal List'!G49)</f>
        <v>WFPS</v>
      </c>
      <c r="H49" s="110" t="str">
        <f>IF('0) Signal List'!H49="","",'0) Signal List'!H49)</f>
        <v>ESBN</v>
      </c>
      <c r="I49" s="116" t="str">
        <f>IF('0) Signal List'!I49="","",'0) Signal List'!I49)</f>
        <v>Distribution Code Signals List #1 DCC11.5.1.1 (125% of Registered Cpapacity)</v>
      </c>
      <c r="J49" s="183"/>
    </row>
    <row r="50" spans="1:10" ht="14.25" customHeight="1" x14ac:dyDescent="0.25">
      <c r="A50" s="103" t="str">
        <f>IF('0) Signal List'!A50="","",'0) Signal List'!A50)</f>
        <v>C2</v>
      </c>
      <c r="B50" s="104" t="str">
        <f>IF('0) Signal List'!B50="","",'0) Signal List'!B50)</f>
        <v>Reactive Power at Connection Point</v>
      </c>
      <c r="C50" s="104" t="str">
        <f>IF('0) Signal List'!C50="","",'0) Signal List'!C50)</f>
        <v>-10 to 0 to 10</v>
      </c>
      <c r="D50" s="104" t="str">
        <f>IF('0) Signal List'!D50="","",'0) Signal List'!D50)</f>
        <v>mA</v>
      </c>
      <c r="E50" s="105" t="e">
        <f>IF('0) Signal List'!E50="","",'0) Signal List'!E50)</f>
        <v>#VALUE!</v>
      </c>
      <c r="F50" s="104" t="str">
        <f>IF('0) Signal List'!F50="","",'0) Signal List'!F50)</f>
        <v>Mvar</v>
      </c>
      <c r="G50" s="110" t="str">
        <f>IF('0) Signal List'!G50="","",'0) Signal List'!G50)</f>
        <v>WFPS</v>
      </c>
      <c r="H50" s="110" t="str">
        <f>IF('0) Signal List'!H50="","",'0) Signal List'!H50)</f>
        <v>ESBN</v>
      </c>
      <c r="I50" s="348" t="str">
        <f>IF('0) Signal List'!I50="","",'0) Signal List'!I50)</f>
        <v>Distribution Code Signals List #1 DCC11.5.1.1 (150% of Reactive Power at Registered Capacity)</v>
      </c>
      <c r="J50" s="183"/>
    </row>
    <row r="51" spans="1:10" ht="14.25" customHeight="1" x14ac:dyDescent="0.25">
      <c r="A51" s="103" t="str">
        <f>IF('0) Signal List'!A51="","",'0) Signal List'!A51)</f>
        <v>C3</v>
      </c>
      <c r="B51" s="104" t="str">
        <f>IF('0) Signal List'!B51="","",'0) Signal List'!B51)</f>
        <v>Voltage at Connection Point</v>
      </c>
      <c r="C51" s="104" t="str">
        <f>IF('0) Signal List'!C51="","",'0) Signal List'!C51)</f>
        <v>0-10</v>
      </c>
      <c r="D51" s="104" t="str">
        <f>IF('0) Signal List'!D51="","",'0) Signal List'!D51)</f>
        <v>mA</v>
      </c>
      <c r="E51" s="105" t="str">
        <f>IF('0) Signal List'!E51="","",'0) Signal List'!E51)</f>
        <v>0 to 24</v>
      </c>
      <c r="F51" s="104" t="str">
        <f>IF('0) Signal List'!F51="","",'0) Signal List'!F51)</f>
        <v>kV</v>
      </c>
      <c r="G51" s="110" t="str">
        <f>IF('0) Signal List'!G51="","",'0) Signal List'!G51)</f>
        <v>WFPS</v>
      </c>
      <c r="H51" s="110" t="str">
        <f>IF('0) Signal List'!H51="","",'0) Signal List'!H51)</f>
        <v>ESBN</v>
      </c>
      <c r="I51" s="116" t="str">
        <f>IF('0) Signal List'!I51="","",'0) Signal List'!I51)</f>
        <v>Distribution Code Signals List #1 DCC11.5.1.1 (125% of nominal conection voltage)</v>
      </c>
      <c r="J51" s="183"/>
    </row>
    <row r="52" spans="1:10" ht="14.25" customHeight="1" x14ac:dyDescent="0.25">
      <c r="A52" s="103" t="str">
        <f>IF('0) Signal List'!A52="","",'0) Signal List'!A52)</f>
        <v/>
      </c>
      <c r="B52" s="104" t="str">
        <f>IF('0) Signal List'!B52="","",'0) Signal List'!B52)</f>
        <v/>
      </c>
      <c r="C52" s="104" t="str">
        <f>IF('0) Signal List'!C52="","",'0) Signal List'!C52)</f>
        <v/>
      </c>
      <c r="D52" s="104" t="str">
        <f>IF('0) Signal List'!D52="","",'0) Signal List'!D52)</f>
        <v/>
      </c>
      <c r="E52" s="105" t="str">
        <f>IF('0) Signal List'!E52="","",'0) Signal List'!E52)</f>
        <v/>
      </c>
      <c r="F52" s="104" t="str">
        <f>IF('0) Signal List'!F52="","",'0) Signal List'!F52)</f>
        <v/>
      </c>
      <c r="G52" s="110" t="str">
        <f>IF('0) Signal List'!G52="","",'0) Signal List'!G52)</f>
        <v/>
      </c>
      <c r="H52" s="110" t="str">
        <f>IF('0) Signal List'!H52="","",'0) Signal List'!H52)</f>
        <v/>
      </c>
      <c r="I52" s="107" t="str">
        <f>IF('0) Signal List'!I52="","",'0) Signal List'!I52)</f>
        <v/>
      </c>
      <c r="J52" s="183"/>
    </row>
    <row r="53" spans="1:10" ht="14.25" customHeight="1" x14ac:dyDescent="0.3">
      <c r="A53" s="117" t="str">
        <f>IF('0) Signal List'!A53="","",'0) Signal List'!A53)</f>
        <v/>
      </c>
      <c r="B53" s="343" t="str">
        <f>IF('0) Signal List'!B53="","",'0) Signal List'!B53)</f>
        <v>Analogue Input Signals from WTG System to EirGrid</v>
      </c>
      <c r="C53" s="104" t="str">
        <f>IF('0) Signal List'!C53="","",'0) Signal List'!C53)</f>
        <v/>
      </c>
      <c r="D53" s="104" t="str">
        <f>IF('0) Signal List'!D53="","",'0) Signal List'!D53)</f>
        <v/>
      </c>
      <c r="E53" s="105" t="str">
        <f>IF('0) Signal List'!E53="","",'0) Signal List'!E53)</f>
        <v/>
      </c>
      <c r="F53" s="104" t="str">
        <f>IF('0) Signal List'!F53="","",'0) Signal List'!F53)</f>
        <v/>
      </c>
      <c r="G53" s="110" t="str">
        <f>IF('0) Signal List'!G53="","",'0) Signal List'!G53)</f>
        <v/>
      </c>
      <c r="H53" s="110" t="str">
        <f>IF('0) Signal List'!H53="","",'0) Signal List'!H53)</f>
        <v/>
      </c>
      <c r="I53" s="107" t="str">
        <f>IF('0) Signal List'!I53="","",'0) Signal List'!I53)</f>
        <v/>
      </c>
      <c r="J53" s="183"/>
    </row>
    <row r="54" spans="1:10" ht="14.25" customHeight="1" x14ac:dyDescent="0.25">
      <c r="A54" s="103" t="str">
        <f>IF('0) Signal List'!A54="","",'0) Signal List'!A54)</f>
        <v>D1</v>
      </c>
      <c r="B54" s="104" t="str">
        <f>IF('0) Signal List'!B54="","",'0) Signal List'!B54)</f>
        <v>Available Active Power</v>
      </c>
      <c r="C54" s="104" t="str">
        <f>IF('0) Signal List'!C54="","",'0) Signal List'!C54)</f>
        <v>0-10</v>
      </c>
      <c r="D54" s="104" t="str">
        <f>IF('0) Signal List'!D54="","",'0) Signal List'!D54)</f>
        <v>mA</v>
      </c>
      <c r="E54" s="105" t="e">
        <f>IF('0) Signal List'!E54="","",'0) Signal List'!E54)</f>
        <v>#VALUE!</v>
      </c>
      <c r="F54" s="104" t="str">
        <f>IF('0) Signal List'!F54="","",'0) Signal List'!F54)</f>
        <v>MW</v>
      </c>
      <c r="G54" s="110" t="str">
        <f>IF('0) Signal List'!G54="","",'0) Signal List'!G54)</f>
        <v>WFPS</v>
      </c>
      <c r="H54" s="110" t="str">
        <f>IF('0) Signal List'!H54="","",'0) Signal List'!H54)</f>
        <v>ESBN</v>
      </c>
      <c r="I54" s="116" t="str">
        <f>IF('0) Signal List'!I54="","",'0) Signal List'!I54)</f>
        <v>Distribution Code Signals List #1 DCC11.5.1.1 (125% of Registered Capacity)</v>
      </c>
      <c r="J54" s="183"/>
    </row>
    <row r="55" spans="1:10" ht="14.25" customHeight="1" x14ac:dyDescent="0.25">
      <c r="A55" s="103" t="str">
        <f>IF('0) Signal List'!A55="","",'0) Signal List'!A55)</f>
        <v>D2</v>
      </c>
      <c r="B55" s="104" t="str">
        <f>IF('0) Signal List'!B55="","",'0) Signal List'!B55)</f>
        <v>Active Power Control Setpoint (feedback)</v>
      </c>
      <c r="C55" s="104" t="str">
        <f>IF('0) Signal List'!C55="","",'0) Signal List'!C55)</f>
        <v>0-10</v>
      </c>
      <c r="D55" s="104" t="str">
        <f>IF('0) Signal List'!D55="","",'0) Signal List'!D55)</f>
        <v>mA</v>
      </c>
      <c r="E55" s="105" t="e">
        <f>IF('0) Signal List'!E55="","",'0) Signal List'!E55)</f>
        <v>#VALUE!</v>
      </c>
      <c r="F55" s="104" t="str">
        <f>IF('0) Signal List'!F55="","",'0) Signal List'!F55)</f>
        <v>MW</v>
      </c>
      <c r="G55" s="110" t="str">
        <f>IF('0) Signal List'!G55="","",'0) Signal List'!G55)</f>
        <v>WFPS</v>
      </c>
      <c r="H55" s="110" t="str">
        <f>IF('0) Signal List'!H55="","",'0) Signal List'!H55)</f>
        <v xml:space="preserve">N/A </v>
      </c>
      <c r="I55" s="116" t="str">
        <f>IF('0) Signal List'!I55="","",'0) Signal List'!I55)</f>
        <v>Distribution Code Signals List #4 DCC11.5.1.4 (125% of Registered Capacity)</v>
      </c>
      <c r="J55" s="183"/>
    </row>
    <row r="56" spans="1:10" ht="14.25" customHeight="1" x14ac:dyDescent="0.25">
      <c r="A56" s="103" t="str">
        <f>IF('0) Signal List'!A56="","",'0) Signal List'!A56)</f>
        <v>D3</v>
      </c>
      <c r="B56" s="104" t="str">
        <f>IF('0) Signal List'!B56="","",'0) Signal List'!B56)</f>
        <v>Frequency Droop Setting (feedback)</v>
      </c>
      <c r="C56" s="104" t="str">
        <f>IF('0) Signal List'!C56="","",'0) Signal List'!C56)</f>
        <v>0-10</v>
      </c>
      <c r="D56" s="104" t="str">
        <f>IF('0) Signal List'!D56="","",'0) Signal List'!D56)</f>
        <v>mA</v>
      </c>
      <c r="E56" s="105" t="str">
        <f>IF('0) Signal List'!E56="","",'0) Signal List'!E56)</f>
        <v xml:space="preserve"> 0-12</v>
      </c>
      <c r="F56" s="104" t="str">
        <f>IF('0) Signal List'!F56="","",'0) Signal List'!F56)</f>
        <v>%</v>
      </c>
      <c r="G56" s="110" t="str">
        <f>IF('0) Signal List'!G56="","",'0) Signal List'!G56)</f>
        <v>WFPS</v>
      </c>
      <c r="H56" s="110" t="str">
        <f>IF('0) Signal List'!H56="","",'0) Signal List'!H56)</f>
        <v xml:space="preserve">N/A </v>
      </c>
      <c r="I56" s="116" t="str">
        <f>IF('0) Signal List'!I56="","",'0) Signal List'!I56)</f>
        <v>Distribution Code Modification #24 Approved by CER 08/10/2013</v>
      </c>
      <c r="J56" s="183"/>
    </row>
    <row r="57" spans="1:10" ht="14.25" customHeight="1" x14ac:dyDescent="0.25">
      <c r="A57" s="103"/>
      <c r="B57" s="104"/>
      <c r="C57" s="104"/>
      <c r="D57" s="104"/>
      <c r="E57" s="105"/>
      <c r="F57" s="104"/>
      <c r="G57" s="110"/>
      <c r="H57" s="110"/>
      <c r="I57" s="116"/>
      <c r="J57" s="183"/>
    </row>
    <row r="58" spans="1:10" ht="14.25" customHeight="1" x14ac:dyDescent="0.3">
      <c r="A58" s="103" t="str">
        <f>IF('0) Signal List'!A58="","",'0) Signal List'!A58)</f>
        <v/>
      </c>
      <c r="B58" s="902" t="str">
        <f>IF('0) Signal List'!B58="","",'0) Signal List'!B58)</f>
        <v>Analogue WTG Availability</v>
      </c>
      <c r="C58" s="903"/>
      <c r="D58" s="104" t="str">
        <f>IF('0) Signal List'!D58="","",'0) Signal List'!D58)</f>
        <v/>
      </c>
      <c r="E58" s="105" t="str">
        <f>IF('0) Signal List'!E58="","",'0) Signal List'!E58)</f>
        <v/>
      </c>
      <c r="F58" s="104" t="str">
        <f>IF('0) Signal List'!F58="","",'0) Signal List'!F58)</f>
        <v/>
      </c>
      <c r="G58" s="110" t="str">
        <f>IF('0) Signal List'!G58="","",'0) Signal List'!G58)</f>
        <v/>
      </c>
      <c r="H58" s="110" t="str">
        <f>IF('0) Signal List'!H58="","",'0) Signal List'!H58)</f>
        <v/>
      </c>
      <c r="I58" s="116" t="str">
        <f>IF('0) Signal List'!I58="","",'0) Signal List'!I58)</f>
        <v/>
      </c>
      <c r="J58" s="183"/>
    </row>
    <row r="59" spans="1:10" ht="14.25" customHeight="1" x14ac:dyDescent="0.25">
      <c r="A59" s="103" t="str">
        <f>IF('0) Signal List'!A59="","",'0) Signal List'!A59)</f>
        <v>D4</v>
      </c>
      <c r="B59" s="104" t="str">
        <f>IF('0) Signal List'!B59="","",'0) Signal List'!B59)</f>
        <v>%WTG not generating due to high wind</v>
      </c>
      <c r="C59" s="104" t="str">
        <f>IF('0) Signal List'!C59="","",'0) Signal List'!C59)</f>
        <v>0-10</v>
      </c>
      <c r="D59" s="104" t="str">
        <f>IF('0) Signal List'!D59="","",'0) Signal List'!D59)</f>
        <v>mA</v>
      </c>
      <c r="E59" s="105" t="str">
        <f>IF('0) Signal List'!E59="","",'0) Signal List'!E59)</f>
        <v>0-110</v>
      </c>
      <c r="F59" s="104" t="str">
        <f>IF('0) Signal List'!F59="","",'0) Signal List'!F59)</f>
        <v>%</v>
      </c>
      <c r="G59" s="110" t="str">
        <f>IF('0) Signal List'!G59="","",'0) Signal List'!G59)</f>
        <v>WFPS</v>
      </c>
      <c r="H59" s="110" t="str">
        <f>IF('0) Signal List'!H59="","",'0) Signal List'!H59)</f>
        <v>ESBN</v>
      </c>
      <c r="I59" s="116" t="str">
        <f>IF('0) Signal List'!I59="","",'0) Signal List'!I59)</f>
        <v>Distribution Code Signals List #3 DCC11.5.1.3</v>
      </c>
      <c r="J59" s="183"/>
    </row>
    <row r="60" spans="1:10" ht="14.25" customHeight="1" x14ac:dyDescent="0.25">
      <c r="A60" s="103" t="str">
        <f>IF('0) Signal List'!A60="","",'0) Signal List'!A60)</f>
        <v>D5</v>
      </c>
      <c r="B60" s="104" t="str">
        <f>IF('0) Signal List'!B60="","",'0) Signal List'!B60)</f>
        <v xml:space="preserve">%WTG not generating due to low wind </v>
      </c>
      <c r="C60" s="104" t="str">
        <f>IF('0) Signal List'!C60="","",'0) Signal List'!C60)</f>
        <v>0-10</v>
      </c>
      <c r="D60" s="104" t="str">
        <f>IF('0) Signal List'!D60="","",'0) Signal List'!D60)</f>
        <v>mA</v>
      </c>
      <c r="E60" s="105" t="str">
        <f>IF('0) Signal List'!E60="","",'0) Signal List'!E60)</f>
        <v>0-110</v>
      </c>
      <c r="F60" s="104" t="str">
        <f>IF('0) Signal List'!F60="","",'0) Signal List'!F60)</f>
        <v>%</v>
      </c>
      <c r="G60" s="110" t="str">
        <f>IF('0) Signal List'!G60="","",'0) Signal List'!G60)</f>
        <v>WFPS</v>
      </c>
      <c r="H60" s="110" t="str">
        <f>IF('0) Signal List'!H60="","",'0) Signal List'!H60)</f>
        <v>ESBN</v>
      </c>
      <c r="I60" s="116" t="str">
        <f>IF('0) Signal List'!I60="","",'0) Signal List'!I60)</f>
        <v>Distribution Code Signals List #3 DCC11.5.1.3</v>
      </c>
      <c r="J60" s="183"/>
    </row>
    <row r="61" spans="1:10" ht="14.25" customHeight="1" x14ac:dyDescent="0.25">
      <c r="A61" s="103" t="str">
        <f>IF('0) Signal List'!A61="","",'0) Signal List'!A61)</f>
        <v>D6</v>
      </c>
      <c r="B61" s="104" t="str">
        <f>IF('0) Signal List'!B61="","",'0) Signal List'!B61)</f>
        <v>Wind Farm Availability</v>
      </c>
      <c r="C61" s="104" t="str">
        <f>IF('0) Signal List'!C61="","",'0) Signal List'!C61)</f>
        <v>0-10</v>
      </c>
      <c r="D61" s="104" t="str">
        <f>IF('0) Signal List'!D61="","",'0) Signal List'!D61)</f>
        <v>mA</v>
      </c>
      <c r="E61" s="105" t="str">
        <f>IF('0) Signal List'!E61="","",'0) Signal List'!E61)</f>
        <v>0-110</v>
      </c>
      <c r="F61" s="104" t="str">
        <f>IF('0) Signal List'!F61="","",'0) Signal List'!F61)</f>
        <v>%</v>
      </c>
      <c r="G61" s="110" t="str">
        <f>IF('0) Signal List'!G61="","",'0) Signal List'!G61)</f>
        <v>WFPS</v>
      </c>
      <c r="H61" s="110" t="str">
        <f>IF('0) Signal List'!H61="","",'0) Signal List'!H61)</f>
        <v xml:space="preserve">N/A </v>
      </c>
      <c r="I61" s="116" t="str">
        <f>IF('0) Signal List'!I61="","",'0) Signal List'!I61)</f>
        <v>Distribution Code Signals List #3 DCC11.5.1.3</v>
      </c>
      <c r="J61" s="183"/>
    </row>
    <row r="62" spans="1:10" ht="14.25" customHeight="1" x14ac:dyDescent="0.25">
      <c r="A62" s="103" t="str">
        <f>IF('0) Signal List'!A62="","",'0) Signal List'!A62)</f>
        <v/>
      </c>
      <c r="B62" s="104" t="str">
        <f>IF('0) Signal List'!B62="","",'0) Signal List'!B62)</f>
        <v/>
      </c>
      <c r="C62" s="104" t="str">
        <f>IF('0) Signal List'!C62="","",'0) Signal List'!C62)</f>
        <v/>
      </c>
      <c r="D62" s="104" t="str">
        <f>IF('0) Signal List'!D62="","",'0) Signal List'!D62)</f>
        <v/>
      </c>
      <c r="E62" s="105" t="str">
        <f>IF('0) Signal List'!E62="","",'0) Signal List'!E62)</f>
        <v/>
      </c>
      <c r="F62" s="104" t="str">
        <f>IF('0) Signal List'!F62="","",'0) Signal List'!F62)</f>
        <v/>
      </c>
      <c r="G62" s="110" t="str">
        <f>IF('0) Signal List'!G62="","",'0) Signal List'!G62)</f>
        <v/>
      </c>
      <c r="H62" s="110" t="str">
        <f>IF('0) Signal List'!H62="","",'0) Signal List'!H62)</f>
        <v/>
      </c>
      <c r="I62" s="116" t="str">
        <f>IF('0) Signal List'!I62="","",'0) Signal List'!I62)</f>
        <v/>
      </c>
      <c r="J62" s="183"/>
    </row>
    <row r="63" spans="1:10" ht="14.25" customHeight="1" x14ac:dyDescent="0.3">
      <c r="A63" s="103" t="str">
        <f>IF('0) Signal List'!A63="","",'0) Signal List'!A63)</f>
        <v/>
      </c>
      <c r="B63" s="343" t="str">
        <f>IF('0) Signal List'!B63="","",'0) Signal List'!B63)</f>
        <v>Analogue  Availability</v>
      </c>
      <c r="C63" s="104" t="str">
        <f>IF('0) Signal List'!C63="","",'0) Signal List'!C63)</f>
        <v/>
      </c>
      <c r="D63" s="104" t="str">
        <f>IF('0) Signal List'!D63="","",'0) Signal List'!D63)</f>
        <v/>
      </c>
      <c r="E63" s="105" t="str">
        <f>IF('0) Signal List'!E63="","",'0) Signal List'!E63)</f>
        <v/>
      </c>
      <c r="F63" s="104" t="str">
        <f>IF('0) Signal List'!F63="","",'0) Signal List'!F63)</f>
        <v/>
      </c>
      <c r="G63" s="110" t="str">
        <f>IF('0) Signal List'!G63="","",'0) Signal List'!G63)</f>
        <v/>
      </c>
      <c r="H63" s="110" t="str">
        <f>IF('0) Signal List'!H63="","",'0) Signal List'!H63)</f>
        <v/>
      </c>
      <c r="I63" s="116" t="str">
        <f>IF('0) Signal List'!I63="","",'0) Signal List'!I63)</f>
        <v/>
      </c>
      <c r="J63" s="183"/>
    </row>
    <row r="64" spans="1:10" s="707" customFormat="1" ht="14.25" customHeight="1" x14ac:dyDescent="0.25">
      <c r="A64" s="573" t="str">
        <f>IF('0) Signal List'!A64="","",'0) Signal List'!A64)</f>
        <v>D7</v>
      </c>
      <c r="B64" s="574" t="str">
        <f>IF('0) Signal List'!B64="","",'0) Signal List'!B64)</f>
        <v>Emulated Inertia FFR availability</v>
      </c>
      <c r="C64" s="574" t="str">
        <f>IF('0) Signal List'!C64="","",'0) Signal List'!C64)</f>
        <v>0-10</v>
      </c>
      <c r="D64" s="574" t="str">
        <f>IF('0) Signal List'!D64="","",'0) Signal List'!D64)</f>
        <v>mA</v>
      </c>
      <c r="E64" s="575" t="str">
        <f>IF('0) Signal List'!E64="","",'0) Signal List'!E64)</f>
        <v>0-XX</v>
      </c>
      <c r="F64" s="574" t="str">
        <f>IF('0) Signal List'!F64="","",'0) Signal List'!F64)</f>
        <v>MW</v>
      </c>
      <c r="G64" s="576" t="str">
        <f>IF('0) Signal List'!G64="","",'0) Signal List'!G64)</f>
        <v>WFPS</v>
      </c>
      <c r="H64" s="576" t="str">
        <f>IF('0) Signal List'!H64="","",'0) Signal List'!H64)</f>
        <v>ESBN</v>
      </c>
      <c r="I64" s="709" t="str">
        <f>IF('0) Signal List'!I64="","",'0) Signal List'!I64)</f>
        <v>Provides a reading of the available MW of FFR from Emulated Inertia</v>
      </c>
      <c r="J64" s="708"/>
    </row>
    <row r="65" spans="1:10" s="707" customFormat="1" ht="14.25" customHeight="1" x14ac:dyDescent="0.25">
      <c r="A65" s="573" t="str">
        <f>IF('0) Signal List'!A65="","",'0) Signal List'!A65)</f>
        <v>D8</v>
      </c>
      <c r="B65" s="574" t="str">
        <f>IF('0) Signal List'!B65="","",'0) Signal List'!B65)</f>
        <v>Emulated Inertia POR availability</v>
      </c>
      <c r="C65" s="574" t="str">
        <f>IF('0) Signal List'!C65="","",'0) Signal List'!C65)</f>
        <v>0-10</v>
      </c>
      <c r="D65" s="574" t="str">
        <f>IF('0) Signal List'!D65="","",'0) Signal List'!D65)</f>
        <v>mA</v>
      </c>
      <c r="E65" s="575" t="str">
        <f>IF('0) Signal List'!E65="","",'0) Signal List'!E65)</f>
        <v>0-XX</v>
      </c>
      <c r="F65" s="574" t="str">
        <f>IF('0) Signal List'!F65="","",'0) Signal List'!F65)</f>
        <v>MW</v>
      </c>
      <c r="G65" s="576" t="str">
        <f>IF('0) Signal List'!G65="","",'0) Signal List'!G65)</f>
        <v>WFPS</v>
      </c>
      <c r="H65" s="576" t="str">
        <f>IF('0) Signal List'!H65="","",'0) Signal List'!H65)</f>
        <v>ESBN</v>
      </c>
      <c r="I65" s="709" t="str">
        <f>IF('0) Signal List'!I65="","",'0) Signal List'!I65)</f>
        <v>Provides a reading of the available MW of POR from Emulated Inertia</v>
      </c>
      <c r="J65" s="708"/>
    </row>
    <row r="66" spans="1:10" ht="14.25" customHeight="1" x14ac:dyDescent="0.25">
      <c r="A66" s="103" t="str">
        <f>IF('0) Signal List'!A68="","",'0) Signal List'!A68)</f>
        <v>D9</v>
      </c>
      <c r="B66" s="104" t="str">
        <f>IF('0) Signal List'!B68="","",'0) Signal List'!B68)</f>
        <v>Wind Speed 1</v>
      </c>
      <c r="C66" s="104" t="str">
        <f>IF('0) Signal List'!C68="","",'0) Signal List'!C68)</f>
        <v>0-10</v>
      </c>
      <c r="D66" s="104" t="str">
        <f>IF('0) Signal List'!D68="","",'0) Signal List'!D68)</f>
        <v>mA</v>
      </c>
      <c r="E66" s="105" t="str">
        <f>IF('0) Signal List'!E68="","",'0) Signal List'!E68)</f>
        <v>0-70</v>
      </c>
      <c r="F66" s="104" t="str">
        <f>IF('0) Signal List'!F68="","",'0) Signal List'!F68)</f>
        <v>m/s</v>
      </c>
      <c r="G66" s="110" t="str">
        <f>IF('0) Signal List'!G68="","",'0) Signal List'!G68)</f>
        <v>WFPS</v>
      </c>
      <c r="H66" s="110" t="str">
        <f>IF('0) Signal List'!H68="","",'0) Signal List'!H68)</f>
        <v xml:space="preserve">N/A </v>
      </c>
      <c r="I66" s="116" t="str">
        <f>IF('0) Signal List'!I68="","",'0) Signal List'!I68)</f>
        <v>Distribution Code Signals List #6 DCC11.5.1.6</v>
      </c>
      <c r="J66" s="183"/>
    </row>
    <row r="67" spans="1:10" ht="14.25" customHeight="1" x14ac:dyDescent="0.25">
      <c r="A67" s="103" t="str">
        <f>IF('0) Signal List'!A69="","",'0) Signal List'!A69)</f>
        <v>D10</v>
      </c>
      <c r="B67" s="104" t="str">
        <f>IF('0) Signal List'!B69="","",'0) Signal List'!B69)</f>
        <v>Wind Direction 1</v>
      </c>
      <c r="C67" s="104" t="str">
        <f>IF('0) Signal List'!C69="","",'0) Signal List'!C69)</f>
        <v>0-10</v>
      </c>
      <c r="D67" s="104" t="str">
        <f>IF('0) Signal List'!D69="","",'0) Signal List'!D69)</f>
        <v>mA</v>
      </c>
      <c r="E67" s="105" t="str">
        <f>IF('0) Signal List'!E69="","",'0) Signal List'!E69)</f>
        <v>0-360</v>
      </c>
      <c r="F67" s="104" t="str">
        <f>IF('0) Signal List'!F69="","",'0) Signal List'!F69)</f>
        <v>deg</v>
      </c>
      <c r="G67" s="110" t="str">
        <f>IF('0) Signal List'!G69="","",'0) Signal List'!G69)</f>
        <v>WFPS</v>
      </c>
      <c r="H67" s="110" t="str">
        <f>IF('0) Signal List'!H69="","",'0) Signal List'!H69)</f>
        <v xml:space="preserve">N/A </v>
      </c>
      <c r="I67" s="116" t="str">
        <f>IF('0) Signal List'!I69="","",'0) Signal List'!I69)</f>
        <v>Grid Code Signals List #6 WFPS 1.7.1.6 (0mA = 0deg (from the North), 2.5mA = 90deg (from the East), 5mA = 180deg (from the South),7.5mA = 270deg (from West), 10mA = 360deg (from the North)).</v>
      </c>
      <c r="J67" s="183"/>
    </row>
    <row r="68" spans="1:10" ht="14.25" customHeight="1" x14ac:dyDescent="0.25">
      <c r="A68" s="103" t="str">
        <f>IF('0) Signal List'!A70="","",'0) Signal List'!A70)</f>
        <v>D11</v>
      </c>
      <c r="B68" s="104" t="str">
        <f>IF('0) Signal List'!B70="","",'0) Signal List'!B70)</f>
        <v>Air Temperature 1</v>
      </c>
      <c r="C68" s="104" t="str">
        <f>IF('0) Signal List'!C70="","",'0) Signal List'!C70)</f>
        <v>0-10</v>
      </c>
      <c r="D68" s="104" t="str">
        <f>IF('0) Signal List'!D70="","",'0) Signal List'!D70)</f>
        <v>mA</v>
      </c>
      <c r="E68" s="105" t="str">
        <f>IF('0) Signal List'!E70="","",'0) Signal List'!E70)</f>
        <v>-40-70</v>
      </c>
      <c r="F68" s="104" t="str">
        <f>IF('0) Signal List'!F70="","",'0) Signal List'!F70)</f>
        <v>C</v>
      </c>
      <c r="G68" s="110" t="str">
        <f>IF('0) Signal List'!G70="","",'0) Signal List'!G70)</f>
        <v>WFPS</v>
      </c>
      <c r="H68" s="110" t="str">
        <f>IF('0) Signal List'!H70="","",'0) Signal List'!H70)</f>
        <v xml:space="preserve">N/A </v>
      </c>
      <c r="I68" s="116" t="str">
        <f>IF('0) Signal List'!I70="","",'0) Signal List'!I70)</f>
        <v>Distribution Code Signals List #6 DCC11.5.1.6</v>
      </c>
      <c r="J68" s="183"/>
    </row>
    <row r="69" spans="1:10" ht="14.25" customHeight="1" x14ac:dyDescent="0.25">
      <c r="A69" s="103" t="str">
        <f>IF('0) Signal List'!A71="","",'0) Signal List'!A71)</f>
        <v>D12</v>
      </c>
      <c r="B69" s="104" t="str">
        <f>IF('0) Signal List'!B71="","",'0) Signal List'!B71)</f>
        <v>Air Pressure 1</v>
      </c>
      <c r="C69" s="104" t="str">
        <f>IF('0) Signal List'!C71="","",'0) Signal List'!C71)</f>
        <v>0-10</v>
      </c>
      <c r="D69" s="104" t="str">
        <f>IF('0) Signal List'!D71="","",'0) Signal List'!D71)</f>
        <v>mA</v>
      </c>
      <c r="E69" s="105" t="str">
        <f>IF('0) Signal List'!E71="","",'0) Signal List'!E71)</f>
        <v>735-1060</v>
      </c>
      <c r="F69" s="104" t="str">
        <f>IF('0) Signal List'!F71="","",'0) Signal List'!F71)</f>
        <v>mBar</v>
      </c>
      <c r="G69" s="110" t="str">
        <f>IF('0) Signal List'!G71="","",'0) Signal List'!G71)</f>
        <v>WFPS</v>
      </c>
      <c r="H69" s="110" t="str">
        <f>IF('0) Signal List'!H71="","",'0) Signal List'!H71)</f>
        <v xml:space="preserve">N/A </v>
      </c>
      <c r="I69" s="116" t="str">
        <f>IF('0) Signal List'!I71="","",'0) Signal List'!I71)</f>
        <v>Distribution Code Signals List #6 DCC11.5.1.6</v>
      </c>
      <c r="J69" s="183"/>
    </row>
    <row r="70" spans="1:10" ht="14.25" customHeight="1" x14ac:dyDescent="0.25">
      <c r="A70" s="103" t="str">
        <f>IF('0) Signal List'!A72="","",'0) Signal List'!A72)</f>
        <v/>
      </c>
      <c r="B70" s="104" t="str">
        <f>IF('0) Signal List'!B72="","",'0) Signal List'!B72)</f>
        <v/>
      </c>
      <c r="C70" s="104" t="str">
        <f>IF('0) Signal List'!C72="","",'0) Signal List'!C72)</f>
        <v/>
      </c>
      <c r="D70" s="104" t="str">
        <f>IF('0) Signal List'!D72="","",'0) Signal List'!D72)</f>
        <v/>
      </c>
      <c r="E70" s="105" t="str">
        <f>IF('0) Signal List'!E72="","",'0) Signal List'!E72)</f>
        <v/>
      </c>
      <c r="F70" s="104" t="str">
        <f>IF('0) Signal List'!F72="","",'0) Signal List'!F72)</f>
        <v/>
      </c>
      <c r="G70" s="110" t="str">
        <f>IF('0) Signal List'!G72="","",'0) Signal List'!G72)</f>
        <v/>
      </c>
      <c r="H70" s="110" t="str">
        <f>IF('0) Signal List'!H72="","",'0) Signal List'!H72)</f>
        <v/>
      </c>
      <c r="I70" s="116" t="str">
        <f>IF('0) Signal List'!I72="","",'0) Signal List'!I72)</f>
        <v/>
      </c>
      <c r="J70" s="183"/>
    </row>
    <row r="71" spans="1:10" ht="14.25" customHeight="1" x14ac:dyDescent="0.3">
      <c r="A71" s="103"/>
      <c r="B71" s="343" t="str">
        <f>IF('0) Signal List'!B73="","",'0) Signal List'!B73)</f>
        <v>Met N (if Registered Capacity &gt;= 10 MW)</v>
      </c>
      <c r="C71" s="104" t="str">
        <f>IF('0) Signal List'!C73="","",'0) Signal List'!C73)</f>
        <v/>
      </c>
      <c r="D71" s="104" t="str">
        <f>IF('0) Signal List'!D73="","",'0) Signal List'!D73)</f>
        <v/>
      </c>
      <c r="E71" s="105" t="str">
        <f>IF('0) Signal List'!E73="","",'0) Signal List'!E73)</f>
        <v/>
      </c>
      <c r="F71" s="104" t="str">
        <f>IF('0) Signal List'!F73="","",'0) Signal List'!F73)</f>
        <v/>
      </c>
      <c r="G71" s="110" t="str">
        <f>IF('0) Signal List'!G73="","",'0) Signal List'!G73)</f>
        <v/>
      </c>
      <c r="H71" s="110" t="str">
        <f>IF('0) Signal List'!H73="","",'0) Signal List'!H73)</f>
        <v/>
      </c>
      <c r="I71" s="116" t="str">
        <f>IF('0) Signal List'!I73="","",'0) Signal List'!I73)</f>
        <v/>
      </c>
      <c r="J71" s="183"/>
    </row>
    <row r="72" spans="1:10" ht="14.25" customHeight="1" x14ac:dyDescent="0.25">
      <c r="A72" s="103" t="str">
        <f>IF('0) Signal List'!A74="","",'0) Signal List'!A74)</f>
        <v>D13</v>
      </c>
      <c r="B72" s="104" t="str">
        <f>IF('0) Signal List'!B74="","",'0) Signal List'!B74)</f>
        <v>Wind Speed N</v>
      </c>
      <c r="C72" s="104" t="str">
        <f>IF('0) Signal List'!C74="","",'0) Signal List'!C74)</f>
        <v>0-10</v>
      </c>
      <c r="D72" s="104" t="str">
        <f>IF('0) Signal List'!D74="","",'0) Signal List'!D74)</f>
        <v>mA</v>
      </c>
      <c r="E72" s="105" t="str">
        <f>IF('0) Signal List'!E74="","",'0) Signal List'!E74)</f>
        <v>0-70</v>
      </c>
      <c r="F72" s="104" t="str">
        <f>IF('0) Signal List'!F74="","",'0) Signal List'!F74)</f>
        <v>m/s</v>
      </c>
      <c r="G72" s="110" t="str">
        <f>IF('0) Signal List'!G74="","",'0) Signal List'!G74)</f>
        <v>WFPS</v>
      </c>
      <c r="H72" s="110" t="str">
        <f>IF('0) Signal List'!H74="","",'0) Signal List'!H74)</f>
        <v xml:space="preserve">N/A </v>
      </c>
      <c r="I72" s="116" t="str">
        <f>IF('0) Signal List'!I74="","",'0) Signal List'!I74)</f>
        <v>Distribution Code Signals List #6 DCC11.5.1.6</v>
      </c>
      <c r="J72" s="183"/>
    </row>
    <row r="73" spans="1:10" ht="14.25" customHeight="1" x14ac:dyDescent="0.25">
      <c r="A73" s="103" t="str">
        <f>IF('0) Signal List'!A75="","",'0) Signal List'!A75)</f>
        <v>D14</v>
      </c>
      <c r="B73" s="104" t="str">
        <f>IF('0) Signal List'!B75="","",'0) Signal List'!B75)</f>
        <v>Wind Direction  N</v>
      </c>
      <c r="C73" s="104" t="str">
        <f>IF('0) Signal List'!C75="","",'0) Signal List'!C75)</f>
        <v>0-10</v>
      </c>
      <c r="D73" s="104" t="str">
        <f>IF('0) Signal List'!D75="","",'0) Signal List'!D75)</f>
        <v>mA</v>
      </c>
      <c r="E73" s="105" t="str">
        <f>IF('0) Signal List'!E75="","",'0) Signal List'!E75)</f>
        <v>0-360</v>
      </c>
      <c r="F73" s="104" t="str">
        <f>IF('0) Signal List'!F75="","",'0) Signal List'!F75)</f>
        <v>deg</v>
      </c>
      <c r="G73" s="110" t="str">
        <f>IF('0) Signal List'!G75="","",'0) Signal List'!G75)</f>
        <v>WFPS</v>
      </c>
      <c r="H73" s="110" t="str">
        <f>IF('0) Signal List'!H75="","",'0) Signal List'!H75)</f>
        <v xml:space="preserve">N/A </v>
      </c>
      <c r="I73" s="116" t="str">
        <f>IF('0) Signal List'!I75="","",'0) Signal List'!I75)</f>
        <v>Distribution Code Signals List #6 DCC11.5.1.6 (0mA = 0deg (from the East), 2.5mA = 90deg (from the North), 5mA = 180deg (from the West), 10mA = 360deg (from the East))</v>
      </c>
      <c r="J73" s="183"/>
    </row>
    <row r="74" spans="1:10" ht="14.25" customHeight="1" x14ac:dyDescent="0.25">
      <c r="A74" s="103" t="str">
        <f>IF('0) Signal List'!A76="","",'0) Signal List'!A76)</f>
        <v>D15</v>
      </c>
      <c r="B74" s="104" t="str">
        <f>IF('0) Signal List'!B76="","",'0) Signal List'!B76)</f>
        <v>Air Temperature N</v>
      </c>
      <c r="C74" s="104" t="str">
        <f>IF('0) Signal List'!C76="","",'0) Signal List'!C76)</f>
        <v>0-10</v>
      </c>
      <c r="D74" s="104" t="str">
        <f>IF('0) Signal List'!D76="","",'0) Signal List'!D76)</f>
        <v>mA</v>
      </c>
      <c r="E74" s="105" t="str">
        <f>IF('0) Signal List'!E76="","",'0) Signal List'!E76)</f>
        <v>-40-70</v>
      </c>
      <c r="F74" s="104" t="str">
        <f>IF('0) Signal List'!F76="","",'0) Signal List'!F76)</f>
        <v>C</v>
      </c>
      <c r="G74" s="110" t="str">
        <f>IF('0) Signal List'!G76="","",'0) Signal List'!G76)</f>
        <v>WFPS</v>
      </c>
      <c r="H74" s="110" t="str">
        <f>IF('0) Signal List'!H76="","",'0) Signal List'!H76)</f>
        <v xml:space="preserve">N/A </v>
      </c>
      <c r="I74" s="116" t="str">
        <f>IF('0) Signal List'!I76="","",'0) Signal List'!I76)</f>
        <v>Distribution Code Signals List #6 DCC11.5.1.6</v>
      </c>
      <c r="J74" s="183"/>
    </row>
    <row r="75" spans="1:10" ht="14.25" customHeight="1" x14ac:dyDescent="0.25">
      <c r="A75" s="103" t="str">
        <f>IF('0) Signal List'!A77="","",'0) Signal List'!A77)</f>
        <v>D16</v>
      </c>
      <c r="B75" s="104" t="str">
        <f>IF('0) Signal List'!B77="","",'0) Signal List'!B77)</f>
        <v>Air Pressure N</v>
      </c>
      <c r="C75" s="104" t="str">
        <f>IF('0) Signal List'!C77="","",'0) Signal List'!C77)</f>
        <v>0-10</v>
      </c>
      <c r="D75" s="104" t="str">
        <f>IF('0) Signal List'!D77="","",'0) Signal List'!D77)</f>
        <v>mA</v>
      </c>
      <c r="E75" s="105" t="str">
        <f>IF('0) Signal List'!E77="","",'0) Signal List'!E77)</f>
        <v>735-1060</v>
      </c>
      <c r="F75" s="104" t="str">
        <f>IF('0) Signal List'!F77="","",'0) Signal List'!F77)</f>
        <v>mBar</v>
      </c>
      <c r="G75" s="110" t="str">
        <f>IF('0) Signal List'!G77="","",'0) Signal List'!G77)</f>
        <v>WFPS</v>
      </c>
      <c r="H75" s="110" t="str">
        <f>IF('0) Signal List'!H77="","",'0) Signal List'!H77)</f>
        <v xml:space="preserve">N/A </v>
      </c>
      <c r="I75" s="116" t="str">
        <f>IF('0) Signal List'!I77="","",'0) Signal List'!I77)</f>
        <v>Distribution Code Signals List #6 DCC11.5.1.6</v>
      </c>
      <c r="J75" s="183"/>
    </row>
    <row r="76" spans="1:10" ht="14.25" customHeight="1" x14ac:dyDescent="0.25">
      <c r="A76" s="103"/>
      <c r="B76" s="104"/>
      <c r="C76" s="104"/>
      <c r="D76" s="104"/>
      <c r="E76" s="105"/>
      <c r="F76" s="104"/>
      <c r="G76" s="110"/>
      <c r="H76" s="110"/>
      <c r="I76" s="116"/>
      <c r="J76" s="183"/>
    </row>
    <row r="77" spans="1:10" ht="14.25" customHeight="1" x14ac:dyDescent="0.25">
      <c r="A77" s="103" t="str">
        <f>IF('0) Signal List'!A79="","",'0) Signal List'!A79)</f>
        <v/>
      </c>
      <c r="B77" s="901" t="str">
        <f>IF('0) Signal List'!B79="","",'0) Signal List'!B79)</f>
        <v>Recommended cable 25-pair cable: 25 x 2 x 0.6sqmm TP, stranded, individually screened pairs. Screens to be terminated by WFPS.</v>
      </c>
      <c r="C77" s="899"/>
      <c r="D77" s="899"/>
      <c r="E77" s="899"/>
      <c r="F77" s="104" t="str">
        <f>IF('0) Signal List'!F79="","",'0) Signal List'!F79)</f>
        <v/>
      </c>
      <c r="G77" s="109" t="str">
        <f>IF('0) Signal List'!G79="","",'0) Signal List'!G79)</f>
        <v/>
      </c>
      <c r="H77" s="109" t="str">
        <f>IF('0) Signal List'!H79="","",'0) Signal List'!H79)</f>
        <v/>
      </c>
      <c r="I77" s="107" t="str">
        <f>IF('0) Signal List'!I79="","",'0) Signal List'!I79)</f>
        <v/>
      </c>
      <c r="J77" s="183"/>
    </row>
    <row r="78" spans="1:10" ht="14.25" customHeight="1" x14ac:dyDescent="0.25">
      <c r="A78" s="103" t="str">
        <f>IF('0) Signal List'!A80="","",'0) Signal List'!A80)</f>
        <v/>
      </c>
      <c r="B78" s="104" t="str">
        <f>IF('0) Signal List'!B80="","",'0) Signal List'!B80)</f>
        <v/>
      </c>
      <c r="C78" s="104" t="str">
        <f>IF('0) Signal List'!C80="","",'0) Signal List'!C80)</f>
        <v/>
      </c>
      <c r="D78" s="104" t="str">
        <f>IF('0) Signal List'!D80="","",'0) Signal List'!D80)</f>
        <v/>
      </c>
      <c r="E78" s="105" t="str">
        <f>IF('0) Signal List'!E80="","",'0) Signal List'!E80)</f>
        <v/>
      </c>
      <c r="F78" s="104" t="str">
        <f>IF('0) Signal List'!F80="","",'0) Signal List'!F80)</f>
        <v/>
      </c>
      <c r="G78" s="109" t="str">
        <f>IF('0) Signal List'!G80="","",'0) Signal List'!G80)</f>
        <v/>
      </c>
      <c r="H78" s="109" t="str">
        <f>IF('0) Signal List'!H80="","",'0) Signal List'!H80)</f>
        <v/>
      </c>
      <c r="I78" s="107" t="str">
        <f>IF('0) Signal List'!I80="","",'0) Signal List'!I80)</f>
        <v/>
      </c>
      <c r="J78" s="183"/>
    </row>
    <row r="79" spans="1:10" ht="14.4" thickBot="1" x14ac:dyDescent="0.3">
      <c r="A79" s="98" t="str">
        <f>IF('0) Signal List'!A81="","",'0) Signal List'!A81)</f>
        <v>ETIE Ref</v>
      </c>
      <c r="B79" s="99" t="str">
        <f>IF('0) Signal List'!B81="","",'0) Signal List'!B81)</f>
        <v>Digital Output Signals (from EirGrid)</v>
      </c>
      <c r="C79" s="119" t="str">
        <f>IF('0) Signal List'!C81="","",'0) Signal List'!C81)</f>
        <v/>
      </c>
      <c r="D79" s="100" t="str">
        <f>IF('0) Signal List'!D81="","",'0) Signal List'!D81)</f>
        <v/>
      </c>
      <c r="E79" s="101" t="str">
        <f>IF('0) Signal List'!E81="","",'0) Signal List'!E81)</f>
        <v/>
      </c>
      <c r="F79" s="100" t="str">
        <f>IF('0) Signal List'!F81="","",'0) Signal List'!F81)</f>
        <v/>
      </c>
      <c r="G79" s="102" t="str">
        <f>IF('0) Signal List'!G81="","",'0) Signal List'!G81)</f>
        <v>Provided by</v>
      </c>
      <c r="H79" s="102" t="str">
        <f>IF('0) Signal List'!H81="","",'0) Signal List'!H81)</f>
        <v>TSO Pass-through to</v>
      </c>
      <c r="I79" s="131" t="str">
        <f>IF('0) Signal List'!I81="","",'0) Signal List'!I81)</f>
        <v>Distribution Code reference</v>
      </c>
      <c r="J79" s="182"/>
    </row>
    <row r="80" spans="1:10" ht="14.25" customHeight="1" thickTop="1" x14ac:dyDescent="0.25">
      <c r="A80" s="103" t="str">
        <f>IF('0) Signal List'!A82="","",'0) Signal List'!A82)</f>
        <v/>
      </c>
      <c r="B80" s="104" t="str">
        <f>IF('0) Signal List'!B82="","",'0) Signal List'!B82)</f>
        <v/>
      </c>
      <c r="C80" s="120" t="str">
        <f>IF('0) Signal List'!C82="","",'0) Signal List'!C82)</f>
        <v/>
      </c>
      <c r="D80" s="104" t="str">
        <f>IF('0) Signal List'!D82="","",'0) Signal List'!D82)</f>
        <v/>
      </c>
      <c r="E80" s="105" t="str">
        <f>IF('0) Signal List'!E82="","",'0) Signal List'!E82)</f>
        <v/>
      </c>
      <c r="F80" s="104" t="str">
        <f>IF('0) Signal List'!F82="","",'0) Signal List'!F82)</f>
        <v/>
      </c>
      <c r="G80" s="106" t="str">
        <f>IF('0) Signal List'!G82="","",'0) Signal List'!G82)</f>
        <v/>
      </c>
      <c r="H80" s="106" t="str">
        <f>IF('0) Signal List'!H82="","",'0) Signal List'!H82)</f>
        <v/>
      </c>
      <c r="I80" s="107" t="str">
        <f>IF('0) Signal List'!I82="","",'0) Signal List'!I82)</f>
        <v/>
      </c>
      <c r="J80" s="183"/>
    </row>
    <row r="81" spans="1:10" ht="14.25" customHeight="1" x14ac:dyDescent="0.25">
      <c r="A81" s="103" t="str">
        <f>IF('0) Signal List'!A83="","",'0) Signal List'!A83)</f>
        <v/>
      </c>
      <c r="B81" s="108" t="str">
        <f>IF('0) Signal List'!B83="","",'0) Signal List'!B83)</f>
        <v>Double Command Outputs</v>
      </c>
      <c r="C81" s="898" t="str">
        <f>IF('0) Signal List'!C83="","",'0) Signal List'!C83)</f>
        <v>(each individual relay output identified separately)</v>
      </c>
      <c r="D81" s="804"/>
      <c r="E81" s="804"/>
      <c r="F81" s="805"/>
      <c r="G81" s="109" t="str">
        <f>IF('0) Signal List'!G83="","",'0) Signal List'!G83)</f>
        <v/>
      </c>
      <c r="H81" s="109" t="str">
        <f>IF('0) Signal List'!H83="","",'0) Signal List'!H83)</f>
        <v/>
      </c>
      <c r="I81" s="107" t="str">
        <f>IF('0) Signal List'!I83="","",'0) Signal List'!I83)</f>
        <v/>
      </c>
      <c r="J81" s="183"/>
    </row>
    <row r="82" spans="1:10" ht="14.25" customHeight="1" x14ac:dyDescent="0.3">
      <c r="A82" s="103" t="str">
        <f>IF('0) Signal List'!A84="","",'0) Signal List'!A84)</f>
        <v/>
      </c>
      <c r="B82" s="343" t="str">
        <f>IF('0) Signal List'!B84="","",'0) Signal List'!B84)</f>
        <v>Digital Output Signals from EirGrid to WTG System</v>
      </c>
      <c r="C82" s="120" t="str">
        <f>IF('0) Signal List'!C84="","",'0) Signal List'!C84)</f>
        <v/>
      </c>
      <c r="D82" s="104" t="str">
        <f>IF('0) Signal List'!D84="","",'0) Signal List'!D84)</f>
        <v/>
      </c>
      <c r="E82" s="105" t="str">
        <f>IF('0) Signal List'!E84="","",'0) Signal List'!E84)</f>
        <v/>
      </c>
      <c r="F82" s="104" t="str">
        <f>IF('0) Signal List'!F84="","",'0) Signal List'!F84)</f>
        <v/>
      </c>
      <c r="G82" s="109" t="str">
        <f>IF('0) Signal List'!G84="","",'0) Signal List'!G84)</f>
        <v/>
      </c>
      <c r="H82" s="109" t="str">
        <f>IF('0) Signal List'!H84="","",'0) Signal List'!H84)</f>
        <v/>
      </c>
      <c r="I82" s="107" t="str">
        <f>IF('0) Signal List'!I84="","",'0) Signal List'!I84)</f>
        <v/>
      </c>
      <c r="J82" s="183"/>
    </row>
    <row r="83" spans="1:10" ht="14.25" customHeight="1" x14ac:dyDescent="0.25">
      <c r="A83" s="103" t="str">
        <f>IF('0) Signal List'!A85="","",'0) Signal List'!A85)</f>
        <v>E1</v>
      </c>
      <c r="B83" s="160" t="str">
        <f>IF('0) Signal List'!B85="","",'0) Signal List'!B85)</f>
        <v xml:space="preserve">Active Power Control facility status </v>
      </c>
      <c r="C83" s="104" t="str">
        <f>IF('0) Signal List'!C85="","",'0) Signal List'!C85)</f>
        <v/>
      </c>
      <c r="D83" s="104" t="str">
        <f>IF('0) Signal List'!D85="","",'0) Signal List'!D85)</f>
        <v>off</v>
      </c>
      <c r="E83" s="113" t="str">
        <f>IF('0) Signal List'!E85="","",'0) Signal List'!E85)</f>
        <v>pulse</v>
      </c>
      <c r="F83" s="104" t="str">
        <f>IF('0) Signal List'!F85="","",'0) Signal List'!F85)</f>
        <v>0.5 seconds</v>
      </c>
      <c r="G83" s="110" t="str">
        <f>IF('0) Signal List'!G85="","",'0) Signal List'!G85)</f>
        <v>WFPS</v>
      </c>
      <c r="H83" s="110" t="str">
        <f>IF('0) Signal List'!H85="","",'0) Signal List'!H85)</f>
        <v xml:space="preserve">N/A </v>
      </c>
      <c r="I83" s="107" t="str">
        <f>IF('0) Signal List'!I85="","",'0) Signal List'!I85)</f>
        <v>Distribution Code Signals List #4 DCC11.5.1.4</v>
      </c>
      <c r="J83" s="183"/>
    </row>
    <row r="84" spans="1:10" ht="14.25" customHeight="1" x14ac:dyDescent="0.25">
      <c r="A84" s="103" t="str">
        <f>IF('0) Signal List'!A86="","",'0) Signal List'!A86)</f>
        <v>E2</v>
      </c>
      <c r="B84" s="160" t="str">
        <f>IF('0) Signal List'!B86="","",'0) Signal List'!B86)</f>
        <v>Active Power Control facility status</v>
      </c>
      <c r="C84" s="104" t="str">
        <f>IF('0) Signal List'!C86="","",'0) Signal List'!C86)</f>
        <v/>
      </c>
      <c r="D84" s="104" t="str">
        <f>IF('0) Signal List'!D86="","",'0) Signal List'!D86)</f>
        <v>on</v>
      </c>
      <c r="E84" s="113" t="str">
        <f>IF('0) Signal List'!E86="","",'0) Signal List'!E86)</f>
        <v>pulse</v>
      </c>
      <c r="F84" s="104" t="str">
        <f>IF('0) Signal List'!F86="","",'0) Signal List'!F86)</f>
        <v>0.5 seconds</v>
      </c>
      <c r="G84" s="110" t="str">
        <f>IF('0) Signal List'!G86="","",'0) Signal List'!G86)</f>
        <v>WFPS</v>
      </c>
      <c r="H84" s="110" t="str">
        <f>IF('0) Signal List'!H86="","",'0) Signal List'!H86)</f>
        <v xml:space="preserve">N/A </v>
      </c>
      <c r="I84" s="107" t="str">
        <f>IF('0) Signal List'!I86="","",'0) Signal List'!I86)</f>
        <v>Distribution Code Signals List #4 DCC11.5.1.4</v>
      </c>
      <c r="J84" s="183"/>
    </row>
    <row r="85" spans="1:10" ht="14.25" customHeight="1" x14ac:dyDescent="0.25">
      <c r="A85" s="103" t="str">
        <f>IF('0) Signal List'!A87="","",'0) Signal List'!A87)</f>
        <v>E3</v>
      </c>
      <c r="B85" s="104" t="str">
        <f>IF('0) Signal List'!B87="","",'0) Signal List'!B87)</f>
        <v>Frequency Response System Mode Status</v>
      </c>
      <c r="C85" s="104" t="str">
        <f>IF('0) Signal List'!C87="","",'0) Signal List'!C87)</f>
        <v/>
      </c>
      <c r="D85" s="104" t="str">
        <f>IF('0) Signal List'!D87="","",'0) Signal List'!D87)</f>
        <v>off</v>
      </c>
      <c r="E85" s="113" t="str">
        <f>IF('0) Signal List'!E87="","",'0) Signal List'!E87)</f>
        <v>pulse</v>
      </c>
      <c r="F85" s="104" t="str">
        <f>IF('0) Signal List'!F87="","",'0) Signal List'!F87)</f>
        <v>0.5 seconds</v>
      </c>
      <c r="G85" s="110" t="str">
        <f>IF('0) Signal List'!G87="","",'0) Signal List'!G87)</f>
        <v>WFPS</v>
      </c>
      <c r="H85" s="110" t="str">
        <f>IF('0) Signal List'!H87="","",'0) Signal List'!H87)</f>
        <v xml:space="preserve">N/A </v>
      </c>
      <c r="I85" s="107" t="str">
        <f>IF('0) Signal List'!I87="","",'0) Signal List'!I87)</f>
        <v>Distribution Code Signals List #5 DCC11.5.1.5</v>
      </c>
      <c r="J85" s="183"/>
    </row>
    <row r="86" spans="1:10" ht="14.25" customHeight="1" x14ac:dyDescent="0.25">
      <c r="A86" s="103" t="str">
        <f>IF('0) Signal List'!A88="","",'0) Signal List'!A88)</f>
        <v>E4</v>
      </c>
      <c r="B86" s="104" t="str">
        <f>IF('0) Signal List'!B88="","",'0) Signal List'!B88)</f>
        <v>Frequency Response System Mode Status</v>
      </c>
      <c r="C86" s="104" t="str">
        <f>IF('0) Signal List'!C88="","",'0) Signal List'!C88)</f>
        <v/>
      </c>
      <c r="D86" s="104" t="str">
        <f>IF('0) Signal List'!D88="","",'0) Signal List'!D88)</f>
        <v>on</v>
      </c>
      <c r="E86" s="113" t="str">
        <f>IF('0) Signal List'!E88="","",'0) Signal List'!E88)</f>
        <v>pulse</v>
      </c>
      <c r="F86" s="104" t="str">
        <f>IF('0) Signal List'!F88="","",'0) Signal List'!F88)</f>
        <v>0.5 seconds</v>
      </c>
      <c r="G86" s="110" t="str">
        <f>IF('0) Signal List'!G88="","",'0) Signal List'!G88)</f>
        <v>WFPS</v>
      </c>
      <c r="H86" s="110" t="str">
        <f>IF('0) Signal List'!H88="","",'0) Signal List'!H88)</f>
        <v xml:space="preserve">N/A </v>
      </c>
      <c r="I86" s="107" t="str">
        <f>IF('0) Signal List'!I88="","",'0) Signal List'!I88)</f>
        <v>Distribution Code Signals List #5 DCC11.5.1.5</v>
      </c>
      <c r="J86" s="183"/>
    </row>
    <row r="87" spans="1:10" ht="14.25" customHeight="1" x14ac:dyDescent="0.25">
      <c r="A87" s="103" t="str">
        <f>IF('0) Signal List'!A89="","",'0) Signal List'!A89)</f>
        <v>E5</v>
      </c>
      <c r="B87" s="104" t="str">
        <f>IF('0) Signal List'!B89="","",'0) Signal List'!B89)</f>
        <v>Frequency Response Curve Select</v>
      </c>
      <c r="C87" s="104" t="str">
        <f>IF('0) Signal List'!C89="","",'0) Signal List'!C89)</f>
        <v/>
      </c>
      <c r="D87" s="104" t="str">
        <f>IF('0) Signal List'!D89="","",'0) Signal List'!D89)</f>
        <v>Curve 1</v>
      </c>
      <c r="E87" s="113" t="str">
        <f>IF('0) Signal List'!E89="","",'0) Signal List'!E89)</f>
        <v>pulse</v>
      </c>
      <c r="F87" s="104" t="str">
        <f>IF('0) Signal List'!F89="","",'0) Signal List'!F89)</f>
        <v>0.5 seconds</v>
      </c>
      <c r="G87" s="110" t="str">
        <f>IF('0) Signal List'!G89="","",'0) Signal List'!G89)</f>
        <v>WFPS</v>
      </c>
      <c r="H87" s="110" t="str">
        <f>IF('0) Signal List'!H89="","",'0) Signal List'!H89)</f>
        <v xml:space="preserve">N/A </v>
      </c>
      <c r="I87" s="107" t="str">
        <f>IF('0) Signal List'!I89="","",'0) Signal List'!I89)</f>
        <v>Distribution Code Signals List #5 DCC11.5.1.5</v>
      </c>
      <c r="J87" s="183"/>
    </row>
    <row r="88" spans="1:10" ht="14.25" customHeight="1" x14ac:dyDescent="0.25">
      <c r="A88" s="103" t="str">
        <f>IF('0) Signal List'!A90="","",'0) Signal List'!A90)</f>
        <v>E6</v>
      </c>
      <c r="B88" s="104" t="str">
        <f>IF('0) Signal List'!B90="","",'0) Signal List'!B90)</f>
        <v>Frequency Response Curve Select</v>
      </c>
      <c r="C88" s="104" t="str">
        <f>IF('0) Signal List'!C90="","",'0) Signal List'!C90)</f>
        <v/>
      </c>
      <c r="D88" s="104" t="str">
        <f>IF('0) Signal List'!D90="","",'0) Signal List'!D90)</f>
        <v>Curve 2</v>
      </c>
      <c r="E88" s="113" t="str">
        <f>IF('0) Signal List'!E90="","",'0) Signal List'!E90)</f>
        <v>pulse</v>
      </c>
      <c r="F88" s="104" t="str">
        <f>IF('0) Signal List'!F90="","",'0) Signal List'!F90)</f>
        <v>0.5 seconds</v>
      </c>
      <c r="G88" s="110" t="str">
        <f>IF('0) Signal List'!G90="","",'0) Signal List'!G90)</f>
        <v>WFPS</v>
      </c>
      <c r="H88" s="110" t="str">
        <f>IF('0) Signal List'!H90="","",'0) Signal List'!H90)</f>
        <v xml:space="preserve">N/A </v>
      </c>
      <c r="I88" s="107" t="str">
        <f>IF('0) Signal List'!I90="","",'0) Signal List'!I90)</f>
        <v>Distribution Code Signals List #5 DCC11.5.1.5</v>
      </c>
      <c r="J88" s="183"/>
    </row>
    <row r="89" spans="1:10" s="707" customFormat="1" ht="14.25" customHeight="1" x14ac:dyDescent="0.25">
      <c r="A89" s="573" t="str">
        <f>IF('0) Signal List'!A91="","",'0) Signal List'!A91)</f>
        <v>E7</v>
      </c>
      <c r="B89" s="574" t="str">
        <f>IF('0) Signal List'!B91="","",'0) Signal List'!B91)</f>
        <v xml:space="preserve">Emulated Inertia </v>
      </c>
      <c r="C89" s="574" t="str">
        <f>IF('0) Signal List'!C91="","",'0) Signal List'!C91)</f>
        <v/>
      </c>
      <c r="D89" s="574" t="str">
        <f>IF('0) Signal List'!D91="","",'0) Signal List'!D91)</f>
        <v>off</v>
      </c>
      <c r="E89" s="710" t="str">
        <f>IF('0) Signal List'!E91="","",'0) Signal List'!E91)</f>
        <v>pulse</v>
      </c>
      <c r="F89" s="574" t="str">
        <f>IF('0) Signal List'!F91="","",'0) Signal List'!F91)</f>
        <v>0.5 seconds</v>
      </c>
      <c r="G89" s="576" t="str">
        <f>IF('0) Signal List'!G91="","",'0) Signal List'!G91)</f>
        <v>WFPS</v>
      </c>
      <c r="H89" s="576" t="str">
        <f>IF('0) Signal List'!H91="","",'0) Signal List'!H91)</f>
        <v xml:space="preserve">N/A </v>
      </c>
      <c r="I89" s="577" t="str">
        <f>IF('0) Signal List'!I91="","",'0) Signal List'!I91)</f>
        <v>Control from NCC to enable emulated inertia service</v>
      </c>
      <c r="J89" s="708"/>
    </row>
    <row r="90" spans="1:10" s="707" customFormat="1" ht="14.25" customHeight="1" x14ac:dyDescent="0.25">
      <c r="A90" s="573" t="str">
        <f>IF('0) Signal List'!A92="","",'0) Signal List'!A92)</f>
        <v>E8</v>
      </c>
      <c r="B90" s="574" t="str">
        <f>IF('0) Signal List'!B92="","",'0) Signal List'!B92)</f>
        <v xml:space="preserve">Emulated Inertia </v>
      </c>
      <c r="C90" s="574" t="str">
        <f>IF('0) Signal List'!C92="","",'0) Signal List'!C92)</f>
        <v/>
      </c>
      <c r="D90" s="574" t="str">
        <f>IF('0) Signal List'!D92="","",'0) Signal List'!D92)</f>
        <v>on</v>
      </c>
      <c r="E90" s="710" t="str">
        <f>IF('0) Signal List'!E92="","",'0) Signal List'!E92)</f>
        <v>pulse</v>
      </c>
      <c r="F90" s="574" t="str">
        <f>IF('0) Signal List'!F92="","",'0) Signal List'!F92)</f>
        <v>0.5 seconds</v>
      </c>
      <c r="G90" s="576" t="str">
        <f>IF('0) Signal List'!G92="","",'0) Signal List'!G92)</f>
        <v>WFPS</v>
      </c>
      <c r="H90" s="576" t="str">
        <f>IF('0) Signal List'!H92="","",'0) Signal List'!H92)</f>
        <v xml:space="preserve">N/A </v>
      </c>
      <c r="I90" s="577" t="str">
        <f>IF('0) Signal List'!I92="","",'0) Signal List'!I92)</f>
        <v>Control from NCC to enable emulated inertia service</v>
      </c>
      <c r="J90" s="708"/>
    </row>
    <row r="91" spans="1:10" ht="14.25" customHeight="1" x14ac:dyDescent="0.25">
      <c r="A91" s="103" t="str">
        <f>IF('0) Signal List'!A93="","",'0) Signal List'!A93)</f>
        <v/>
      </c>
      <c r="B91" s="104" t="str">
        <f>IF('0) Signal List'!B93="","",'0) Signal List'!B93)</f>
        <v/>
      </c>
      <c r="C91" s="104" t="str">
        <f>IF('0) Signal List'!C93="","",'0) Signal List'!C93)</f>
        <v/>
      </c>
      <c r="D91" s="104" t="str">
        <f>IF('0) Signal List'!D93="","",'0) Signal List'!D93)</f>
        <v/>
      </c>
      <c r="E91" s="113" t="str">
        <f>IF('0) Signal List'!E93="","",'0) Signal List'!E93)</f>
        <v/>
      </c>
      <c r="F91" s="104" t="str">
        <f>IF('0) Signal List'!F93="","",'0) Signal List'!F93)</f>
        <v/>
      </c>
      <c r="G91" s="109" t="str">
        <f>IF('0) Signal List'!G93="","",'0) Signal List'!G93)</f>
        <v/>
      </c>
      <c r="H91" s="109" t="str">
        <f>IF('0) Signal List'!H93="","",'0) Signal List'!H93)</f>
        <v/>
      </c>
      <c r="I91" s="107" t="str">
        <f>IF('0) Signal List'!I93="","",'0) Signal List'!I93)</f>
        <v/>
      </c>
      <c r="J91" s="183"/>
    </row>
    <row r="92" spans="1:10" ht="14.25" customHeight="1" x14ac:dyDescent="0.3">
      <c r="A92" s="103" t="str">
        <f>IF('0) Signal List'!A94="","",'0) Signal List'!A94)</f>
        <v/>
      </c>
      <c r="B92" s="343" t="str">
        <f>IF('0) Signal List'!B94="","",'0) Signal List'!B94)</f>
        <v>Digital Output Signals from EirGrid to Sub Station</v>
      </c>
      <c r="C92" s="104" t="str">
        <f>IF('0) Signal List'!C94="","",'0) Signal List'!C94)</f>
        <v/>
      </c>
      <c r="D92" s="104" t="str">
        <f>IF('0) Signal List'!D94="","",'0) Signal List'!D94)</f>
        <v/>
      </c>
      <c r="E92" s="113" t="str">
        <f>IF('0) Signal List'!E94="","",'0) Signal List'!E94)</f>
        <v/>
      </c>
      <c r="F92" s="104" t="str">
        <f>IF('0) Signal List'!F94="","",'0) Signal List'!F94)</f>
        <v/>
      </c>
      <c r="G92" s="109" t="str">
        <f>IF('0) Signal List'!G94="","",'0) Signal List'!G94)</f>
        <v/>
      </c>
      <c r="H92" s="109" t="str">
        <f>IF('0) Signal List'!H94="","",'0) Signal List'!H94)</f>
        <v/>
      </c>
      <c r="I92" s="107" t="str">
        <f>IF('0) Signal List'!I94="","",'0) Signal List'!I94)</f>
        <v/>
      </c>
      <c r="J92" s="183"/>
    </row>
    <row r="93" spans="1:10" ht="14.25" customHeight="1" x14ac:dyDescent="0.25">
      <c r="A93" s="103" t="str">
        <f>IF('0) Signal List'!A95="","",'0) Signal List'!A95)</f>
        <v>F1</v>
      </c>
      <c r="B93" s="104" t="str">
        <f>IF('0) Signal List'!B95="","",'0) Signal List'!B95)</f>
        <v>ESBN 20 kV interface switch (Nulec Recloser)</v>
      </c>
      <c r="C93" s="111" t="str">
        <f>IF('0) Signal List'!C95="","",'0) Signal List'!C95)</f>
        <v/>
      </c>
      <c r="D93" s="112" t="str">
        <f>IF('0) Signal List'!D95="","",'0) Signal List'!D95)</f>
        <v>open</v>
      </c>
      <c r="E93" s="113" t="str">
        <f>IF('0) Signal List'!E95="","",'0) Signal List'!E95)</f>
        <v>pulse</v>
      </c>
      <c r="F93" s="104" t="str">
        <f>IF('0) Signal List'!F95="","",'0) Signal List'!F95)</f>
        <v>0.5 seconds</v>
      </c>
      <c r="G93" s="110" t="str">
        <f>IF('0) Signal List'!G95="","",'0) Signal List'!G95)</f>
        <v>ESBN</v>
      </c>
      <c r="H93" s="110" t="str">
        <f>IF('0) Signal List'!H95="","",'0) Signal List'!H95)</f>
        <v>ESBN</v>
      </c>
      <c r="I93" s="107" t="str">
        <f>IF('0) Signal List'!I95="","",'0) Signal List'!I95)</f>
        <v/>
      </c>
      <c r="J93" s="183"/>
    </row>
    <row r="94" spans="1:10" ht="14.25" customHeight="1" x14ac:dyDescent="0.25">
      <c r="A94" s="103" t="str">
        <f>IF('0) Signal List'!A96="","",'0) Signal List'!A96)</f>
        <v>F2</v>
      </c>
      <c r="B94" s="104" t="str">
        <f>IF('0) Signal List'!B96="","",'0) Signal List'!B96)</f>
        <v>ESBN 20 kV interface switch (Nulec Recloser)</v>
      </c>
      <c r="C94" s="111" t="str">
        <f>IF('0) Signal List'!C96="","",'0) Signal List'!C96)</f>
        <v/>
      </c>
      <c r="D94" s="112" t="str">
        <f>IF('0) Signal List'!D96="","",'0) Signal List'!D96)</f>
        <v>close</v>
      </c>
      <c r="E94" s="113" t="str">
        <f>IF('0) Signal List'!E96="","",'0) Signal List'!E96)</f>
        <v>pulse</v>
      </c>
      <c r="F94" s="104" t="str">
        <f>IF('0) Signal List'!F96="","",'0) Signal List'!F96)</f>
        <v>0.5 seconds</v>
      </c>
      <c r="G94" s="110" t="str">
        <f>IF('0) Signal List'!G96="","",'0) Signal List'!G96)</f>
        <v>ESBN</v>
      </c>
      <c r="H94" s="110" t="str">
        <f>IF('0) Signal List'!H96="","",'0) Signal List'!H96)</f>
        <v>ESBN</v>
      </c>
      <c r="I94" s="107" t="str">
        <f>IF('0) Signal List'!I96="","",'0) Signal List'!I96)</f>
        <v/>
      </c>
      <c r="J94" s="183"/>
    </row>
    <row r="95" spans="1:10" ht="14.25" customHeight="1" x14ac:dyDescent="0.25">
      <c r="A95" s="103" t="str">
        <f>IF('0) Signal List'!A97="","",'0) Signal List'!A97)</f>
        <v>F3</v>
      </c>
      <c r="B95" s="104" t="str">
        <f>IF('0) Signal List'!B97="","",'0) Signal List'!B97)</f>
        <v>Dispatch Fail Market Command Lamp - WFPS Panel</v>
      </c>
      <c r="C95" s="111" t="str">
        <f>IF('0) Signal List'!C97="","",'0) Signal List'!C97)</f>
        <v/>
      </c>
      <c r="D95" s="397" t="str">
        <f>IF('0) Signal List'!D97="","",'0) Signal List'!D97)</f>
        <v>off</v>
      </c>
      <c r="E95" s="113" t="str">
        <f>IF('0) Signal List'!E97="","",'0) Signal List'!E97)</f>
        <v>pulse</v>
      </c>
      <c r="F95" s="104" t="str">
        <f>IF('0) Signal List'!F97="","",'0) Signal List'!F97)</f>
        <v>0.5 seconds</v>
      </c>
      <c r="G95" s="110" t="str">
        <f>IF('0) Signal List'!G97="","",'0) Signal List'!G97)</f>
        <v>WFPS</v>
      </c>
      <c r="H95" s="110" t="str">
        <f>IF('0) Signal List'!H97="","",'0) Signal List'!H97)</f>
        <v>ESBN</v>
      </c>
      <c r="I95" s="107" t="str">
        <f>IF('0) Signal List'!I97="","",'0) Signal List'!I97)</f>
        <v/>
      </c>
      <c r="J95" s="183"/>
    </row>
    <row r="96" spans="1:10" ht="14.25" customHeight="1" x14ac:dyDescent="0.25">
      <c r="A96" s="103" t="str">
        <f>IF('0) Signal List'!A98="","",'0) Signal List'!A98)</f>
        <v>F4</v>
      </c>
      <c r="B96" s="104" t="str">
        <f>IF('0) Signal List'!B98="","",'0) Signal List'!B98)</f>
        <v>Dispatch Fail Market Command Lamp - WFPS Panel</v>
      </c>
      <c r="C96" s="111" t="str">
        <f>IF('0) Signal List'!C98="","",'0) Signal List'!C98)</f>
        <v/>
      </c>
      <c r="D96" s="397" t="str">
        <f>IF('0) Signal List'!D98="","",'0) Signal List'!D98)</f>
        <v xml:space="preserve">on </v>
      </c>
      <c r="E96" s="113" t="str">
        <f>IF('0) Signal List'!E98="","",'0) Signal List'!E98)</f>
        <v>pulse</v>
      </c>
      <c r="F96" s="104" t="str">
        <f>IF('0) Signal List'!F98="","",'0) Signal List'!F98)</f>
        <v>0.5 seconds</v>
      </c>
      <c r="G96" s="110" t="str">
        <f>IF('0) Signal List'!G98="","",'0) Signal List'!G98)</f>
        <v>WFPS</v>
      </c>
      <c r="H96" s="110" t="str">
        <f>IF('0) Signal List'!H98="","",'0) Signal List'!H98)</f>
        <v>ESBN</v>
      </c>
      <c r="I96" s="107" t="str">
        <f>IF('0) Signal List'!I98="","",'0) Signal List'!I98)</f>
        <v/>
      </c>
      <c r="J96" s="183"/>
    </row>
    <row r="97" spans="1:10" ht="14.25" customHeight="1" x14ac:dyDescent="0.25">
      <c r="A97" s="103" t="str">
        <f>IF('0) Signal List'!A99="","",'0) Signal List'!A99)</f>
        <v>F5</v>
      </c>
      <c r="B97" s="104" t="str">
        <f>IF('0) Signal List'!B99="","",'0) Signal List'!B99)</f>
        <v>Blue Alert Lamp  - WFPS Panel</v>
      </c>
      <c r="C97" s="111" t="str">
        <f>IF('0) Signal List'!C99="","",'0) Signal List'!C99)</f>
        <v/>
      </c>
      <c r="D97" s="403" t="str">
        <f>IF('0) Signal List'!D99="","",'0) Signal List'!D99)</f>
        <v xml:space="preserve">off </v>
      </c>
      <c r="E97" s="113" t="str">
        <f>IF('0) Signal List'!E99="","",'0) Signal List'!E99)</f>
        <v>pulse</v>
      </c>
      <c r="F97" s="104" t="str">
        <f>IF('0) Signal List'!F99="","",'0) Signal List'!F99)</f>
        <v>0.5 seconds</v>
      </c>
      <c r="G97" s="110" t="str">
        <f>IF('0) Signal List'!G99="","",'0) Signal List'!G99)</f>
        <v>WFPS</v>
      </c>
      <c r="H97" s="110" t="str">
        <f>IF('0) Signal List'!H99="","",'0) Signal List'!H99)</f>
        <v>ESBN</v>
      </c>
      <c r="I97" s="107" t="str">
        <f>IF('0) Signal List'!I99="","",'0) Signal List'!I99)</f>
        <v/>
      </c>
      <c r="J97" s="183"/>
    </row>
    <row r="98" spans="1:10" ht="14.25" customHeight="1" x14ac:dyDescent="0.25">
      <c r="A98" s="103" t="str">
        <f>IF('0) Signal List'!A100="","",'0) Signal List'!A100)</f>
        <v>F6</v>
      </c>
      <c r="B98" s="104" t="str">
        <f>IF('0) Signal List'!B100="","",'0) Signal List'!B100)</f>
        <v>Blue Alert Lamp  - WFPS Panel</v>
      </c>
      <c r="C98" s="111" t="str">
        <f>IF('0) Signal List'!C100="","",'0) Signal List'!C100)</f>
        <v/>
      </c>
      <c r="D98" s="403" t="str">
        <f>IF('0) Signal List'!D100="","",'0) Signal List'!D100)</f>
        <v xml:space="preserve">on </v>
      </c>
      <c r="E98" s="113" t="str">
        <f>IF('0) Signal List'!E100="","",'0) Signal List'!E100)</f>
        <v>pulse</v>
      </c>
      <c r="F98" s="104" t="str">
        <f>IF('0) Signal List'!F100="","",'0) Signal List'!F100)</f>
        <v>0.5 seconds</v>
      </c>
      <c r="G98" s="110" t="str">
        <f>IF('0) Signal List'!G100="","",'0) Signal List'!G100)</f>
        <v>WFPS</v>
      </c>
      <c r="H98" s="110" t="str">
        <f>IF('0) Signal List'!H100="","",'0) Signal List'!H100)</f>
        <v>ESBN</v>
      </c>
      <c r="I98" s="107" t="str">
        <f>IF('0) Signal List'!I100="","",'0) Signal List'!I100)</f>
        <v/>
      </c>
      <c r="J98" s="183"/>
    </row>
    <row r="99" spans="1:10" ht="14.25" customHeight="1" x14ac:dyDescent="0.25">
      <c r="A99" s="117" t="str">
        <f>IF('0) Signal List'!A101="","",'0) Signal List'!A101)</f>
        <v/>
      </c>
      <c r="B99" s="104" t="str">
        <f>IF('0) Signal List'!B101="","",'0) Signal List'!B101)</f>
        <v/>
      </c>
      <c r="C99" s="104" t="str">
        <f>IF('0) Signal List'!C101="","",'0) Signal List'!C101)</f>
        <v/>
      </c>
      <c r="D99" s="104" t="str">
        <f>IF('0) Signal List'!D101="","",'0) Signal List'!D101)</f>
        <v/>
      </c>
      <c r="E99" s="113" t="str">
        <f>IF('0) Signal List'!E101="","",'0) Signal List'!E101)</f>
        <v/>
      </c>
      <c r="F99" s="104" t="str">
        <f>IF('0) Signal List'!F101="","",'0) Signal List'!F101)</f>
        <v/>
      </c>
      <c r="G99" s="109" t="str">
        <f>IF('0) Signal List'!G101="","",'0) Signal List'!G101)</f>
        <v/>
      </c>
      <c r="H99" s="109" t="str">
        <f>IF('0) Signal List'!H101="","",'0) Signal List'!H101)</f>
        <v/>
      </c>
      <c r="I99" s="107" t="str">
        <f>IF('0) Signal List'!I101="","",'0) Signal List'!I101)</f>
        <v/>
      </c>
      <c r="J99" s="183"/>
    </row>
    <row r="100" spans="1:10" ht="14.25" customHeight="1" x14ac:dyDescent="0.25">
      <c r="A100" s="103" t="str">
        <f>IF('0) Signal List'!A102="","",'0) Signal List'!A102)</f>
        <v/>
      </c>
      <c r="B100" s="108" t="str">
        <f>IF('0) Signal List'!B102="","",'0) Signal List'!B102)</f>
        <v>Strobe Enable Pulses</v>
      </c>
      <c r="C100" s="104" t="str">
        <f>IF('0) Signal List'!C102="","",'0) Signal List'!C102)</f>
        <v/>
      </c>
      <c r="D100" s="104" t="str">
        <f>IF('0) Signal List'!D102="","",'0) Signal List'!D102)</f>
        <v/>
      </c>
      <c r="E100" s="113" t="str">
        <f>IF('0) Signal List'!E102="","",'0) Signal List'!E102)</f>
        <v/>
      </c>
      <c r="F100" s="104" t="str">
        <f>IF('0) Signal List'!F102="","",'0) Signal List'!F102)</f>
        <v/>
      </c>
      <c r="G100" s="109" t="str">
        <f>IF('0) Signal List'!G102="","",'0) Signal List'!G102)</f>
        <v/>
      </c>
      <c r="H100" s="109" t="str">
        <f>IF('0) Signal List'!H102="","",'0) Signal List'!H102)</f>
        <v/>
      </c>
      <c r="I100" s="107" t="str">
        <f>IF('0) Signal List'!I102="","",'0) Signal List'!I102)</f>
        <v/>
      </c>
      <c r="J100" s="183"/>
    </row>
    <row r="101" spans="1:10" s="38" customFormat="1" ht="14.25" customHeight="1" x14ac:dyDescent="0.3">
      <c r="A101" s="117" t="str">
        <f>IF('0) Signal List'!A103="","",'0) Signal List'!A103)</f>
        <v/>
      </c>
      <c r="B101" s="343" t="str">
        <f>IF('0) Signal List'!B103="","",'0) Signal List'!B103)</f>
        <v>Digital Output Signals from EirGrid to WTG System</v>
      </c>
      <c r="C101" s="104" t="str">
        <f>IF('0) Signal List'!C103="","",'0) Signal List'!C103)</f>
        <v/>
      </c>
      <c r="D101" s="104" t="str">
        <f>IF('0) Signal List'!D103="","",'0) Signal List'!D103)</f>
        <v/>
      </c>
      <c r="E101" s="113" t="str">
        <f>IF('0) Signal List'!E103="","",'0) Signal List'!E103)</f>
        <v/>
      </c>
      <c r="F101" s="104" t="str">
        <f>IF('0) Signal List'!F103="","",'0) Signal List'!F103)</f>
        <v/>
      </c>
      <c r="G101" s="109" t="str">
        <f>IF('0) Signal List'!G103="","",'0) Signal List'!G103)</f>
        <v/>
      </c>
      <c r="H101" s="109" t="str">
        <f>IF('0) Signal List'!H103="","",'0) Signal List'!H103)</f>
        <v/>
      </c>
      <c r="I101" s="107" t="str">
        <f>IF('0) Signal List'!I103="","",'0) Signal List'!I103)</f>
        <v/>
      </c>
      <c r="J101" s="183"/>
    </row>
    <row r="102" spans="1:10" ht="14.25" customHeight="1" x14ac:dyDescent="0.25">
      <c r="A102" s="103" t="str">
        <f>IF('0) Signal List'!A104="","",'0) Signal List'!A104)</f>
        <v>E9</v>
      </c>
      <c r="B102" s="160" t="str">
        <f>IF('0) Signal List'!B104="","",'0) Signal List'!B104)</f>
        <v>Digital Output Active Power Control Setpoint Enable</v>
      </c>
      <c r="C102" s="104" t="str">
        <f>IF('0) Signal List'!C104="","",'0) Signal List'!C104)</f>
        <v/>
      </c>
      <c r="D102" s="104" t="str">
        <f>IF('0) Signal List'!D104="","",'0) Signal List'!D104)</f>
        <v/>
      </c>
      <c r="E102" s="113" t="str">
        <f>IF('0) Signal List'!E104="","",'0) Signal List'!E104)</f>
        <v>pulse</v>
      </c>
      <c r="F102" s="104" t="str">
        <f>IF('0) Signal List'!F104="","",'0) Signal List'!F104)</f>
        <v>0.5 seconds</v>
      </c>
      <c r="G102" s="110" t="str">
        <f>IF('0) Signal List'!G104="","",'0) Signal List'!G104)</f>
        <v>WFPS</v>
      </c>
      <c r="H102" s="110" t="str">
        <f>IF('0) Signal List'!H104="","",'0) Signal List'!H104)</f>
        <v xml:space="preserve">N/A </v>
      </c>
      <c r="I102" s="107" t="str">
        <f>IF('0) Signal List'!I104="","",'0) Signal List'!I104)</f>
        <v>Distribution Code Signals List #4 DCC11.5.1.4</v>
      </c>
      <c r="J102" s="183"/>
    </row>
    <row r="103" spans="1:10" ht="14.25" customHeight="1" x14ac:dyDescent="0.25">
      <c r="A103" s="103" t="str">
        <f>IF('0) Signal List'!A105="","",'0) Signal List'!A105)</f>
        <v>E10</v>
      </c>
      <c r="B103" s="160" t="str">
        <f>IF('0) Signal List'!B105="","",'0) Signal List'!B105)</f>
        <v>Digital Output Frequency Droop Setting Enable</v>
      </c>
      <c r="C103" s="104" t="str">
        <f>IF('0) Signal List'!C105="","",'0) Signal List'!C105)</f>
        <v/>
      </c>
      <c r="D103" s="104" t="str">
        <f>IF('0) Signal List'!D105="","",'0) Signal List'!D105)</f>
        <v/>
      </c>
      <c r="E103" s="113" t="str">
        <f>IF('0) Signal List'!E105="","",'0) Signal List'!E105)</f>
        <v>pulse</v>
      </c>
      <c r="F103" s="104" t="str">
        <f>IF('0) Signal List'!F105="","",'0) Signal List'!F105)</f>
        <v>0.5 seconds</v>
      </c>
      <c r="G103" s="110" t="str">
        <f>IF('0) Signal List'!G105="","",'0) Signal List'!G105)</f>
        <v>WFPS</v>
      </c>
      <c r="H103" s="110" t="str">
        <f>IF('0) Signal List'!H105="","",'0) Signal List'!H105)</f>
        <v xml:space="preserve">N/A </v>
      </c>
      <c r="I103" s="107" t="str">
        <f>IF('0) Signal List'!I105="","",'0) Signal List'!I105)</f>
        <v>Distribution Code Modification #24 Approved by CER 08/10/2013</v>
      </c>
      <c r="J103" s="183"/>
    </row>
    <row r="104" spans="1:10" ht="14.25" customHeight="1" x14ac:dyDescent="0.25">
      <c r="A104" s="103"/>
      <c r="B104" s="160"/>
      <c r="C104" s="104"/>
      <c r="D104" s="104"/>
      <c r="E104" s="113"/>
      <c r="F104" s="104"/>
      <c r="G104" s="110"/>
      <c r="H104" s="110"/>
      <c r="I104" s="107"/>
      <c r="J104" s="183"/>
    </row>
    <row r="105" spans="1:10" ht="14.25" customHeight="1" x14ac:dyDescent="0.25">
      <c r="A105" s="103" t="str">
        <f>IF('0) Signal List'!A107="","",'0) Signal List'!A107)</f>
        <v/>
      </c>
      <c r="B105" s="803" t="str">
        <f>IF('0) Signal List'!B107="","",'0) Signal List'!B107)</f>
        <v>Recommended Cable 15-pair Screened Cable : 15 x 2 x 0.6sqmm, Twisted-Pair ( TP).</v>
      </c>
      <c r="C105" s="804"/>
      <c r="D105" s="804"/>
      <c r="E105" s="804"/>
      <c r="F105" s="805"/>
      <c r="G105" s="110" t="str">
        <f>IF('0) Signal List'!G107="","",'0) Signal List'!G107)</f>
        <v/>
      </c>
      <c r="H105" s="110" t="str">
        <f>IF('0) Signal List'!H107="","",'0) Signal List'!H107)</f>
        <v/>
      </c>
      <c r="I105" s="107" t="str">
        <f>IF('0) Signal List'!I107="","",'0) Signal List'!I107)</f>
        <v/>
      </c>
      <c r="J105" s="183"/>
    </row>
    <row r="106" spans="1:10" ht="14.25" customHeight="1" x14ac:dyDescent="0.25">
      <c r="A106" s="103"/>
      <c r="B106" s="338"/>
      <c r="C106" s="341"/>
      <c r="D106" s="341"/>
      <c r="E106" s="341"/>
      <c r="F106" s="341"/>
      <c r="G106" s="342"/>
      <c r="H106" s="342"/>
      <c r="I106" s="368"/>
      <c r="J106" s="183"/>
    </row>
    <row r="107" spans="1:10" ht="14.25" customHeight="1" thickBot="1" x14ac:dyDescent="0.3">
      <c r="A107" s="128" t="str">
        <f>IF('0) Signal List'!A109="","",'0) Signal List'!A109)</f>
        <v>ETIE Ref</v>
      </c>
      <c r="B107" s="129" t="str">
        <f>IF('0) Signal List'!B109="","",'0) Signal List'!B109)</f>
        <v>Digital Alarms From Networks</v>
      </c>
      <c r="C107" s="130" t="str">
        <f>IF('0) Signal List'!C109="","",'0) Signal List'!C109)</f>
        <v/>
      </c>
      <c r="D107" s="130" t="str">
        <f>IF('0) Signal List'!D109="","",'0) Signal List'!D109)</f>
        <v/>
      </c>
      <c r="E107" s="122" t="str">
        <f>IF('0) Signal List'!E109="","",'0) Signal List'!E109)</f>
        <v/>
      </c>
      <c r="F107" s="130" t="str">
        <f>IF('0) Signal List'!F109="","",'0) Signal List'!F109)</f>
        <v/>
      </c>
      <c r="G107" s="369" t="str">
        <f>IF('0) Signal List'!G109="","",'0) Signal List'!G109)</f>
        <v>Provided by</v>
      </c>
      <c r="H107" s="370" t="str">
        <f>IF('0) Signal List'!H109="","",'0) Signal List'!H109)</f>
        <v>TSO Pass-through to</v>
      </c>
      <c r="I107" s="131" t="str">
        <f>IF('0) Signal List'!I109="","",'0) Signal List'!I109)</f>
        <v>Distribution Code reference</v>
      </c>
      <c r="J107" s="184"/>
    </row>
    <row r="108" spans="1:10" ht="14.25" customHeight="1" thickTop="1" x14ac:dyDescent="0.25">
      <c r="A108" s="103" t="str">
        <f>IF('0) Signal List'!A110="","",'0) Signal List'!A110)</f>
        <v/>
      </c>
      <c r="B108" s="104" t="str">
        <f>IF('0) Signal List'!B110="","",'0) Signal List'!B110)</f>
        <v/>
      </c>
      <c r="C108" s="104" t="str">
        <f>IF('0) Signal List'!C110="","",'0) Signal List'!C110)</f>
        <v/>
      </c>
      <c r="D108" s="104" t="str">
        <f>IF('0) Signal List'!D110="","",'0) Signal List'!D110)</f>
        <v/>
      </c>
      <c r="E108" s="113" t="str">
        <f>IF('0) Signal List'!E110="","",'0) Signal List'!E110)</f>
        <v/>
      </c>
      <c r="F108" s="104" t="str">
        <f>IF('0) Signal List'!F110="","",'0) Signal List'!F110)</f>
        <v/>
      </c>
      <c r="G108" s="124" t="str">
        <f>IF('0) Signal List'!G110="","",'0) Signal List'!G110)</f>
        <v/>
      </c>
      <c r="H108" s="124" t="str">
        <f>IF('0) Signal List'!H110="","",'0) Signal List'!H110)</f>
        <v/>
      </c>
      <c r="I108" s="107" t="str">
        <f>IF('0) Signal List'!I110="","",'0) Signal List'!I110)</f>
        <v/>
      </c>
      <c r="J108" s="183"/>
    </row>
    <row r="109" spans="1:10" ht="14.25" customHeight="1" x14ac:dyDescent="0.25">
      <c r="A109" s="103" t="str">
        <f>IF('0) Signal List'!A111="","",'0) Signal List'!A111)</f>
        <v/>
      </c>
      <c r="B109" s="191" t="str">
        <f>IF('0) Signal List'!B111="","",'0) Signal List'!B111)</f>
        <v>Single Bit Indications</v>
      </c>
      <c r="C109" s="104" t="str">
        <f>IF('0) Signal List'!C111="","",'0) Signal List'!C111)</f>
        <v/>
      </c>
      <c r="D109" s="104" t="str">
        <f>IF('0) Signal List'!D111="","",'0) Signal List'!D111)</f>
        <v/>
      </c>
      <c r="E109" s="113" t="str">
        <f>IF('0) Signal List'!E111="","",'0) Signal List'!E111)</f>
        <v/>
      </c>
      <c r="F109" s="104" t="str">
        <f>IF('0) Signal List'!F111="","",'0) Signal List'!F111)</f>
        <v/>
      </c>
      <c r="G109" s="110" t="str">
        <f>IF('0) Signal List'!G111="","",'0) Signal List'!G111)</f>
        <v/>
      </c>
      <c r="H109" s="110" t="str">
        <f>IF('0) Signal List'!H111="","",'0) Signal List'!H111)</f>
        <v/>
      </c>
      <c r="I109" s="107" t="str">
        <f>IF('0) Signal List'!I111="","",'0) Signal List'!I111)</f>
        <v/>
      </c>
      <c r="J109" s="183"/>
    </row>
    <row r="110" spans="1:10" ht="14.25" customHeight="1" x14ac:dyDescent="0.3">
      <c r="A110" s="103" t="str">
        <f>IF('0) Signal List'!A112="","",'0) Signal List'!A112)</f>
        <v/>
      </c>
      <c r="B110" s="344" t="str">
        <f>IF('0) Signal List'!B112="","",'0) Signal List'!B112)</f>
        <v>Network Protection Signals</v>
      </c>
      <c r="C110" s="104" t="str">
        <f>IF('0) Signal List'!C112="","",'0) Signal List'!C112)</f>
        <v/>
      </c>
      <c r="D110" s="104" t="str">
        <f>IF('0) Signal List'!D112="","",'0) Signal List'!D112)</f>
        <v/>
      </c>
      <c r="E110" s="113" t="str">
        <f>IF('0) Signal List'!E112="","",'0) Signal List'!E112)</f>
        <v/>
      </c>
      <c r="F110" s="104" t="str">
        <f>IF('0) Signal List'!F112="","",'0) Signal List'!F112)</f>
        <v/>
      </c>
      <c r="G110" s="110" t="str">
        <f>IF('0) Signal List'!G112="","",'0) Signal List'!G112)</f>
        <v/>
      </c>
      <c r="H110" s="110" t="str">
        <f>IF('0) Signal List'!H112="","",'0) Signal List'!H112)</f>
        <v/>
      </c>
      <c r="I110" s="107" t="str">
        <f>IF('0) Signal List'!I112="","",'0) Signal List'!I112)</f>
        <v/>
      </c>
      <c r="J110" s="183"/>
    </row>
    <row r="111" spans="1:10" ht="14.25" customHeight="1" x14ac:dyDescent="0.25">
      <c r="A111" s="103" t="str">
        <f>IF('0) Signal List'!A113="","",'0) Signal List'!A113)</f>
        <v>N1</v>
      </c>
      <c r="B111" s="104" t="str">
        <f>IF('0) Signal List'!B113="","",'0) Signal List'!B113)</f>
        <v>ESBN Alarm 1</v>
      </c>
      <c r="C111" s="104" t="str">
        <f>IF('0) Signal List'!C113="","",'0) Signal List'!C113)</f>
        <v/>
      </c>
      <c r="D111" s="104" t="str">
        <f>IF('0) Signal List'!D113="","",'0) Signal List'!D113)</f>
        <v/>
      </c>
      <c r="E111" s="113" t="str">
        <f>IF('0) Signal List'!E113="","",'0) Signal List'!E113)</f>
        <v/>
      </c>
      <c r="F111" s="104" t="str">
        <f>IF('0) Signal List'!F113="","",'0) Signal List'!F113)</f>
        <v/>
      </c>
      <c r="G111" s="110" t="str">
        <f>IF('0) Signal List'!G113="","",'0) Signal List'!G113)</f>
        <v>ESBN</v>
      </c>
      <c r="H111" s="110" t="str">
        <f>IF('0) Signal List'!H113="","",'0) Signal List'!H113)</f>
        <v>ESBN</v>
      </c>
      <c r="I111" s="107" t="str">
        <f>IF('0) Signal List'!I113="","",'0) Signal List'!I113)</f>
        <v>ESBN to specify Alarm type to WFPS. (not required if DSO RTU is installed)</v>
      </c>
      <c r="J111" s="183"/>
    </row>
    <row r="112" spans="1:10" ht="14.25" customHeight="1" x14ac:dyDescent="0.25">
      <c r="A112" s="103" t="str">
        <f>IF('0) Signal List'!A114="","",'0) Signal List'!A114)</f>
        <v>N2</v>
      </c>
      <c r="B112" s="104" t="str">
        <f>IF('0) Signal List'!B114="","",'0) Signal List'!B114)</f>
        <v>ESBN Alarm 2</v>
      </c>
      <c r="C112" s="104" t="str">
        <f>IF('0) Signal List'!C114="","",'0) Signal List'!C114)</f>
        <v/>
      </c>
      <c r="D112" s="104" t="str">
        <f>IF('0) Signal List'!D114="","",'0) Signal List'!D114)</f>
        <v/>
      </c>
      <c r="E112" s="113" t="str">
        <f>IF('0) Signal List'!E114="","",'0) Signal List'!E114)</f>
        <v/>
      </c>
      <c r="F112" s="104" t="str">
        <f>IF('0) Signal List'!F114="","",'0) Signal List'!F114)</f>
        <v/>
      </c>
      <c r="G112" s="110" t="str">
        <f>IF('0) Signal List'!G114="","",'0) Signal List'!G114)</f>
        <v>ESBN</v>
      </c>
      <c r="H112" s="110" t="str">
        <f>IF('0) Signal List'!H114="","",'0) Signal List'!H114)</f>
        <v>ESBN</v>
      </c>
      <c r="I112" s="107" t="str">
        <f>IF('0) Signal List'!I114="","",'0) Signal List'!I114)</f>
        <v>ESBN to specify Alarm type to WFPS. (not required if DSO RTU is installed)</v>
      </c>
      <c r="J112" s="183"/>
    </row>
    <row r="113" spans="1:10" ht="14.25" customHeight="1" x14ac:dyDescent="0.25">
      <c r="A113" s="103" t="str">
        <f>IF('0) Signal List'!A115="","",'0) Signal List'!A115)</f>
        <v>N3</v>
      </c>
      <c r="B113" s="104" t="str">
        <f>IF('0) Signal List'!B115="","",'0) Signal List'!B115)</f>
        <v>ESBN Alarm 3</v>
      </c>
      <c r="C113" s="104" t="str">
        <f>IF('0) Signal List'!C115="","",'0) Signal List'!C115)</f>
        <v/>
      </c>
      <c r="D113" s="104" t="str">
        <f>IF('0) Signal List'!D115="","",'0) Signal List'!D115)</f>
        <v/>
      </c>
      <c r="E113" s="113" t="str">
        <f>IF('0) Signal List'!E115="","",'0) Signal List'!E115)</f>
        <v/>
      </c>
      <c r="F113" s="104" t="str">
        <f>IF('0) Signal List'!F115="","",'0) Signal List'!F115)</f>
        <v/>
      </c>
      <c r="G113" s="110" t="str">
        <f>IF('0) Signal List'!G115="","",'0) Signal List'!G115)</f>
        <v>ESBN</v>
      </c>
      <c r="H113" s="110" t="str">
        <f>IF('0) Signal List'!H115="","",'0) Signal List'!H115)</f>
        <v>ESBN</v>
      </c>
      <c r="I113" s="107" t="str">
        <f>IF('0) Signal List'!I115="","",'0) Signal List'!I115)</f>
        <v>ESBN to specify Alarm type to WFPS. (not required if DSO RTU is installed)</v>
      </c>
      <c r="J113" s="183"/>
    </row>
    <row r="114" spans="1:10" ht="14.25" customHeight="1" x14ac:dyDescent="0.25">
      <c r="A114" s="103" t="str">
        <f>IF('0) Signal List'!A116="","",'0) Signal List'!A116)</f>
        <v>N4</v>
      </c>
      <c r="B114" s="104" t="str">
        <f>IF('0) Signal List'!B116="","",'0) Signal List'!B116)</f>
        <v>ESBN Alarm 4</v>
      </c>
      <c r="C114" s="104" t="str">
        <f>IF('0) Signal List'!C116="","",'0) Signal List'!C116)</f>
        <v/>
      </c>
      <c r="D114" s="104" t="str">
        <f>IF('0) Signal List'!D116="","",'0) Signal List'!D116)</f>
        <v/>
      </c>
      <c r="E114" s="113" t="str">
        <f>IF('0) Signal List'!E116="","",'0) Signal List'!E116)</f>
        <v/>
      </c>
      <c r="F114" s="104" t="str">
        <f>IF('0) Signal List'!F116="","",'0) Signal List'!F116)</f>
        <v/>
      </c>
      <c r="G114" s="110" t="str">
        <f>IF('0) Signal List'!G116="","",'0) Signal List'!G116)</f>
        <v>ESBN</v>
      </c>
      <c r="H114" s="110" t="str">
        <f>IF('0) Signal List'!H116="","",'0) Signal List'!H116)</f>
        <v>ESBN</v>
      </c>
      <c r="I114" s="107" t="str">
        <f>IF('0) Signal List'!I116="","",'0) Signal List'!I116)</f>
        <v>ESBN to specify Alarm type to WFPS. (not required if DSO RTU is installed)</v>
      </c>
      <c r="J114" s="183"/>
    </row>
    <row r="115" spans="1:10" ht="14.25" customHeight="1" x14ac:dyDescent="0.25">
      <c r="A115" s="103" t="str">
        <f>IF('0) Signal List'!A117="","",'0) Signal List'!A117)</f>
        <v>N5</v>
      </c>
      <c r="B115" s="104" t="str">
        <f>IF('0) Signal List'!B117="","",'0) Signal List'!B117)</f>
        <v>ESBN Alarm 5</v>
      </c>
      <c r="C115" s="104" t="str">
        <f>IF('0) Signal List'!C117="","",'0) Signal List'!C117)</f>
        <v/>
      </c>
      <c r="D115" s="104" t="str">
        <f>IF('0) Signal List'!D117="","",'0) Signal List'!D117)</f>
        <v/>
      </c>
      <c r="E115" s="113" t="str">
        <f>IF('0) Signal List'!E117="","",'0) Signal List'!E117)</f>
        <v/>
      </c>
      <c r="F115" s="104" t="str">
        <f>IF('0) Signal List'!F117="","",'0) Signal List'!F117)</f>
        <v/>
      </c>
      <c r="G115" s="110" t="str">
        <f>IF('0) Signal List'!G117="","",'0) Signal List'!G117)</f>
        <v>ESBN</v>
      </c>
      <c r="H115" s="110" t="str">
        <f>IF('0) Signal List'!H117="","",'0) Signal List'!H117)</f>
        <v>ESBN</v>
      </c>
      <c r="I115" s="107" t="str">
        <f>IF('0) Signal List'!I117="","",'0) Signal List'!I117)</f>
        <v>ESBN to specify Alarm type to WFPS. (not required if DSO RTU is installed)</v>
      </c>
      <c r="J115" s="183"/>
    </row>
    <row r="116" spans="1:10" ht="14.25" customHeight="1" x14ac:dyDescent="0.25">
      <c r="A116" s="103" t="str">
        <f>IF('0) Signal List'!A118="","",'0) Signal List'!A118)</f>
        <v>N6</v>
      </c>
      <c r="B116" s="104" t="str">
        <f>IF('0) Signal List'!B118="","",'0) Signal List'!B118)</f>
        <v>ESBN Alarm 6</v>
      </c>
      <c r="C116" s="104" t="str">
        <f>IF('0) Signal List'!C118="","",'0) Signal List'!C118)</f>
        <v/>
      </c>
      <c r="D116" s="104" t="str">
        <f>IF('0) Signal List'!D118="","",'0) Signal List'!D118)</f>
        <v/>
      </c>
      <c r="E116" s="113" t="str">
        <f>IF('0) Signal List'!E118="","",'0) Signal List'!E118)</f>
        <v/>
      </c>
      <c r="F116" s="104" t="str">
        <f>IF('0) Signal List'!F118="","",'0) Signal List'!F118)</f>
        <v/>
      </c>
      <c r="G116" s="110" t="str">
        <f>IF('0) Signal List'!G118="","",'0) Signal List'!G118)</f>
        <v>ESBN</v>
      </c>
      <c r="H116" s="110" t="str">
        <f>IF('0) Signal List'!H118="","",'0) Signal List'!H118)</f>
        <v>ESBN</v>
      </c>
      <c r="I116" s="107" t="str">
        <f>IF('0) Signal List'!I118="","",'0) Signal List'!I118)</f>
        <v>ESBN to specify Alarm type to WFPS. (not required if DSO RTU is installed)</v>
      </c>
      <c r="J116" s="183"/>
    </row>
    <row r="117" spans="1:10" ht="14.25" customHeight="1" x14ac:dyDescent="0.25">
      <c r="A117" s="103" t="str">
        <f>IF('0) Signal List'!A119="","",'0) Signal List'!A119)</f>
        <v>N7</v>
      </c>
      <c r="B117" s="104" t="str">
        <f>IF('0) Signal List'!B119="","",'0) Signal List'!B119)</f>
        <v>ESBN Alarm 7</v>
      </c>
      <c r="C117" s="104" t="str">
        <f>IF('0) Signal List'!C119="","",'0) Signal List'!C119)</f>
        <v/>
      </c>
      <c r="D117" s="104" t="str">
        <f>IF('0) Signal List'!D119="","",'0) Signal List'!D119)</f>
        <v/>
      </c>
      <c r="E117" s="113" t="str">
        <f>IF('0) Signal List'!E119="","",'0) Signal List'!E119)</f>
        <v/>
      </c>
      <c r="F117" s="104" t="str">
        <f>IF('0) Signal List'!F119="","",'0) Signal List'!F119)</f>
        <v/>
      </c>
      <c r="G117" s="110" t="str">
        <f>IF('0) Signal List'!G119="","",'0) Signal List'!G119)</f>
        <v>ESBN</v>
      </c>
      <c r="H117" s="110" t="str">
        <f>IF('0) Signal List'!H119="","",'0) Signal List'!H119)</f>
        <v>ESBN</v>
      </c>
      <c r="I117" s="107" t="str">
        <f>IF('0) Signal List'!I119="","",'0) Signal List'!I119)</f>
        <v>ESBN to specify Alarm type to WFPS. (not required if DSO RTU is installed)</v>
      </c>
      <c r="J117" s="183"/>
    </row>
    <row r="118" spans="1:10" ht="14.25" customHeight="1" x14ac:dyDescent="0.25">
      <c r="A118" s="103" t="str">
        <f>IF('0) Signal List'!A120="","",'0) Signal List'!A120)</f>
        <v>N8</v>
      </c>
      <c r="B118" s="104" t="str">
        <f>IF('0) Signal List'!B120="","",'0) Signal List'!B120)</f>
        <v>ESBN Alarm 8</v>
      </c>
      <c r="C118" s="104" t="str">
        <f>IF('0) Signal List'!C120="","",'0) Signal List'!C120)</f>
        <v/>
      </c>
      <c r="D118" s="104" t="str">
        <f>IF('0) Signal List'!D120="","",'0) Signal List'!D120)</f>
        <v/>
      </c>
      <c r="E118" s="113" t="str">
        <f>IF('0) Signal List'!E120="","",'0) Signal List'!E120)</f>
        <v/>
      </c>
      <c r="F118" s="104" t="str">
        <f>IF('0) Signal List'!F120="","",'0) Signal List'!F120)</f>
        <v/>
      </c>
      <c r="G118" s="110" t="str">
        <f>IF('0) Signal List'!G120="","",'0) Signal List'!G120)</f>
        <v>ESBN</v>
      </c>
      <c r="H118" s="110" t="str">
        <f>IF('0) Signal List'!H120="","",'0) Signal List'!H120)</f>
        <v>ESBN</v>
      </c>
      <c r="I118" s="107" t="str">
        <f>IF('0) Signal List'!I120="","",'0) Signal List'!I120)</f>
        <v>ESBN to specify Alarm type to WFPS. (not required if DSO RTU is installed)</v>
      </c>
      <c r="J118" s="183"/>
    </row>
    <row r="119" spans="1:10" ht="14.25" customHeight="1" x14ac:dyDescent="0.25">
      <c r="A119" s="103" t="str">
        <f>IF('0) Signal List'!A121="","",'0) Signal List'!A121)</f>
        <v>N9</v>
      </c>
      <c r="B119" s="104" t="str">
        <f>IF('0) Signal List'!B121="","",'0) Signal List'!B121)</f>
        <v>ESBN Alarm 9</v>
      </c>
      <c r="C119" s="104" t="str">
        <f>IF('0) Signal List'!C121="","",'0) Signal List'!C121)</f>
        <v/>
      </c>
      <c r="D119" s="104" t="str">
        <f>IF('0) Signal List'!D121="","",'0) Signal List'!D121)</f>
        <v/>
      </c>
      <c r="E119" s="113" t="str">
        <f>IF('0) Signal List'!E121="","",'0) Signal List'!E121)</f>
        <v/>
      </c>
      <c r="F119" s="104" t="str">
        <f>IF('0) Signal List'!F121="","",'0) Signal List'!F121)</f>
        <v/>
      </c>
      <c r="G119" s="110" t="str">
        <f>IF('0) Signal List'!G121="","",'0) Signal List'!G121)</f>
        <v>ESBN</v>
      </c>
      <c r="H119" s="110" t="str">
        <f>IF('0) Signal List'!H121="","",'0) Signal List'!H121)</f>
        <v>ESBN</v>
      </c>
      <c r="I119" s="107" t="str">
        <f>IF('0) Signal List'!I121="","",'0) Signal List'!I121)</f>
        <v>ESBN to specify Alarm type to WFPS. (not required if DSO RTU is installed)</v>
      </c>
      <c r="J119" s="183"/>
    </row>
    <row r="120" spans="1:10" ht="14.25" customHeight="1" x14ac:dyDescent="0.25">
      <c r="A120" s="103" t="str">
        <f>IF('0) Signal List'!A122="","",'0) Signal List'!A122)</f>
        <v>N10</v>
      </c>
      <c r="B120" s="104" t="str">
        <f>IF('0) Signal List'!B122="","",'0) Signal List'!B122)</f>
        <v>ESBN Alarm 10</v>
      </c>
      <c r="C120" s="104" t="str">
        <f>IF('0) Signal List'!C122="","",'0) Signal List'!C122)</f>
        <v/>
      </c>
      <c r="D120" s="104" t="str">
        <f>IF('0) Signal List'!D122="","",'0) Signal List'!D122)</f>
        <v/>
      </c>
      <c r="E120" s="113" t="str">
        <f>IF('0) Signal List'!E122="","",'0) Signal List'!E122)</f>
        <v/>
      </c>
      <c r="F120" s="104" t="str">
        <f>IF('0) Signal List'!F122="","",'0) Signal List'!F122)</f>
        <v/>
      </c>
      <c r="G120" s="110" t="str">
        <f>IF('0) Signal List'!G122="","",'0) Signal List'!G122)</f>
        <v>ESBN</v>
      </c>
      <c r="H120" s="110" t="str">
        <f>IF('0) Signal List'!H122="","",'0) Signal List'!H122)</f>
        <v>ESBN</v>
      </c>
      <c r="I120" s="107" t="str">
        <f>IF('0) Signal List'!I122="","",'0) Signal List'!I122)</f>
        <v>ESBN to specify Alarm type to WFPS. (not required if DSO RTU is installed)</v>
      </c>
      <c r="J120" s="183"/>
    </row>
    <row r="121" spans="1:10" ht="14.25" customHeight="1" x14ac:dyDescent="0.25">
      <c r="A121" s="103" t="str">
        <f>IF('0) Signal List'!A123="","",'0) Signal List'!A123)</f>
        <v>N11</v>
      </c>
      <c r="B121" s="104" t="str">
        <f>IF('0) Signal List'!B123="","",'0) Signal List'!B123)</f>
        <v>ESBN Alarm 11</v>
      </c>
      <c r="C121" s="104" t="str">
        <f>IF('0) Signal List'!C123="","",'0) Signal List'!C123)</f>
        <v/>
      </c>
      <c r="D121" s="104" t="str">
        <f>IF('0) Signal List'!D123="","",'0) Signal List'!D123)</f>
        <v/>
      </c>
      <c r="E121" s="113" t="str">
        <f>IF('0) Signal List'!E123="","",'0) Signal List'!E123)</f>
        <v/>
      </c>
      <c r="F121" s="104" t="str">
        <f>IF('0) Signal List'!F123="","",'0) Signal List'!F123)</f>
        <v/>
      </c>
      <c r="G121" s="110" t="str">
        <f>IF('0) Signal List'!G123="","",'0) Signal List'!G123)</f>
        <v>ESBN</v>
      </c>
      <c r="H121" s="110" t="str">
        <f>IF('0) Signal List'!H123="","",'0) Signal List'!H123)</f>
        <v>ESBN</v>
      </c>
      <c r="I121" s="107" t="str">
        <f>IF('0) Signal List'!I123="","",'0) Signal List'!I123)</f>
        <v>ESBN to specify Alarm type to WFPS. (not required if DSO RTU is installed)</v>
      </c>
      <c r="J121" s="183"/>
    </row>
    <row r="122" spans="1:10" ht="14.25" customHeight="1" x14ac:dyDescent="0.25">
      <c r="A122" s="103" t="str">
        <f>IF('0) Signal List'!A124="","",'0) Signal List'!A124)</f>
        <v>N12</v>
      </c>
      <c r="B122" s="104" t="str">
        <f>IF('0) Signal List'!B124="","",'0) Signal List'!B124)</f>
        <v>ESBN Alarm 12</v>
      </c>
      <c r="C122" s="104" t="str">
        <f>IF('0) Signal List'!C124="","",'0) Signal List'!C124)</f>
        <v/>
      </c>
      <c r="D122" s="104" t="str">
        <f>IF('0) Signal List'!D124="","",'0) Signal List'!D124)</f>
        <v/>
      </c>
      <c r="E122" s="113" t="str">
        <f>IF('0) Signal List'!E124="","",'0) Signal List'!E124)</f>
        <v/>
      </c>
      <c r="F122" s="104" t="str">
        <f>IF('0) Signal List'!F124="","",'0) Signal List'!F124)</f>
        <v/>
      </c>
      <c r="G122" s="110" t="str">
        <f>IF('0) Signal List'!G124="","",'0) Signal List'!G124)</f>
        <v>ESBN</v>
      </c>
      <c r="H122" s="110" t="str">
        <f>IF('0) Signal List'!H124="","",'0) Signal List'!H124)</f>
        <v>ESBN</v>
      </c>
      <c r="I122" s="107" t="str">
        <f>IF('0) Signal List'!I124="","",'0) Signal List'!I124)</f>
        <v>ESBN to specify Alarm type to WFPS. (not required if DSO RTU is installed)</v>
      </c>
      <c r="J122" s="183"/>
    </row>
    <row r="123" spans="1:10" ht="14.25" customHeight="1" x14ac:dyDescent="0.25">
      <c r="A123" s="103" t="str">
        <f>IF('0) Signal List'!A125="","",'0) Signal List'!A125)</f>
        <v>N13</v>
      </c>
      <c r="B123" s="104" t="str">
        <f>IF('0) Signal List'!B125="","",'0) Signal List'!B125)</f>
        <v>ESBN Alarm 13 (24V Battery charge Fault/ Alarm)</v>
      </c>
      <c r="C123" s="104" t="str">
        <f>IF('0) Signal List'!C125="","",'0) Signal List'!C125)</f>
        <v/>
      </c>
      <c r="D123" s="104" t="str">
        <f>IF('0) Signal List'!D125="","",'0) Signal List'!D125)</f>
        <v/>
      </c>
      <c r="E123" s="113" t="str">
        <f>IF('0) Signal List'!E125="","",'0) Signal List'!E125)</f>
        <v/>
      </c>
      <c r="F123" s="104" t="str">
        <f>IF('0) Signal List'!F125="","",'0) Signal List'!F125)</f>
        <v/>
      </c>
      <c r="G123" s="110" t="str">
        <f>IF('0) Signal List'!G125="","",'0) Signal List'!G125)</f>
        <v>ESBN</v>
      </c>
      <c r="H123" s="110" t="str">
        <f>IF('0) Signal List'!H125="","",'0) Signal List'!H125)</f>
        <v>ESBN</v>
      </c>
      <c r="I123" s="107" t="str">
        <f>IF('0) Signal List'!I125="","",'0) Signal List'!I125)</f>
        <v>ESBN to specify Alarm type to WFPS. (not required if DSO RTU is installed)</v>
      </c>
      <c r="J123" s="183"/>
    </row>
    <row r="124" spans="1:10" ht="14.25" customHeight="1" x14ac:dyDescent="0.25">
      <c r="A124" s="103" t="str">
        <f>IF('0) Signal List'!A126="","",'0) Signal List'!A126)</f>
        <v>N14</v>
      </c>
      <c r="B124" s="104" t="str">
        <f>IF('0) Signal List'!B126="","",'0) Signal List'!B126)</f>
        <v>ESBN Alarm 14 (AC FAIL)</v>
      </c>
      <c r="C124" s="104" t="str">
        <f>IF('0) Signal List'!C126="","",'0) Signal List'!C126)</f>
        <v/>
      </c>
      <c r="D124" s="104" t="str">
        <f>IF('0) Signal List'!D126="","",'0) Signal List'!D126)</f>
        <v/>
      </c>
      <c r="E124" s="113" t="str">
        <f>IF('0) Signal List'!E126="","",'0) Signal List'!E126)</f>
        <v/>
      </c>
      <c r="F124" s="104" t="str">
        <f>IF('0) Signal List'!F126="","",'0) Signal List'!F126)</f>
        <v/>
      </c>
      <c r="G124" s="110" t="str">
        <f>IF('0) Signal List'!G126="","",'0) Signal List'!G126)</f>
        <v>WFPS</v>
      </c>
      <c r="H124" s="110" t="str">
        <f>IF('0) Signal List'!H126="","",'0) Signal List'!H126)</f>
        <v>ESBN</v>
      </c>
      <c r="I124" s="107" t="str">
        <f>IF('0) Signal List'!I126="","",'0) Signal List'!I126)</f>
        <v>ESBN to specify Alarm type to WFPS. (not required if DSO RTU is installed)</v>
      </c>
      <c r="J124" s="183"/>
    </row>
    <row r="125" spans="1:10" ht="14.25" customHeight="1" x14ac:dyDescent="0.25">
      <c r="A125" s="103" t="str">
        <f>IF('0) Signal List'!A127="","",'0) Signal List'!A127)</f>
        <v>N15</v>
      </c>
      <c r="B125" s="104" t="str">
        <f>IF('0) Signal List'!B127="","",'0) Signal List'!B127)</f>
        <v>ESBN Alarm 15 (G10 protection trip)</v>
      </c>
      <c r="C125" s="104" t="str">
        <f>IF('0) Signal List'!C127="","",'0) Signal List'!C127)</f>
        <v/>
      </c>
      <c r="D125" s="104" t="str">
        <f>IF('0) Signal List'!D127="","",'0) Signal List'!D127)</f>
        <v/>
      </c>
      <c r="E125" s="113" t="str">
        <f>IF('0) Signal List'!E127="","",'0) Signal List'!E127)</f>
        <v/>
      </c>
      <c r="F125" s="104" t="str">
        <f>IF('0) Signal List'!F127="","",'0) Signal List'!F127)</f>
        <v/>
      </c>
      <c r="G125" s="110" t="str">
        <f>IF('0) Signal List'!G127="","",'0) Signal List'!G127)</f>
        <v>WFPS</v>
      </c>
      <c r="H125" s="110" t="str">
        <f>IF('0) Signal List'!H127="","",'0) Signal List'!H127)</f>
        <v>ESBN</v>
      </c>
      <c r="I125" s="107" t="str">
        <f>IF('0) Signal List'!I127="","",'0) Signal List'!I127)</f>
        <v>ESBN to specify Alarm type to WFPS. (not required if DSO RTU is installed)</v>
      </c>
      <c r="J125" s="183"/>
    </row>
    <row r="126" spans="1:10" ht="14.25" customHeight="1" x14ac:dyDescent="0.25">
      <c r="A126" s="103" t="str">
        <f>IF('0) Signal List'!A128="","",'0) Signal List'!A128)</f>
        <v>N16</v>
      </c>
      <c r="B126" s="104" t="str">
        <f>IF('0) Signal List'!B128="","",'0) Signal List'!B128)</f>
        <v>ESBN Alarm 16 (Customer traffo protection trip)</v>
      </c>
      <c r="C126" s="104" t="str">
        <f>IF('0) Signal List'!C128="","",'0) Signal List'!C128)</f>
        <v/>
      </c>
      <c r="D126" s="104" t="str">
        <f>IF('0) Signal List'!D128="","",'0) Signal List'!D128)</f>
        <v/>
      </c>
      <c r="E126" s="113" t="str">
        <f>IF('0) Signal List'!E128="","",'0) Signal List'!E128)</f>
        <v/>
      </c>
      <c r="F126" s="104" t="str">
        <f>IF('0) Signal List'!F128="","",'0) Signal List'!F128)</f>
        <v/>
      </c>
      <c r="G126" s="110" t="str">
        <f>IF('0) Signal List'!G128="","",'0) Signal List'!G128)</f>
        <v>WFPS</v>
      </c>
      <c r="H126" s="110" t="str">
        <f>IF('0) Signal List'!H128="","",'0) Signal List'!H128)</f>
        <v>ESBN</v>
      </c>
      <c r="I126" s="107" t="str">
        <f>IF('0) Signal List'!I128="","",'0) Signal List'!I128)</f>
        <v>ESBN to specify Alarm type to WFPS. (not required if DSO RTU is installed)</v>
      </c>
      <c r="J126" s="183"/>
    </row>
    <row r="127" spans="1:10" ht="14.25" customHeight="1" x14ac:dyDescent="0.25">
      <c r="A127" s="103" t="str">
        <f>IF('0) Signal List'!A129="","",'0) Signal List'!A129)</f>
        <v>N17</v>
      </c>
      <c r="B127" s="104" t="str">
        <f>IF('0) Signal List'!B129="","",'0) Signal List'!B129)</f>
        <v>ESBN Alarm 17 (Fire Alarm for ESB Room)</v>
      </c>
      <c r="C127" s="104" t="str">
        <f>IF('0) Signal List'!C129="","",'0) Signal List'!C129)</f>
        <v/>
      </c>
      <c r="D127" s="104" t="str">
        <f>IF('0) Signal List'!D129="","",'0) Signal List'!D129)</f>
        <v/>
      </c>
      <c r="E127" s="113" t="str">
        <f>IF('0) Signal List'!E129="","",'0) Signal List'!E129)</f>
        <v/>
      </c>
      <c r="F127" s="104" t="str">
        <f>IF('0) Signal List'!F129="","",'0) Signal List'!F129)</f>
        <v/>
      </c>
      <c r="G127" s="110" t="str">
        <f>IF('0) Signal List'!G129="","",'0) Signal List'!G129)</f>
        <v>WFPS</v>
      </c>
      <c r="H127" s="110" t="str">
        <f>IF('0) Signal List'!H129="","",'0) Signal List'!H129)</f>
        <v>ESBN</v>
      </c>
      <c r="I127" s="107" t="str">
        <f>IF('0) Signal List'!I129="","",'0) Signal List'!I129)</f>
        <v>ESBN to specify Alarm type to WFPS. (not required if DSO RTU is installed)</v>
      </c>
      <c r="J127" s="183"/>
    </row>
    <row r="128" spans="1:10" ht="14.25" customHeight="1" x14ac:dyDescent="0.25">
      <c r="A128" s="103" t="str">
        <f>IF('0) Signal List'!A130="","",'0) Signal List'!A130)</f>
        <v>N18</v>
      </c>
      <c r="B128" s="104" t="str">
        <f>IF('0) Signal List'!B130="","",'0) Signal List'!B130)</f>
        <v>ESBN Alarm 18 (Intruder Alarm for ESB Room)</v>
      </c>
      <c r="C128" s="104" t="str">
        <f>IF('0) Signal List'!C130="","",'0) Signal List'!C130)</f>
        <v/>
      </c>
      <c r="D128" s="104" t="str">
        <f>IF('0) Signal List'!D130="","",'0) Signal List'!D130)</f>
        <v/>
      </c>
      <c r="E128" s="113" t="str">
        <f>IF('0) Signal List'!E130="","",'0) Signal List'!E130)</f>
        <v/>
      </c>
      <c r="F128" s="104" t="str">
        <f>IF('0) Signal List'!F130="","",'0) Signal List'!F130)</f>
        <v/>
      </c>
      <c r="G128" s="110" t="str">
        <f>IF('0) Signal List'!G130="","",'0) Signal List'!G130)</f>
        <v>WFPS</v>
      </c>
      <c r="H128" s="110" t="str">
        <f>IF('0) Signal List'!H130="","",'0) Signal List'!H130)</f>
        <v>ESBN</v>
      </c>
      <c r="I128" s="107" t="str">
        <f>IF('0) Signal List'!I130="","",'0) Signal List'!I130)</f>
        <v>ESBN to specify Alarm type to WFPS. (not required if DSO RTU is installed)</v>
      </c>
      <c r="J128" s="183"/>
    </row>
    <row r="129" spans="1:10" ht="14.25" customHeight="1" x14ac:dyDescent="0.25">
      <c r="A129" s="103" t="str">
        <f>IF('0) Signal List'!A131="","",'0) Signal List'!A131)</f>
        <v/>
      </c>
      <c r="B129" s="104" t="str">
        <f>IF('0) Signal List'!B131="","",'0) Signal List'!B131)</f>
        <v/>
      </c>
      <c r="C129" s="104" t="str">
        <f>IF('0) Signal List'!C131="","",'0) Signal List'!C131)</f>
        <v/>
      </c>
      <c r="D129" s="104" t="str">
        <f>IF('0) Signal List'!D131="","",'0) Signal List'!D131)</f>
        <v/>
      </c>
      <c r="E129" s="113" t="str">
        <f>IF('0) Signal List'!E131="","",'0) Signal List'!E131)</f>
        <v/>
      </c>
      <c r="F129" s="104" t="str">
        <f>IF('0) Signal List'!F131="","",'0) Signal List'!F131)</f>
        <v/>
      </c>
      <c r="G129" s="110" t="str">
        <f>IF('0) Signal List'!G131="","",'0) Signal List'!G131)</f>
        <v/>
      </c>
      <c r="H129" s="110" t="str">
        <f>IF('0) Signal List'!H131="","",'0) Signal List'!H131)</f>
        <v/>
      </c>
      <c r="I129" s="107" t="str">
        <f>IF('0) Signal List'!I131="","",'0) Signal List'!I131)</f>
        <v/>
      </c>
      <c r="J129" s="183"/>
    </row>
    <row r="130" spans="1:10" ht="14.25" customHeight="1" x14ac:dyDescent="0.25">
      <c r="A130" s="103" t="str">
        <f>IF('0) Signal List'!A132="","",'0) Signal List'!A132)</f>
        <v/>
      </c>
      <c r="B130" s="901" t="str">
        <f>IF('0) Signal List'!B132="","",'0) Signal List'!B132)</f>
        <v>Recommended cable 15-pair cable, 15 x 2 x 0.6sqmm, TP, stranded, external sheath</v>
      </c>
      <c r="C130" s="899"/>
      <c r="D130" s="899"/>
      <c r="E130" s="899"/>
      <c r="F130" s="104" t="str">
        <f>IF('0) Signal List'!F132="","",'0) Signal List'!F132)</f>
        <v/>
      </c>
      <c r="G130" s="109" t="str">
        <f>IF('0) Signal List'!G132="","",'0) Signal List'!G132)</f>
        <v/>
      </c>
      <c r="H130" s="109" t="str">
        <f>IF('0) Signal List'!H132="","",'0) Signal List'!H132)</f>
        <v/>
      </c>
      <c r="I130" s="107" t="str">
        <f>IF('0) Signal List'!I132="","",'0) Signal List'!I132)</f>
        <v/>
      </c>
      <c r="J130" s="183"/>
    </row>
    <row r="131" spans="1:10" ht="14.25" customHeight="1" x14ac:dyDescent="0.25">
      <c r="A131" s="103" t="str">
        <f>IF('0) Signal List'!A133="","",'0) Signal List'!A133)</f>
        <v/>
      </c>
      <c r="B131" s="104" t="str">
        <f>IF('0) Signal List'!B133="","",'0) Signal List'!B133)</f>
        <v/>
      </c>
      <c r="C131" s="104" t="str">
        <f>IF('0) Signal List'!C133="","",'0) Signal List'!C133)</f>
        <v/>
      </c>
      <c r="D131" s="104" t="str">
        <f>IF('0) Signal List'!D133="","",'0) Signal List'!D133)</f>
        <v/>
      </c>
      <c r="E131" s="105" t="str">
        <f>IF('0) Signal List'!E133="","",'0) Signal List'!E133)</f>
        <v/>
      </c>
      <c r="F131" s="104" t="str">
        <f>IF('0) Signal List'!F133="","",'0) Signal List'!F133)</f>
        <v/>
      </c>
      <c r="G131" s="109" t="str">
        <f>IF('0) Signal List'!G133="","",'0) Signal List'!G133)</f>
        <v/>
      </c>
      <c r="H131" s="109" t="str">
        <f>IF('0) Signal List'!H133="","",'0) Signal List'!H133)</f>
        <v/>
      </c>
      <c r="I131" s="107" t="str">
        <f>IF('0) Signal List'!I133="","",'0) Signal List'!I133)</f>
        <v/>
      </c>
      <c r="J131" s="183"/>
    </row>
    <row r="132" spans="1:10" ht="14.4" thickBot="1" x14ac:dyDescent="0.3">
      <c r="A132" s="98" t="str">
        <f>IF('0) Signal List'!A134="","",'0) Signal List'!A134)</f>
        <v>ETIE Ref</v>
      </c>
      <c r="B132" s="99" t="str">
        <f>IF('0) Signal List'!B134="","",'0) Signal List'!B134)</f>
        <v>Analogue Output Signals (from EirGrid)</v>
      </c>
      <c r="C132" s="100" t="str">
        <f>IF('0) Signal List'!C134="","",'0) Signal List'!C134)</f>
        <v/>
      </c>
      <c r="D132" s="100" t="str">
        <f>IF('0) Signal List'!D134="","",'0) Signal List'!D134)</f>
        <v/>
      </c>
      <c r="E132" s="101" t="str">
        <f>IF('0) Signal List'!E134="","",'0) Signal List'!E134)</f>
        <v/>
      </c>
      <c r="F132" s="100" t="str">
        <f>IF('0) Signal List'!F134="","",'0) Signal List'!F134)</f>
        <v/>
      </c>
      <c r="G132" s="102" t="str">
        <f>IF('0) Signal List'!G134="","",'0) Signal List'!G134)</f>
        <v>Provided to</v>
      </c>
      <c r="H132" s="102" t="str">
        <f>IF('0) Signal List'!H134="","",'0) Signal List'!H134)</f>
        <v>TSO Pass-through to</v>
      </c>
      <c r="I132" s="131" t="str">
        <f>IF('0) Signal List'!I134="","",'0) Signal List'!I134)</f>
        <v>Distribution Code reference</v>
      </c>
      <c r="J132" s="182"/>
    </row>
    <row r="133" spans="1:10" ht="14.25" customHeight="1" thickTop="1" x14ac:dyDescent="0.25">
      <c r="A133" s="126" t="str">
        <f>IF('0) Signal List'!A135="","",'0) Signal List'!A135)</f>
        <v/>
      </c>
      <c r="B133" s="104" t="str">
        <f>IF('0) Signal List'!B135="","",'0) Signal List'!B135)</f>
        <v/>
      </c>
      <c r="C133" s="104" t="str">
        <f>IF('0) Signal List'!C135="","",'0) Signal List'!C135)</f>
        <v/>
      </c>
      <c r="D133" s="104" t="str">
        <f>IF('0) Signal List'!D135="","",'0) Signal List'!D135)</f>
        <v/>
      </c>
      <c r="E133" s="105" t="str">
        <f>IF('0) Signal List'!E135="","",'0) Signal List'!E135)</f>
        <v/>
      </c>
      <c r="F133" s="104" t="str">
        <f>IF('0) Signal List'!F135="","",'0) Signal List'!F135)</f>
        <v/>
      </c>
      <c r="G133" s="106" t="str">
        <f>IF('0) Signal List'!G135="","",'0) Signal List'!G135)</f>
        <v/>
      </c>
      <c r="H133" s="106" t="str">
        <f>IF('0) Signal List'!H135="","",'0) Signal List'!H135)</f>
        <v/>
      </c>
      <c r="I133" s="107" t="str">
        <f>IF('0) Signal List'!I135="","",'0) Signal List'!I135)</f>
        <v/>
      </c>
      <c r="J133" s="183"/>
    </row>
    <row r="134" spans="1:10" ht="14.25" customHeight="1" x14ac:dyDescent="0.3">
      <c r="A134" s="117" t="str">
        <f>IF('0) Signal List'!A136="","",'0) Signal List'!A136)</f>
        <v/>
      </c>
      <c r="B134" s="343" t="str">
        <f>IF('0) Signal List'!B136="","",'0) Signal List'!B136)</f>
        <v>Analogue Output Signals from EirGrid to WTG System</v>
      </c>
      <c r="C134" s="104" t="str">
        <f>IF('0) Signal List'!C136="","",'0) Signal List'!C136)</f>
        <v/>
      </c>
      <c r="D134" s="104" t="str">
        <f>IF('0) Signal List'!D136="","",'0) Signal List'!D136)</f>
        <v/>
      </c>
      <c r="E134" s="105" t="str">
        <f>IF('0) Signal List'!E136="","",'0) Signal List'!E136)</f>
        <v/>
      </c>
      <c r="F134" s="104" t="str">
        <f>IF('0) Signal List'!F136="","",'0) Signal List'!F136)</f>
        <v/>
      </c>
      <c r="G134" s="109" t="str">
        <f>IF('0) Signal List'!G136="","",'0) Signal List'!G136)</f>
        <v/>
      </c>
      <c r="H134" s="109" t="str">
        <f>IF('0) Signal List'!H136="","",'0) Signal List'!H136)</f>
        <v/>
      </c>
      <c r="I134" s="107" t="str">
        <f>IF('0) Signal List'!I136="","",'0) Signal List'!I136)</f>
        <v/>
      </c>
      <c r="J134" s="183"/>
    </row>
    <row r="135" spans="1:10" ht="14.25" customHeight="1" x14ac:dyDescent="0.25">
      <c r="A135" s="103" t="str">
        <f>IF('0) Signal List'!A137="","",'0) Signal List'!A137)</f>
        <v>G1</v>
      </c>
      <c r="B135" s="160" t="str">
        <f>IF('0) Signal List'!B137="","",'0) Signal List'!B137)</f>
        <v>Analogue Output Active Power Control Setpoint</v>
      </c>
      <c r="C135" s="120" t="str">
        <f>IF('0) Signal List'!C137="","",'0) Signal List'!C137)</f>
        <v>4 - 20</v>
      </c>
      <c r="D135" s="104" t="str">
        <f>IF('0) Signal List'!D137="","",'0) Signal List'!D137)</f>
        <v>mA</v>
      </c>
      <c r="E135" s="105" t="e">
        <f>IF('0) Signal List'!E137="","",'0) Signal List'!E137)</f>
        <v>#VALUE!</v>
      </c>
      <c r="F135" s="104" t="str">
        <f>IF('0) Signal List'!F137="","",'0) Signal List'!F137)</f>
        <v>MW</v>
      </c>
      <c r="G135" s="110" t="str">
        <f>IF('0) Signal List'!G137="","",'0) Signal List'!G137)</f>
        <v>WFPS</v>
      </c>
      <c r="H135" s="110" t="str">
        <f>IF('0) Signal List'!H137="","",'0) Signal List'!H137)</f>
        <v xml:space="preserve">N/A </v>
      </c>
      <c r="I135" s="116" t="str">
        <f>IF('0) Signal List'!I137="","",'0) Signal List'!I137)</f>
        <v>Distribution Code Signals List #4 DCC11.5.1.4 (125% of Registered Capacity)</v>
      </c>
      <c r="J135" s="183"/>
    </row>
    <row r="136" spans="1:10" ht="14.25" customHeight="1" x14ac:dyDescent="0.25">
      <c r="A136" s="103" t="str">
        <f>IF('0) Signal List'!A138="","",'0) Signal List'!A138)</f>
        <v>G2</v>
      </c>
      <c r="B136" s="160" t="str">
        <f>IF('0) Signal List'!B138="","",'0) Signal List'!B138)</f>
        <v>Frequency Droop Setting</v>
      </c>
      <c r="C136" s="120" t="str">
        <f>IF('0) Signal List'!C138="","",'0) Signal List'!C138)</f>
        <v>4 - 20</v>
      </c>
      <c r="D136" s="104" t="str">
        <f>IF('0) Signal List'!D138="","",'0) Signal List'!D138)</f>
        <v>mA</v>
      </c>
      <c r="E136" s="105" t="str">
        <f>IF('0) Signal List'!E138="","",'0) Signal List'!E138)</f>
        <v xml:space="preserve"> 0-12</v>
      </c>
      <c r="F136" s="104" t="str">
        <f>IF('0) Signal List'!F138="","",'0) Signal List'!F138)</f>
        <v>%</v>
      </c>
      <c r="G136" s="110" t="str">
        <f>IF('0) Signal List'!G138="","",'0) Signal List'!G138)</f>
        <v>WFPS</v>
      </c>
      <c r="H136" s="110" t="str">
        <f>IF('0) Signal List'!H138="","",'0) Signal List'!H138)</f>
        <v xml:space="preserve">N/A </v>
      </c>
      <c r="I136" s="116" t="str">
        <f>IF('0) Signal List'!I138="","",'0) Signal List'!I138)</f>
        <v>Distribution Code Modification #24 Approved by CER 08/10/2013</v>
      </c>
      <c r="J136" s="183"/>
    </row>
    <row r="137" spans="1:10" ht="14.25" customHeight="1" x14ac:dyDescent="0.25">
      <c r="A137" s="103"/>
      <c r="B137" s="160"/>
      <c r="C137" s="120"/>
      <c r="D137" s="104"/>
      <c r="E137" s="105"/>
      <c r="F137" s="104"/>
      <c r="G137" s="110"/>
      <c r="H137" s="110"/>
      <c r="I137" s="116"/>
      <c r="J137" s="183"/>
    </row>
    <row r="138" spans="1:10" ht="14.25" customHeight="1" x14ac:dyDescent="0.25">
      <c r="A138" s="117" t="str">
        <f>IF('0) Signal List'!A140="","",'0) Signal List'!A140)</f>
        <v/>
      </c>
      <c r="B138" s="901" t="str">
        <f>IF('0) Signal List'!B140="","",'0) Signal List'!B140)</f>
        <v>Recommended cable 5-pair cable: 5 x 2 x 0.6sqmm TP, stranded, individually screened pairs. Screens to be terminated by WFPS.</v>
      </c>
      <c r="C138" s="899"/>
      <c r="D138" s="899"/>
      <c r="E138" s="899"/>
      <c r="F138" s="104" t="str">
        <f>IF('0) Signal List'!F140="","",'0) Signal List'!F140)</f>
        <v/>
      </c>
      <c r="G138" s="109" t="str">
        <f>IF('0) Signal List'!G140="","",'0) Signal List'!G140)</f>
        <v/>
      </c>
      <c r="H138" s="109" t="str">
        <f>IF('0) Signal List'!H140="","",'0) Signal List'!H140)</f>
        <v/>
      </c>
      <c r="I138" s="107" t="str">
        <f>IF('0) Signal List'!I140="","",'0) Signal List'!I140)</f>
        <v/>
      </c>
      <c r="J138" s="183"/>
    </row>
    <row r="139" spans="1:10" ht="14.25" customHeight="1" thickBot="1" x14ac:dyDescent="0.3">
      <c r="A139" s="192"/>
      <c r="B139" s="339"/>
      <c r="C139" s="340"/>
      <c r="D139" s="340"/>
      <c r="E139" s="340"/>
      <c r="F139" s="133"/>
      <c r="G139" s="136"/>
      <c r="H139" s="136"/>
      <c r="I139" s="137"/>
      <c r="J139" s="183"/>
    </row>
    <row r="140" spans="1:10" ht="14.4" thickBot="1" x14ac:dyDescent="0.3">
      <c r="A140" s="371" t="str">
        <f>IF('0) Signal List'!A141="","",'0) Signal List'!A141)</f>
        <v/>
      </c>
      <c r="B140" s="372" t="str">
        <f>IF('0) Signal List'!B141="","",'0) Signal List'!B141)</f>
        <v/>
      </c>
      <c r="C140" s="372" t="str">
        <f>IF('0) Signal List'!C141="","",'0) Signal List'!C141)</f>
        <v/>
      </c>
      <c r="D140" s="372" t="str">
        <f>IF('0) Signal List'!D141="","",'0) Signal List'!D141)</f>
        <v/>
      </c>
      <c r="E140" s="375" t="str">
        <f>IF('0) Signal List'!E141="","",'0) Signal List'!E141)</f>
        <v/>
      </c>
      <c r="F140" s="372" t="str">
        <f>IF('0) Signal List'!F141="","",'0) Signal List'!F141)</f>
        <v/>
      </c>
      <c r="G140" s="373" t="str">
        <f>IF('0) Signal List'!G141="","",'0) Signal List'!G141)</f>
        <v/>
      </c>
      <c r="H140" s="373" t="str">
        <f>IF('0) Signal List'!H141="","",'0) Signal List'!H141)</f>
        <v/>
      </c>
      <c r="I140" s="374" t="str">
        <f>IF('0) Signal List'!I141="","",'0) Signal List'!I141)</f>
        <v/>
      </c>
      <c r="J140" s="185"/>
    </row>
    <row r="141" spans="1:10" x14ac:dyDescent="0.25">
      <c r="A141"/>
      <c r="B141" s="22"/>
      <c r="D141" s="22"/>
    </row>
    <row r="142" spans="1:10" ht="13.8" thickBot="1" x14ac:dyDescent="0.3">
      <c r="A142"/>
      <c r="B142" s="22"/>
      <c r="D142" s="22"/>
    </row>
    <row r="143" spans="1:10" ht="12.75" customHeight="1" x14ac:dyDescent="0.25">
      <c r="A143" s="897" t="s">
        <v>119</v>
      </c>
      <c r="B143" s="860"/>
      <c r="C143" s="860"/>
      <c r="D143" s="861"/>
      <c r="E143" s="884" t="s">
        <v>268</v>
      </c>
      <c r="F143" s="885"/>
      <c r="G143" s="886"/>
      <c r="I143" s="868" t="s">
        <v>647</v>
      </c>
      <c r="J143" s="869"/>
    </row>
    <row r="144" spans="1:10" ht="12.75" customHeight="1" x14ac:dyDescent="0.25">
      <c r="A144" s="862"/>
      <c r="B144" s="863"/>
      <c r="C144" s="863"/>
      <c r="D144" s="864"/>
      <c r="E144" s="887"/>
      <c r="F144" s="888"/>
      <c r="G144" s="889"/>
      <c r="H144" s="14" t="str">
        <f>IF('0) Signal List'!H146="","",'0) Signal List'!H146)</f>
        <v/>
      </c>
      <c r="I144" s="870"/>
      <c r="J144" s="871"/>
    </row>
    <row r="145" spans="1:10" ht="14.25" customHeight="1" thickBot="1" x14ac:dyDescent="0.3">
      <c r="A145" s="865"/>
      <c r="B145" s="866"/>
      <c r="C145" s="866"/>
      <c r="D145" s="867"/>
      <c r="E145" s="890"/>
      <c r="F145" s="891"/>
      <c r="G145" s="892"/>
      <c r="H145" s="14" t="str">
        <f>IF('0) Signal List'!H147="","",'0) Signal List'!H147)</f>
        <v/>
      </c>
      <c r="I145" s="872"/>
      <c r="J145" s="873"/>
    </row>
    <row r="146" spans="1:10" ht="12.75" customHeight="1" x14ac:dyDescent="0.25">
      <c r="A146" s="859" t="s">
        <v>120</v>
      </c>
      <c r="B146" s="860"/>
      <c r="C146" s="860"/>
      <c r="D146" s="861"/>
      <c r="E146" s="884" t="s">
        <v>268</v>
      </c>
      <c r="F146" s="885"/>
      <c r="G146" s="886"/>
      <c r="H146" s="14" t="str">
        <f>IF('0) Signal List'!H148="","",'0) Signal List'!H148)</f>
        <v/>
      </c>
      <c r="I146" s="874" t="s">
        <v>648</v>
      </c>
      <c r="J146" s="875"/>
    </row>
    <row r="147" spans="1:10" ht="12.75" customHeight="1" x14ac:dyDescent="0.25">
      <c r="A147" s="862"/>
      <c r="B147" s="863"/>
      <c r="C147" s="863"/>
      <c r="D147" s="864"/>
      <c r="E147" s="887"/>
      <c r="F147" s="888"/>
      <c r="G147" s="889"/>
      <c r="H147" s="14" t="str">
        <f>IF('0) Signal List'!H149="","",'0) Signal List'!H149)</f>
        <v/>
      </c>
      <c r="I147" s="876"/>
      <c r="J147" s="877"/>
    </row>
    <row r="148" spans="1:10" ht="32.25" customHeight="1" thickBot="1" x14ac:dyDescent="0.3">
      <c r="A148" s="865"/>
      <c r="B148" s="866"/>
      <c r="C148" s="866"/>
      <c r="D148" s="867"/>
      <c r="E148" s="890"/>
      <c r="F148" s="891"/>
      <c r="G148" s="892"/>
      <c r="H148" s="14" t="str">
        <f>IF('0) Signal List'!H150="","",'0) Signal List'!H150)</f>
        <v/>
      </c>
      <c r="I148" s="876"/>
      <c r="J148" s="877"/>
    </row>
    <row r="149" spans="1:10" ht="13.5" customHeight="1" x14ac:dyDescent="0.25">
      <c r="A149" s="859" t="s">
        <v>605</v>
      </c>
      <c r="B149" s="860"/>
      <c r="C149" s="860"/>
      <c r="D149" s="861"/>
      <c r="E149" s="884" t="s">
        <v>268</v>
      </c>
      <c r="F149" s="885"/>
      <c r="G149" s="886"/>
      <c r="H149" s="14" t="str">
        <f>IF('0) Signal List'!H151="","",'0) Signal List'!H151)</f>
        <v/>
      </c>
      <c r="I149" s="876"/>
      <c r="J149" s="877"/>
    </row>
    <row r="150" spans="1:10" ht="12.75" customHeight="1" x14ac:dyDescent="0.25">
      <c r="A150" s="862"/>
      <c r="B150" s="863"/>
      <c r="C150" s="863"/>
      <c r="D150" s="864"/>
      <c r="E150" s="887"/>
      <c r="F150" s="888"/>
      <c r="G150" s="889"/>
      <c r="H150" s="14" t="str">
        <f>IF('0) Signal List'!H152="","",'0) Signal List'!H152)</f>
        <v/>
      </c>
      <c r="I150" s="876"/>
      <c r="J150" s="877"/>
    </row>
    <row r="151" spans="1:10" ht="31.5" customHeight="1" thickBot="1" x14ac:dyDescent="0.3">
      <c r="A151" s="865"/>
      <c r="B151" s="866"/>
      <c r="C151" s="866"/>
      <c r="D151" s="867"/>
      <c r="E151" s="890"/>
      <c r="F151" s="891"/>
      <c r="G151" s="892"/>
      <c r="H151" s="14" t="str">
        <f>IF('0) Signal List'!H153="","",'0) Signal List'!H153)</f>
        <v/>
      </c>
      <c r="I151" s="878"/>
      <c r="J151" s="879"/>
    </row>
    <row r="152" spans="1:10" x14ac:dyDescent="0.25">
      <c r="A152" s="859" t="s">
        <v>121</v>
      </c>
      <c r="B152" s="860"/>
      <c r="C152" s="860"/>
      <c r="D152" s="861"/>
      <c r="E152" s="884" t="s">
        <v>268</v>
      </c>
      <c r="F152" s="885"/>
      <c r="G152" s="886"/>
      <c r="H152" s="14" t="str">
        <f>IF('0) Signal List'!H154="","",'0) Signal List'!H154)</f>
        <v/>
      </c>
      <c r="I152" s="23" t="str">
        <f>IF('0) Signal List'!I154="","",'0) Signal List'!I154)</f>
        <v/>
      </c>
    </row>
    <row r="153" spans="1:10" ht="12.75" customHeight="1" x14ac:dyDescent="0.25">
      <c r="A153" s="862"/>
      <c r="B153" s="863"/>
      <c r="C153" s="863"/>
      <c r="D153" s="864"/>
      <c r="E153" s="887"/>
      <c r="F153" s="888"/>
      <c r="G153" s="889"/>
      <c r="H153" s="14" t="str">
        <f>IF('0) Signal List'!H155="","",'0) Signal List'!H155)</f>
        <v/>
      </c>
      <c r="I153" s="23" t="str">
        <f>IF('0) Signal List'!I155="","",'0) Signal List'!I155)</f>
        <v/>
      </c>
    </row>
    <row r="154" spans="1:10" ht="15" customHeight="1" thickBot="1" x14ac:dyDescent="0.3">
      <c r="A154" s="865"/>
      <c r="B154" s="866"/>
      <c r="C154" s="866"/>
      <c r="D154" s="867"/>
      <c r="E154" s="890"/>
      <c r="F154" s="891"/>
      <c r="G154" s="892"/>
      <c r="H154" s="14" t="str">
        <f>IF('0) Signal List'!H156="","",'0) Signal List'!H156)</f>
        <v/>
      </c>
      <c r="I154" s="23" t="str">
        <f>IF('0) Signal List'!I156="","",'0) Signal List'!I156)</f>
        <v/>
      </c>
    </row>
    <row r="155" spans="1:10" x14ac:dyDescent="0.25">
      <c r="A155" s="859" t="s">
        <v>122</v>
      </c>
      <c r="B155" s="860"/>
      <c r="C155" s="860"/>
      <c r="D155" s="861"/>
      <c r="E155" s="884" t="s">
        <v>268</v>
      </c>
      <c r="F155" s="885"/>
      <c r="G155" s="886"/>
      <c r="H155" s="14" t="str">
        <f>IF('0) Signal List'!H157="","",'0) Signal List'!H157)</f>
        <v/>
      </c>
      <c r="I155" s="23" t="str">
        <f>IF('0) Signal List'!I157="","",'0) Signal List'!I157)</f>
        <v/>
      </c>
    </row>
    <row r="156" spans="1:10" ht="12.75" customHeight="1" x14ac:dyDescent="0.25">
      <c r="A156" s="862"/>
      <c r="B156" s="863"/>
      <c r="C156" s="863"/>
      <c r="D156" s="864"/>
      <c r="E156" s="887"/>
      <c r="F156" s="888"/>
      <c r="G156" s="889"/>
      <c r="H156" s="14" t="str">
        <f>IF('0) Signal List'!H158="","",'0) Signal List'!H158)</f>
        <v/>
      </c>
      <c r="I156" s="23" t="str">
        <f>IF('0) Signal List'!I158="","",'0) Signal List'!I158)</f>
        <v/>
      </c>
    </row>
    <row r="157" spans="1:10" ht="11.25" customHeight="1" thickBot="1" x14ac:dyDescent="0.3">
      <c r="A157" s="865"/>
      <c r="B157" s="866"/>
      <c r="C157" s="866"/>
      <c r="D157" s="867"/>
      <c r="E157" s="890"/>
      <c r="F157" s="891"/>
      <c r="G157" s="892"/>
      <c r="H157" s="14" t="str">
        <f>IF('0) Signal List'!H159="","",'0) Signal List'!H159)</f>
        <v/>
      </c>
      <c r="I157" s="23" t="str">
        <f>IF('0) Signal List'!I159="","",'0) Signal List'!I159)</f>
        <v/>
      </c>
    </row>
    <row r="158" spans="1:10" x14ac:dyDescent="0.25">
      <c r="A158" s="859" t="s">
        <v>123</v>
      </c>
      <c r="B158" s="860"/>
      <c r="C158" s="860"/>
      <c r="D158" s="861"/>
      <c r="E158" s="884" t="s">
        <v>268</v>
      </c>
      <c r="F158" s="885"/>
      <c r="G158" s="886"/>
      <c r="H158" s="14" t="str">
        <f>IF('0) Signal List'!H160="","",'0) Signal List'!H160)</f>
        <v/>
      </c>
      <c r="I158" s="23" t="str">
        <f>IF('0) Signal List'!I160="","",'0) Signal List'!I160)</f>
        <v/>
      </c>
    </row>
    <row r="159" spans="1:10" ht="12.75" customHeight="1" x14ac:dyDescent="0.25">
      <c r="A159" s="862"/>
      <c r="B159" s="863"/>
      <c r="C159" s="863"/>
      <c r="D159" s="864"/>
      <c r="E159" s="887"/>
      <c r="F159" s="888"/>
      <c r="G159" s="889"/>
      <c r="H159" s="14" t="str">
        <f>IF('0) Signal List'!H161="","",'0) Signal List'!H161)</f>
        <v/>
      </c>
      <c r="I159" s="23" t="str">
        <f>IF('0) Signal List'!I161="","",'0) Signal List'!I161)</f>
        <v/>
      </c>
    </row>
    <row r="160" spans="1:10" ht="16.5" customHeight="1" thickBot="1" x14ac:dyDescent="0.3">
      <c r="A160" s="865"/>
      <c r="B160" s="866"/>
      <c r="C160" s="866"/>
      <c r="D160" s="867"/>
      <c r="E160" s="890"/>
      <c r="F160" s="891"/>
      <c r="G160" s="892"/>
      <c r="H160" s="14" t="str">
        <f>IF('0) Signal List'!H162="","",'0) Signal List'!H162)</f>
        <v/>
      </c>
      <c r="I160" s="23" t="str">
        <f>IF('0) Signal List'!I162="","",'0) Signal List'!I162)</f>
        <v/>
      </c>
    </row>
    <row r="161" spans="1:10" ht="13.8" thickBot="1" x14ac:dyDescent="0.3">
      <c r="A161" t="str">
        <f>IF('0) Signal List'!A163="","",'0) Signal List'!A163)</f>
        <v/>
      </c>
      <c r="B161" s="34" t="str">
        <f>IF('0) Signal List'!B163="","",'0) Signal List'!B163)</f>
        <v/>
      </c>
      <c r="C161" s="34" t="str">
        <f>IF('0) Signal List'!C163="","",'0) Signal List'!C163)</f>
        <v/>
      </c>
      <c r="D161" s="34" t="str">
        <f>IF('0) Signal List'!D163="","",'0) Signal List'!D163)</f>
        <v/>
      </c>
      <c r="E161" s="27" t="str">
        <f>IF('0) Signal List'!E163="","",'0) Signal List'!E163)</f>
        <v/>
      </c>
      <c r="F161" s="34" t="str">
        <f>IF('0) Signal List'!F163="","",'0) Signal List'!F163)</f>
        <v/>
      </c>
      <c r="G161" s="14" t="str">
        <f>IF('0) Signal List'!G163="","",'0) Signal List'!G163)</f>
        <v/>
      </c>
      <c r="H161" s="14" t="str">
        <f>IF('0) Signal List'!H163="","",'0) Signal List'!H163)</f>
        <v/>
      </c>
      <c r="I161" s="23" t="str">
        <f>IF('0) Signal List'!I163="","",'0) Signal List'!I163)</f>
        <v/>
      </c>
    </row>
    <row r="162" spans="1:10" ht="52.5" customHeight="1" thickBot="1" x14ac:dyDescent="0.45">
      <c r="A162" s="856" t="s">
        <v>403</v>
      </c>
      <c r="B162" s="857"/>
      <c r="C162" s="857"/>
      <c r="D162" s="858"/>
      <c r="E162" s="27" t="str">
        <f>IF('0) Signal List'!E164="","",'0) Signal List'!E164)</f>
        <v/>
      </c>
      <c r="F162" s="34" t="str">
        <f>IF('0) Signal List'!F164="","",'0) Signal List'!F164)</f>
        <v/>
      </c>
      <c r="G162" s="14" t="str">
        <f>IF('0) Signal List'!G164="","",'0) Signal List'!G164)</f>
        <v/>
      </c>
      <c r="H162" s="249" t="s">
        <v>606</v>
      </c>
      <c r="I162" s="893">
        <f>'1a) Inst.Info &amp; Contact Details'!E24</f>
        <v>0</v>
      </c>
      <c r="J162" s="894"/>
    </row>
    <row r="163" spans="1:10" ht="38.25" customHeight="1" x14ac:dyDescent="0.4">
      <c r="A163" t="str">
        <f>IF('0) Signal List'!A165="","",'0) Signal List'!A165)</f>
        <v/>
      </c>
      <c r="B163" s="34" t="str">
        <f>IF('0) Signal List'!B165="","",'0) Signal List'!B165)</f>
        <v/>
      </c>
      <c r="C163" s="34" t="str">
        <f>IF('0) Signal List'!C165="","",'0) Signal List'!C165)</f>
        <v/>
      </c>
      <c r="D163" s="34" t="str">
        <f>IF('0) Signal List'!D165="","",'0) Signal List'!D165)</f>
        <v/>
      </c>
      <c r="E163" s="27" t="str">
        <f>IF('0) Signal List'!E165="","",'0) Signal List'!E165)</f>
        <v/>
      </c>
      <c r="F163" s="34" t="str">
        <f>IF('0) Signal List'!F165="","",'0) Signal List'!F165)</f>
        <v/>
      </c>
      <c r="G163" s="14" t="str">
        <f>IF('0) Signal List'!G165="","",'0) Signal List'!G165)</f>
        <v/>
      </c>
      <c r="H163" s="204" t="s">
        <v>607</v>
      </c>
      <c r="I163" s="880"/>
      <c r="J163" s="881"/>
    </row>
    <row r="164" spans="1:10" ht="41.25" customHeight="1" thickBot="1" x14ac:dyDescent="0.45">
      <c r="A164" t="str">
        <f>IF('0) Signal List'!A166="","",'0) Signal List'!A166)</f>
        <v/>
      </c>
      <c r="B164" s="34" t="str">
        <f>IF('0) Signal List'!B166="","",'0) Signal List'!B166)</f>
        <v/>
      </c>
      <c r="C164" s="34" t="str">
        <f>IF('0) Signal List'!C166="","",'0) Signal List'!C166)</f>
        <v/>
      </c>
      <c r="D164" s="34" t="str">
        <f>IF('0) Signal List'!D166="","",'0) Signal List'!D166)</f>
        <v/>
      </c>
      <c r="E164" s="27" t="str">
        <f>IF('0) Signal List'!E166="","",'0) Signal List'!E166)</f>
        <v/>
      </c>
      <c r="F164" s="34" t="str">
        <f>IF('0) Signal List'!F166="","",'0) Signal List'!F166)</f>
        <v/>
      </c>
      <c r="G164" s="14" t="str">
        <f>IF('0) Signal List'!G166="","",'0) Signal List'!G166)</f>
        <v/>
      </c>
      <c r="H164" s="205" t="s">
        <v>174</v>
      </c>
      <c r="I164" s="882"/>
      <c r="J164" s="883"/>
    </row>
    <row r="165" spans="1:10" x14ac:dyDescent="0.25">
      <c r="A165" t="str">
        <f>IF('0) Signal List'!A167="","",'0) Signal List'!A167)</f>
        <v/>
      </c>
      <c r="B165" s="34" t="str">
        <f>IF('0) Signal List'!B167="","",'0) Signal List'!B167)</f>
        <v/>
      </c>
      <c r="C165" s="34" t="str">
        <f>IF('0) Signal List'!C167="","",'0) Signal List'!C167)</f>
        <v/>
      </c>
      <c r="D165" s="34" t="str">
        <f>IF('0) Signal List'!D167="","",'0) Signal List'!D167)</f>
        <v/>
      </c>
      <c r="E165" s="27" t="str">
        <f>IF('0) Signal List'!E167="","",'0) Signal List'!E167)</f>
        <v/>
      </c>
      <c r="F165" s="34" t="str">
        <f>IF('0) Signal List'!F167="","",'0) Signal List'!F167)</f>
        <v/>
      </c>
      <c r="G165" s="14" t="str">
        <f>IF('0) Signal List'!G167="","",'0) Signal List'!G167)</f>
        <v/>
      </c>
      <c r="H165" s="14" t="str">
        <f>IF('0) Signal List'!H167="","",'0) Signal List'!H167)</f>
        <v/>
      </c>
      <c r="I165" s="23" t="str">
        <f>IF('0) Signal List'!I167="","",'0) Signal List'!I167)</f>
        <v/>
      </c>
    </row>
    <row r="166" spans="1:10" x14ac:dyDescent="0.25">
      <c r="A166" s="4" t="str">
        <f>IF('0) Signal List'!A168="","",'0) Signal List'!A168)</f>
        <v/>
      </c>
      <c r="B166" s="34" t="str">
        <f>IF('0) Signal List'!B168="","",'0) Signal List'!B168)</f>
        <v/>
      </c>
      <c r="C166" s="34" t="str">
        <f>IF('0) Signal List'!C168="","",'0) Signal List'!C168)</f>
        <v/>
      </c>
      <c r="D166" s="34" t="str">
        <f>IF('0) Signal List'!D168="","",'0) Signal List'!D168)</f>
        <v/>
      </c>
      <c r="E166" s="27" t="str">
        <f>IF('0) Signal List'!E168="","",'0) Signal List'!E168)</f>
        <v/>
      </c>
      <c r="F166" s="34" t="str">
        <f>IF('0) Signal List'!F168="","",'0) Signal List'!F168)</f>
        <v/>
      </c>
      <c r="G166" s="14" t="str">
        <f>IF('0) Signal List'!G168="","",'0) Signal List'!G168)</f>
        <v/>
      </c>
      <c r="H166" s="14" t="str">
        <f>IF('0) Signal List'!H168="","",'0) Signal List'!H168)</f>
        <v/>
      </c>
      <c r="I166" s="23" t="str">
        <f>IF('0) Signal List'!I168="","",'0) Signal List'!I168)</f>
        <v/>
      </c>
    </row>
    <row r="167" spans="1:10" x14ac:dyDescent="0.25">
      <c r="A167" s="4" t="str">
        <f>IF('0) Signal List'!A169="","",'0) Signal List'!A169)</f>
        <v/>
      </c>
      <c r="B167" s="34" t="str">
        <f>IF('0) Signal List'!B169="","",'0) Signal List'!B169)</f>
        <v/>
      </c>
      <c r="C167" s="34" t="str">
        <f>IF('0) Signal List'!C169="","",'0) Signal List'!C169)</f>
        <v/>
      </c>
      <c r="D167" s="34" t="str">
        <f>IF('0) Signal List'!D169="","",'0) Signal List'!D169)</f>
        <v/>
      </c>
      <c r="E167" s="27" t="str">
        <f>IF('0) Signal List'!E169="","",'0) Signal List'!E169)</f>
        <v/>
      </c>
      <c r="F167" s="34" t="str">
        <f>IF('0) Signal List'!F169="","",'0) Signal List'!F169)</f>
        <v/>
      </c>
      <c r="G167" s="14" t="str">
        <f>IF('0) Signal List'!G169="","",'0) Signal List'!G169)</f>
        <v/>
      </c>
      <c r="H167" s="14" t="str">
        <f>IF('0) Signal List'!H169="","",'0) Signal List'!H169)</f>
        <v/>
      </c>
      <c r="I167" s="23" t="str">
        <f>IF('0) Signal List'!I169="","",'0) Signal List'!I169)</f>
        <v/>
      </c>
    </row>
    <row r="168" spans="1:10" x14ac:dyDescent="0.25">
      <c r="A168" s="4" t="str">
        <f>IF('0) Signal List'!A170="","",'0) Signal List'!A170)</f>
        <v/>
      </c>
      <c r="B168" s="34" t="str">
        <f>IF('0) Signal List'!B170="","",'0) Signal List'!B170)</f>
        <v/>
      </c>
      <c r="C168" s="34" t="str">
        <f>IF('0) Signal List'!C170="","",'0) Signal List'!C170)</f>
        <v/>
      </c>
      <c r="D168" s="34" t="str">
        <f>IF('0) Signal List'!D170="","",'0) Signal List'!D170)</f>
        <v/>
      </c>
      <c r="E168" s="27" t="str">
        <f>IF('0) Signal List'!E170="","",'0) Signal List'!E170)</f>
        <v/>
      </c>
      <c r="F168" s="34" t="str">
        <f>IF('0) Signal List'!F170="","",'0) Signal List'!F170)</f>
        <v/>
      </c>
      <c r="G168" s="14" t="str">
        <f>IF('0) Signal List'!G170="","",'0) Signal List'!G170)</f>
        <v/>
      </c>
      <c r="H168" s="14" t="str">
        <f>IF('0) Signal List'!H170="","",'0) Signal List'!H170)</f>
        <v/>
      </c>
      <c r="I168" s="23" t="str">
        <f>IF('0) Signal List'!I170="","",'0) Signal List'!I170)</f>
        <v/>
      </c>
    </row>
    <row r="169" spans="1:10" x14ac:dyDescent="0.25">
      <c r="A169" s="4" t="str">
        <f>IF('0) Signal List'!A171="","",'0) Signal List'!A171)</f>
        <v/>
      </c>
      <c r="B169" s="34" t="str">
        <f>IF('0) Signal List'!B171="","",'0) Signal List'!B171)</f>
        <v/>
      </c>
      <c r="C169" s="34" t="str">
        <f>IF('0) Signal List'!C171="","",'0) Signal List'!C171)</f>
        <v/>
      </c>
      <c r="D169" s="34" t="str">
        <f>IF('0) Signal List'!D171="","",'0) Signal List'!D171)</f>
        <v/>
      </c>
      <c r="E169" s="27" t="str">
        <f>IF('0) Signal List'!E171="","",'0) Signal List'!E171)</f>
        <v/>
      </c>
      <c r="F169" s="34" t="str">
        <f>IF('0) Signal List'!F171="","",'0) Signal List'!F171)</f>
        <v/>
      </c>
      <c r="G169" s="14" t="str">
        <f>IF('0) Signal List'!G171="","",'0) Signal List'!G171)</f>
        <v/>
      </c>
      <c r="H169" s="14" t="str">
        <f>IF('0) Signal List'!H171="","",'0) Signal List'!H171)</f>
        <v/>
      </c>
      <c r="I169" s="23" t="str">
        <f>IF('0) Signal List'!I171="","",'0) Signal List'!I171)</f>
        <v/>
      </c>
    </row>
    <row r="170" spans="1:10" x14ac:dyDescent="0.25">
      <c r="A170" s="4" t="str">
        <f>IF('0) Signal List'!A172="","",'0) Signal List'!A172)</f>
        <v/>
      </c>
      <c r="B170" s="34" t="str">
        <f>IF('0) Signal List'!B172="","",'0) Signal List'!B172)</f>
        <v/>
      </c>
      <c r="C170" s="34" t="str">
        <f>IF('0) Signal List'!C172="","",'0) Signal List'!C172)</f>
        <v/>
      </c>
      <c r="D170" s="34" t="str">
        <f>IF('0) Signal List'!D172="","",'0) Signal List'!D172)</f>
        <v/>
      </c>
      <c r="E170" s="27" t="str">
        <f>IF('0) Signal List'!E172="","",'0) Signal List'!E172)</f>
        <v/>
      </c>
      <c r="F170" s="34" t="str">
        <f>IF('0) Signal List'!F172="","",'0) Signal List'!F172)</f>
        <v/>
      </c>
      <c r="G170" s="14" t="str">
        <f>IF('0) Signal List'!G172="","",'0) Signal List'!G172)</f>
        <v/>
      </c>
      <c r="H170" s="14" t="str">
        <f>IF('0) Signal List'!H172="","",'0) Signal List'!H172)</f>
        <v/>
      </c>
      <c r="I170" s="23" t="str">
        <f>IF('0) Signal List'!I172="","",'0) Signal List'!I172)</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7">
    <mergeCell ref="A1:B1"/>
    <mergeCell ref="A143:D145"/>
    <mergeCell ref="A146:D148"/>
    <mergeCell ref="A149:D151"/>
    <mergeCell ref="A152:D154"/>
    <mergeCell ref="C7:F7"/>
    <mergeCell ref="B44:E44"/>
    <mergeCell ref="B77:E77"/>
    <mergeCell ref="B130:E130"/>
    <mergeCell ref="B138:E138"/>
    <mergeCell ref="C81:F81"/>
    <mergeCell ref="B105:F105"/>
    <mergeCell ref="B58:C58"/>
    <mergeCell ref="I163:J163"/>
    <mergeCell ref="I164:J164"/>
    <mergeCell ref="E143:G145"/>
    <mergeCell ref="E146:G148"/>
    <mergeCell ref="E149:G151"/>
    <mergeCell ref="E152:G154"/>
    <mergeCell ref="E155:G157"/>
    <mergeCell ref="E158:G160"/>
    <mergeCell ref="I162:J162"/>
    <mergeCell ref="A162:D162"/>
    <mergeCell ref="A155:D157"/>
    <mergeCell ref="A158:D160"/>
    <mergeCell ref="I143:J145"/>
    <mergeCell ref="I146:J151"/>
  </mergeCells>
  <printOptions horizontalCentered="1" verticalCentered="1"/>
  <pageMargins left="0.23622047244094491" right="0.23622047244094491" top="0.74803149606299213" bottom="0.74803149606299213" header="0.31496062992125984" footer="0.31496062992125984"/>
  <pageSetup paperSize="8" scale="46"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69"/>
  <sheetViews>
    <sheetView view="pageBreakPreview" zoomScale="70" zoomScaleNormal="85" zoomScaleSheetLayoutView="70" workbookViewId="0">
      <selection activeCell="E34" sqref="E34"/>
    </sheetView>
  </sheetViews>
  <sheetFormatPr defaultColWidth="9.109375" defaultRowHeight="13.2" x14ac:dyDescent="0.25"/>
  <cols>
    <col min="1" max="1" width="16.33203125" style="4" customWidth="1"/>
    <col min="2" max="2" width="56.5546875" style="34" customWidth="1"/>
    <col min="3" max="3" width="10.33203125" style="34" customWidth="1"/>
    <col min="4" max="4" width="9.109375" style="34"/>
    <col min="5" max="5" width="12" style="27" bestFit="1" customWidth="1"/>
    <col min="6" max="6" width="18" style="34" customWidth="1"/>
    <col min="7" max="7" width="13.5546875" style="14" customWidth="1"/>
    <col min="8" max="8" width="29.109375" style="14" customWidth="1"/>
    <col min="9" max="9" width="43" style="22" customWidth="1"/>
    <col min="10" max="16384" width="9.109375" style="22"/>
  </cols>
  <sheetData>
    <row r="1" spans="1:9" s="11" customFormat="1" ht="53.25" customHeight="1" x14ac:dyDescent="0.4">
      <c r="A1" s="895" t="str">
        <f>IF('0) Signal List'!A1="","",'0) Signal List'!A1)</f>
        <v>WINDFARM NAME (TLC)</v>
      </c>
      <c r="B1" s="896" t="str">
        <f>IF('0) Signal List'!B1="","",'0) Signal List'!B1)</f>
        <v/>
      </c>
      <c r="C1" s="10" t="str">
        <f>IF('0) Signal List'!C1="","",'0) Signal List'!C1)</f>
        <v>Type</v>
      </c>
      <c r="D1" s="10" t="str">
        <f>IF('0) Signal List'!D1="","",'0) Signal List'!D1)</f>
        <v>C</v>
      </c>
      <c r="E1" s="9" t="str">
        <f>'0) Signal List'!E1</f>
        <v>XX</v>
      </c>
      <c r="F1" s="10" t="str">
        <f>IF('0) Signal List'!F1="","",'0) Signal List'!F1)</f>
        <v>MW</v>
      </c>
      <c r="G1" s="9" t="str">
        <f>'0) Signal List'!G1</f>
        <v>v1.0</v>
      </c>
      <c r="H1" s="9"/>
      <c r="I1" s="175" t="s">
        <v>227</v>
      </c>
    </row>
    <row r="2" spans="1:9" ht="24.6" x14ac:dyDescent="0.4">
      <c r="A2" s="908" t="str">
        <f>IF('0) Signal List'!A2="","",'0) Signal List'!A2)</f>
        <v>EirGrid Signals, Command &amp; Control Specification (Ref: DCC11.5)</v>
      </c>
      <c r="B2" s="909" t="str">
        <f>IF('0) Signal List'!B2="","",'0) Signal List'!B2)</f>
        <v/>
      </c>
      <c r="C2" s="909" t="str">
        <f>IF('0) Signal List'!C2="","",'0) Signal List'!C2)</f>
        <v/>
      </c>
      <c r="D2" s="909" t="str">
        <f>IF('0) Signal List'!D2="","",'0) Signal List'!D2)</f>
        <v/>
      </c>
      <c r="E2" s="909" t="str">
        <f>IF('0) Signal List'!E2="","",'0) Signal List'!E2)</f>
        <v/>
      </c>
      <c r="F2" s="909" t="str">
        <f>IF('0) Signal List'!F2="","",'0) Signal List'!F2)</f>
        <v/>
      </c>
      <c r="G2" s="804"/>
      <c r="H2" s="804"/>
      <c r="I2" s="176" t="s">
        <v>380</v>
      </c>
    </row>
    <row r="3" spans="1:9" ht="33" x14ac:dyDescent="0.6">
      <c r="A3" s="284" t="s">
        <v>629</v>
      </c>
      <c r="B3" s="80"/>
      <c r="C3" s="80"/>
      <c r="D3" s="80"/>
      <c r="E3" s="80"/>
      <c r="F3" s="80"/>
      <c r="G3" s="81"/>
      <c r="H3" s="81"/>
      <c r="I3" s="179"/>
    </row>
    <row r="4" spans="1:9" ht="14.25" customHeight="1"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80"/>
    </row>
    <row r="5" spans="1:9" ht="14.4" thickBot="1" x14ac:dyDescent="0.3">
      <c r="A5" s="98" t="str">
        <f>IF('0) Signal List'!A5="","",'0) Signal List'!A5)</f>
        <v>ETIE Ref</v>
      </c>
      <c r="B5" s="99" t="str">
        <f>IF('0) Signal List'!B5="","",'0) Signal List'!B5)</f>
        <v>Digital Input Signals (signals sent to EirGrid)</v>
      </c>
      <c r="C5" s="100" t="str">
        <f>IF('0) Signal List'!C5="","",'0) Signal List'!C5)</f>
        <v/>
      </c>
      <c r="D5" s="100" t="str">
        <f>IF('0) Signal List'!D5="","",'0) Signal List'!D5)</f>
        <v/>
      </c>
      <c r="E5" s="101" t="str">
        <f>IF('0) Signal List'!E5="","",'0) Signal List'!E5)</f>
        <v/>
      </c>
      <c r="F5" s="100" t="str">
        <f>IF('0) Signal List'!F5="","",'0) Signal List'!F5)</f>
        <v/>
      </c>
      <c r="G5" s="102" t="str">
        <f>IF('0) Signal List'!G5="","",'0) Signal List'!G5)</f>
        <v>Provided by</v>
      </c>
      <c r="H5" s="156" t="str">
        <f>IF('0) Signal List'!H5="","",'0) Signal List'!H5)</f>
        <v>TSO Pass-through to</v>
      </c>
      <c r="I5" s="177"/>
    </row>
    <row r="6" spans="1:9" ht="14.25" customHeight="1" thickTop="1" x14ac:dyDescent="0.25">
      <c r="A6" s="103" t="str">
        <f>IF('0) Signal List'!A6="","",'0) Signal List'!A6)</f>
        <v/>
      </c>
      <c r="B6" s="104" t="str">
        <f>IF('0) Signal List'!B6="","",'0) Signal List'!B6)</f>
        <v/>
      </c>
      <c r="C6" s="104" t="str">
        <f>IF('0) Signal List'!C6="","",'0) Signal List'!C6)</f>
        <v/>
      </c>
      <c r="D6" s="104" t="str">
        <f>IF('0) Signal List'!D6="","",'0) Signal List'!D6)</f>
        <v/>
      </c>
      <c r="E6" s="105" t="str">
        <f>IF('0) Signal List'!E6="","",'0) Signal List'!E6)</f>
        <v/>
      </c>
      <c r="F6" s="104" t="str">
        <f>IF('0) Signal List'!F6="","",'0) Signal List'!F6)</f>
        <v/>
      </c>
      <c r="G6" s="106" t="str">
        <f>IF('0) Signal List'!G6="","",'0) Signal List'!G6)</f>
        <v/>
      </c>
      <c r="H6" s="158" t="str">
        <f>IF('0) Signal List'!H6="","",'0) Signal List'!H6)</f>
        <v/>
      </c>
      <c r="I6" s="183"/>
    </row>
    <row r="7" spans="1:9" ht="14.25" customHeight="1" x14ac:dyDescent="0.25">
      <c r="A7" s="103" t="str">
        <f>IF('0) Signal List'!A7="","",'0) Signal List'!A7)</f>
        <v/>
      </c>
      <c r="B7" s="108" t="str">
        <f>IF('0) Signal List'!B7="","",'0) Signal List'!B7)</f>
        <v>Double Point Status Indications</v>
      </c>
      <c r="C7" s="898" t="str">
        <f>IF('0) Signal List'!C7="","",'0) Signal List'!C7)</f>
        <v>(each individual input identified separately for clarity)</v>
      </c>
      <c r="D7" s="899"/>
      <c r="E7" s="899"/>
      <c r="F7" s="900"/>
      <c r="G7" s="109" t="str">
        <f>IF('0) Signal List'!G7="","",'0) Signal List'!G7)</f>
        <v/>
      </c>
      <c r="H7" s="162" t="str">
        <f>IF('0) Signal List'!H7="","",'0) Signal List'!H7)</f>
        <v/>
      </c>
      <c r="I7" s="183"/>
    </row>
    <row r="8" spans="1:9" ht="14.25" customHeight="1" x14ac:dyDescent="0.3">
      <c r="A8" s="103" t="str">
        <f>IF('0) Signal List'!A8="","",'0) Signal List'!A8)</f>
        <v/>
      </c>
      <c r="B8" s="343" t="str">
        <f>IF('0) Signal List'!B8="","",'0) Signal List'!B8)</f>
        <v>Digital Input Signals from Sub Station to EirGrid</v>
      </c>
      <c r="C8" s="104" t="str">
        <f>IF('0) Signal List'!C8="","",'0) Signal List'!C8)</f>
        <v/>
      </c>
      <c r="D8" s="104" t="str">
        <f>IF('0) Signal List'!D8="","",'0) Signal List'!D8)</f>
        <v/>
      </c>
      <c r="E8" s="105" t="str">
        <f>IF('0) Signal List'!E8="","",'0) Signal List'!E8)</f>
        <v/>
      </c>
      <c r="F8" s="104" t="str">
        <f>IF('0) Signal List'!F8="","",'0) Signal List'!F8)</f>
        <v/>
      </c>
      <c r="G8" s="109" t="str">
        <f>IF('0) Signal List'!G8="","",'0) Signal List'!G8)</f>
        <v/>
      </c>
      <c r="H8" s="163" t="str">
        <f>IF('0) Signal List'!H8="","",'0) Signal List'!H8)</f>
        <v/>
      </c>
      <c r="I8" s="183"/>
    </row>
    <row r="9" spans="1:9" ht="14.25" customHeight="1" x14ac:dyDescent="0.25">
      <c r="A9" s="103" t="str">
        <f>IF('0) Signal List'!A9="","",'0) Signal List'!A9)</f>
        <v>A1</v>
      </c>
      <c r="B9" s="104" t="str">
        <f>IF('0) Signal List'!B9="","",'0) Signal List'!B9)</f>
        <v>ESBN 20 kV interface switch (Nulec Recloser)</v>
      </c>
      <c r="C9" s="104" t="str">
        <f>IF('0) Signal List'!C9="","",'0) Signal List'!C9)</f>
        <v/>
      </c>
      <c r="D9" s="104" t="str">
        <f>IF('0) Signal List'!D9="","",'0) Signal List'!D9)</f>
        <v>open</v>
      </c>
      <c r="E9" s="105" t="str">
        <f>IF('0) Signal List'!E9="","",'0) Signal List'!E9)</f>
        <v/>
      </c>
      <c r="F9" s="104" t="str">
        <f>IF('0) Signal List'!F9="","",'0) Signal List'!F9)</f>
        <v/>
      </c>
      <c r="G9" s="110" t="str">
        <f>IF('0) Signal List'!G9="","",'0) Signal List'!G9)</f>
        <v>ESBN</v>
      </c>
      <c r="H9" s="163" t="str">
        <f>IF('0) Signal List'!H9="","",'0) Signal List'!H9)</f>
        <v>ESBN</v>
      </c>
      <c r="I9" s="183"/>
    </row>
    <row r="10" spans="1:9" ht="14.25" customHeight="1" x14ac:dyDescent="0.25">
      <c r="A10" s="103" t="str">
        <f>IF('0) Signal List'!A10="","",'0) Signal List'!A10)</f>
        <v>A2</v>
      </c>
      <c r="B10" s="104" t="str">
        <f>IF('0) Signal List'!B10="","",'0) Signal List'!B10)</f>
        <v>ESBN 20 kV interface switch (Nulec Recloser)</v>
      </c>
      <c r="C10" s="104" t="str">
        <f>IF('0) Signal List'!C10="","",'0) Signal List'!C10)</f>
        <v/>
      </c>
      <c r="D10" s="104" t="str">
        <f>IF('0) Signal List'!D10="","",'0) Signal List'!D10)</f>
        <v>closed</v>
      </c>
      <c r="E10" s="105" t="str">
        <f>IF('0) Signal List'!E10="","",'0) Signal List'!E10)</f>
        <v/>
      </c>
      <c r="F10" s="104" t="str">
        <f>IF('0) Signal List'!F10="","",'0) Signal List'!F10)</f>
        <v/>
      </c>
      <c r="G10" s="110" t="str">
        <f>IF('0) Signal List'!G10="","",'0) Signal List'!G10)</f>
        <v>ESBN</v>
      </c>
      <c r="H10" s="163" t="str">
        <f>IF('0) Signal List'!H10="","",'0) Signal List'!H10)</f>
        <v>ESBN</v>
      </c>
      <c r="I10" s="183"/>
    </row>
    <row r="11" spans="1:9" ht="14.25" customHeight="1" x14ac:dyDescent="0.25">
      <c r="A11" s="103" t="str">
        <f>IF('0) Signal List'!A11="","",'0) Signal List'!A11)</f>
        <v>A3</v>
      </c>
      <c r="B11" s="104" t="str">
        <f>IF('0) Signal List'!B11="","",'0) Signal List'!B11)</f>
        <v>WINDFARM NAME (TLC) T421 WFPS 20 kV CB</v>
      </c>
      <c r="C11" s="104" t="str">
        <f>IF('0) Signal List'!C11="","",'0) Signal List'!C11)</f>
        <v/>
      </c>
      <c r="D11" s="104" t="str">
        <f>IF('0) Signal List'!D11="","",'0) Signal List'!D11)</f>
        <v>open</v>
      </c>
      <c r="E11" s="105" t="str">
        <f>IF('0) Signal List'!E11="","",'0) Signal List'!E11)</f>
        <v/>
      </c>
      <c r="F11" s="104" t="str">
        <f>IF('0) Signal List'!F11="","",'0) Signal List'!F11)</f>
        <v/>
      </c>
      <c r="G11" s="110" t="str">
        <f>IF('0) Signal List'!G11="","",'0) Signal List'!G11)</f>
        <v>WFPS</v>
      </c>
      <c r="H11" s="163" t="str">
        <f>IF('0) Signal List'!H11="","",'0) Signal List'!H11)</f>
        <v>ESBN</v>
      </c>
      <c r="I11" s="183"/>
    </row>
    <row r="12" spans="1:9" ht="14.25" customHeight="1" x14ac:dyDescent="0.25">
      <c r="A12" s="103" t="str">
        <f>IF('0) Signal List'!A12="","",'0) Signal List'!A12)</f>
        <v>A4</v>
      </c>
      <c r="B12" s="104" t="str">
        <f>IF('0) Signal List'!B12="","",'0) Signal List'!B12)</f>
        <v>WINDFARM NAME (TLC) T421 WFPS 20 kV CB</v>
      </c>
      <c r="C12" s="104" t="str">
        <f>IF('0) Signal List'!C12="","",'0) Signal List'!C12)</f>
        <v/>
      </c>
      <c r="D12" s="104" t="str">
        <f>IF('0) Signal List'!D12="","",'0) Signal List'!D12)</f>
        <v>closed</v>
      </c>
      <c r="E12" s="105" t="str">
        <f>IF('0) Signal List'!E12="","",'0) Signal List'!E12)</f>
        <v/>
      </c>
      <c r="F12" s="104" t="str">
        <f>IF('0) Signal List'!F12="","",'0) Signal List'!F12)</f>
        <v/>
      </c>
      <c r="G12" s="110" t="str">
        <f>IF('0) Signal List'!G12="","",'0) Signal List'!G12)</f>
        <v>WFPS</v>
      </c>
      <c r="H12" s="163" t="str">
        <f>IF('0) Signal List'!H12="","",'0) Signal List'!H12)</f>
        <v>ESBN</v>
      </c>
      <c r="I12" s="183"/>
    </row>
    <row r="13" spans="1:9" ht="14.25" customHeight="1" x14ac:dyDescent="0.25">
      <c r="A13" s="103" t="str">
        <f>IF('0) Signal List'!A13="","",'0) Signal List'!A13)</f>
        <v>A5</v>
      </c>
      <c r="B13" s="104" t="str">
        <f>IF('0) Signal List'!B13="","",'0) Signal List'!B13)</f>
        <v>WINDFARM NAME (TLC) Feeder 1 20 kV CB</v>
      </c>
      <c r="C13" s="104" t="str">
        <f>IF('0) Signal List'!C13="","",'0) Signal List'!C13)</f>
        <v/>
      </c>
      <c r="D13" s="104" t="str">
        <f>IF('0) Signal List'!D13="","",'0) Signal List'!D13)</f>
        <v>open</v>
      </c>
      <c r="E13" s="105" t="str">
        <f>IF('0) Signal List'!E13="","",'0) Signal List'!E13)</f>
        <v/>
      </c>
      <c r="F13" s="104" t="str">
        <f>IF('0) Signal List'!F13="","",'0) Signal List'!F13)</f>
        <v/>
      </c>
      <c r="G13" s="110" t="str">
        <f>IF('0) Signal List'!G13="","",'0) Signal List'!G13)</f>
        <v>WFPS</v>
      </c>
      <c r="H13" s="163" t="str">
        <f>IF('0) Signal List'!H13="","",'0) Signal List'!H13)</f>
        <v>ESBN</v>
      </c>
      <c r="I13" s="183"/>
    </row>
    <row r="14" spans="1:9" ht="14.25" customHeight="1" x14ac:dyDescent="0.25">
      <c r="A14" s="103" t="str">
        <f>IF('0) Signal List'!A14="","",'0) Signal List'!A14)</f>
        <v>A6</v>
      </c>
      <c r="B14" s="104" t="str">
        <f>IF('0) Signal List'!B14="","",'0) Signal List'!B14)</f>
        <v>WINDFARM NAME (TLC) Feeder 1 20 kV CB</v>
      </c>
      <c r="C14" s="104" t="str">
        <f>IF('0) Signal List'!C14="","",'0) Signal List'!C14)</f>
        <v/>
      </c>
      <c r="D14" s="104" t="str">
        <f>IF('0) Signal List'!D14="","",'0) Signal List'!D14)</f>
        <v>closed</v>
      </c>
      <c r="E14" s="105" t="str">
        <f>IF('0) Signal List'!E14="","",'0) Signal List'!E14)</f>
        <v/>
      </c>
      <c r="F14" s="104" t="str">
        <f>IF('0) Signal List'!F14="","",'0) Signal List'!F14)</f>
        <v/>
      </c>
      <c r="G14" s="110" t="str">
        <f>IF('0) Signal List'!G14="","",'0) Signal List'!G14)</f>
        <v>WFPS</v>
      </c>
      <c r="H14" s="163" t="str">
        <f>IF('0) Signal List'!H14="","",'0) Signal List'!H14)</f>
        <v>ESBN</v>
      </c>
      <c r="I14" s="183"/>
    </row>
    <row r="15" spans="1:9" ht="14.25" customHeight="1" x14ac:dyDescent="0.25">
      <c r="A15" s="103" t="str">
        <f>IF('0) Signal List'!A15="","",'0) Signal List'!A15)</f>
        <v>A7</v>
      </c>
      <c r="B15" s="104" t="str">
        <f>IF('0) Signal List'!B15="","",'0) Signal List'!B15)</f>
        <v>WINDFARM NAME (TLC) Feeder 2 20 kV CB</v>
      </c>
      <c r="C15" s="104" t="str">
        <f>IF('0) Signal List'!C15="","",'0) Signal List'!C15)</f>
        <v/>
      </c>
      <c r="D15" s="104" t="str">
        <f>IF('0) Signal List'!D15="","",'0) Signal List'!D15)</f>
        <v>open</v>
      </c>
      <c r="E15" s="105" t="str">
        <f>IF('0) Signal List'!E15="","",'0) Signal List'!E15)</f>
        <v/>
      </c>
      <c r="F15" s="104" t="str">
        <f>IF('0) Signal List'!F15="","",'0) Signal List'!F15)</f>
        <v/>
      </c>
      <c r="G15" s="110" t="str">
        <f>IF('0) Signal List'!G15="","",'0) Signal List'!G15)</f>
        <v>WFPS</v>
      </c>
      <c r="H15" s="163" t="str">
        <f>IF('0) Signal List'!H15="","",'0) Signal List'!H15)</f>
        <v>ESBN</v>
      </c>
      <c r="I15" s="183"/>
    </row>
    <row r="16" spans="1:9" ht="14.25" customHeight="1" x14ac:dyDescent="0.25">
      <c r="A16" s="103" t="str">
        <f>IF('0) Signal List'!A16="","",'0) Signal List'!A16)</f>
        <v>A8</v>
      </c>
      <c r="B16" s="104" t="str">
        <f>IF('0) Signal List'!B16="","",'0) Signal List'!B16)</f>
        <v>WINDFARM NAME (TLC) Feeder 2 20 kV CB</v>
      </c>
      <c r="C16" s="104" t="str">
        <f>IF('0) Signal List'!C16="","",'0) Signal List'!C16)</f>
        <v/>
      </c>
      <c r="D16" s="104" t="str">
        <f>IF('0) Signal List'!D16="","",'0) Signal List'!D16)</f>
        <v>closed</v>
      </c>
      <c r="E16" s="105" t="str">
        <f>IF('0) Signal List'!E16="","",'0) Signal List'!E16)</f>
        <v/>
      </c>
      <c r="F16" s="104" t="str">
        <f>IF('0) Signal List'!F16="","",'0) Signal List'!F16)</f>
        <v/>
      </c>
      <c r="G16" s="110" t="str">
        <f>IF('0) Signal List'!G16="","",'0) Signal List'!G16)</f>
        <v>WFPS</v>
      </c>
      <c r="H16" s="163" t="str">
        <f>IF('0) Signal List'!H16="","",'0) Signal List'!H16)</f>
        <v>ESBN</v>
      </c>
      <c r="I16" s="183"/>
    </row>
    <row r="17" spans="1:9" ht="14.25" customHeight="1" x14ac:dyDescent="0.25">
      <c r="A17" s="103" t="str">
        <f>IF('0) Signal List'!A17="","",'0) Signal List'!A17)</f>
        <v>A9</v>
      </c>
      <c r="B17" s="104" t="str">
        <f>IF('0) Signal List'!B17="","",'0) Signal List'!B17)</f>
        <v>WINDFARM NAME (TLC) Feeder 3 20 kV CB</v>
      </c>
      <c r="C17" s="104" t="str">
        <f>IF('0) Signal List'!C17="","",'0) Signal List'!C17)</f>
        <v/>
      </c>
      <c r="D17" s="104" t="str">
        <f>IF('0) Signal List'!D17="","",'0) Signal List'!D17)</f>
        <v>open</v>
      </c>
      <c r="E17" s="105" t="str">
        <f>IF('0) Signal List'!E17="","",'0) Signal List'!E17)</f>
        <v/>
      </c>
      <c r="F17" s="104" t="str">
        <f>IF('0) Signal List'!F17="","",'0) Signal List'!F17)</f>
        <v/>
      </c>
      <c r="G17" s="110" t="str">
        <f>IF('0) Signal List'!G17="","",'0) Signal List'!G17)</f>
        <v>WFPS</v>
      </c>
      <c r="H17" s="163" t="str">
        <f>IF('0) Signal List'!H17="","",'0) Signal List'!H17)</f>
        <v>ESBN</v>
      </c>
      <c r="I17" s="183"/>
    </row>
    <row r="18" spans="1:9" ht="14.25" customHeight="1" x14ac:dyDescent="0.25">
      <c r="A18" s="103" t="str">
        <f>IF('0) Signal List'!A18="","",'0) Signal List'!A18)</f>
        <v>A10</v>
      </c>
      <c r="B18" s="104" t="str">
        <f>IF('0) Signal List'!B18="","",'0) Signal List'!B18)</f>
        <v>WINDFARM NAME (TLC) Feeder 3 20 kV CB</v>
      </c>
      <c r="C18" s="104" t="str">
        <f>IF('0) Signal List'!C18="","",'0) Signal List'!C18)</f>
        <v/>
      </c>
      <c r="D18" s="104" t="str">
        <f>IF('0) Signal List'!D18="","",'0) Signal List'!D18)</f>
        <v>closed</v>
      </c>
      <c r="E18" s="105" t="str">
        <f>IF('0) Signal List'!E18="","",'0) Signal List'!E18)</f>
        <v/>
      </c>
      <c r="F18" s="104" t="str">
        <f>IF('0) Signal List'!F18="","",'0) Signal List'!F18)</f>
        <v/>
      </c>
      <c r="G18" s="110" t="str">
        <f>IF('0) Signal List'!G18="","",'0) Signal List'!G18)</f>
        <v>WFPS</v>
      </c>
      <c r="H18" s="163" t="str">
        <f>IF('0) Signal List'!H18="","",'0) Signal List'!H18)</f>
        <v>ESBN</v>
      </c>
      <c r="I18" s="183"/>
    </row>
    <row r="19" spans="1:9" ht="14.25" customHeight="1" x14ac:dyDescent="0.25">
      <c r="A19" s="103" t="str">
        <f>IF('0) Signal List'!A19="","",'0) Signal List'!A19)</f>
        <v>A11</v>
      </c>
      <c r="B19" s="104" t="str">
        <f>IF('0) Signal List'!B19="","",'0) Signal List'!B19)</f>
        <v>WINDFARM NAME (TLC) Feeder 4 20 kV CB</v>
      </c>
      <c r="C19" s="104" t="str">
        <f>IF('0) Signal List'!C19="","",'0) Signal List'!C19)</f>
        <v/>
      </c>
      <c r="D19" s="104" t="str">
        <f>IF('0) Signal List'!D19="","",'0) Signal List'!D19)</f>
        <v>open</v>
      </c>
      <c r="E19" s="105" t="str">
        <f>IF('0) Signal List'!E19="","",'0) Signal List'!E19)</f>
        <v/>
      </c>
      <c r="F19" s="104" t="str">
        <f>IF('0) Signal List'!F19="","",'0) Signal List'!F19)</f>
        <v/>
      </c>
      <c r="G19" s="110" t="str">
        <f>IF('0) Signal List'!G19="","",'0) Signal List'!G19)</f>
        <v>WFPS</v>
      </c>
      <c r="H19" s="163" t="str">
        <f>IF('0) Signal List'!H19="","",'0) Signal List'!H19)</f>
        <v>ESBN</v>
      </c>
      <c r="I19" s="183"/>
    </row>
    <row r="20" spans="1:9" ht="14.25" customHeight="1" x14ac:dyDescent="0.25">
      <c r="A20" s="103" t="str">
        <f>IF('0) Signal List'!A20="","",'0) Signal List'!A20)</f>
        <v>A12</v>
      </c>
      <c r="B20" s="104" t="str">
        <f>IF('0) Signal List'!B20="","",'0) Signal List'!B20)</f>
        <v>WINDFARM NAME (TLC) Feeder 4 20 kV CB</v>
      </c>
      <c r="C20" s="104" t="str">
        <f>IF('0) Signal List'!C20="","",'0) Signal List'!C20)</f>
        <v/>
      </c>
      <c r="D20" s="104" t="str">
        <f>IF('0) Signal List'!D20="","",'0) Signal List'!D20)</f>
        <v>closed</v>
      </c>
      <c r="E20" s="105" t="str">
        <f>IF('0) Signal List'!E20="","",'0) Signal List'!E20)</f>
        <v/>
      </c>
      <c r="F20" s="104" t="str">
        <f>IF('0) Signal List'!F20="","",'0) Signal List'!F20)</f>
        <v/>
      </c>
      <c r="G20" s="110" t="str">
        <f>IF('0) Signal List'!G20="","",'0) Signal List'!G20)</f>
        <v>WFPS</v>
      </c>
      <c r="H20" s="163" t="str">
        <f>IF('0) Signal List'!H20="","",'0) Signal List'!H20)</f>
        <v>ESBN</v>
      </c>
      <c r="I20" s="183"/>
    </row>
    <row r="21" spans="1:9" ht="14.25" customHeight="1" x14ac:dyDescent="0.25">
      <c r="A21" s="103" t="str">
        <f>IF('0) Signal List'!A21="","",'0) Signal List'!A21)</f>
        <v>A13</v>
      </c>
      <c r="B21" s="104" t="str">
        <f>IF('0) Signal List'!B21="","",'0) Signal List'!B21)</f>
        <v>TSO Dispatch Control Enable Switch</v>
      </c>
      <c r="C21" s="104" t="str">
        <f>IF('0) Signal List'!C21="","",'0) Signal List'!C21)</f>
        <v/>
      </c>
      <c r="D21" s="104" t="str">
        <f>IF('0) Signal List'!D21="","",'0) Signal List'!D21)</f>
        <v>off</v>
      </c>
      <c r="E21" s="105" t="str">
        <f>IF('0) Signal List'!E21="","",'0) Signal List'!E21)</f>
        <v/>
      </c>
      <c r="F21" s="104" t="str">
        <f>IF('0) Signal List'!F21="","",'0) Signal List'!F21)</f>
        <v/>
      </c>
      <c r="G21" s="110" t="str">
        <f>IF('0) Signal List'!G21="","",'0) Signal List'!G21)</f>
        <v>WFPS</v>
      </c>
      <c r="H21" s="163" t="str">
        <f>IF('0) Signal List'!H21="","",'0) Signal List'!H21)</f>
        <v xml:space="preserve">N/A </v>
      </c>
      <c r="I21" s="183"/>
    </row>
    <row r="22" spans="1:9" ht="14.25" customHeight="1" x14ac:dyDescent="0.25">
      <c r="A22" s="103" t="str">
        <f>IF('0) Signal List'!A22="","",'0) Signal List'!A22)</f>
        <v>A14</v>
      </c>
      <c r="B22" s="104" t="str">
        <f>IF('0) Signal List'!B22="","",'0) Signal List'!B22)</f>
        <v>TSO Dispatch Control Enable Switch</v>
      </c>
      <c r="C22" s="104" t="str">
        <f>IF('0) Signal List'!C22="","",'0) Signal List'!C22)</f>
        <v/>
      </c>
      <c r="D22" s="104" t="str">
        <f>IF('0) Signal List'!D22="","",'0) Signal List'!D22)</f>
        <v>on</v>
      </c>
      <c r="E22" s="105" t="str">
        <f>IF('0) Signal List'!E22="","",'0) Signal List'!E22)</f>
        <v/>
      </c>
      <c r="F22" s="104" t="str">
        <f>IF('0) Signal List'!F22="","",'0) Signal List'!F22)</f>
        <v/>
      </c>
      <c r="G22" s="110" t="str">
        <f>IF('0) Signal List'!G22="","",'0) Signal List'!G22)</f>
        <v>WFPS</v>
      </c>
      <c r="H22" s="163" t="str">
        <f>IF('0) Signal List'!H22="","",'0) Signal List'!H22)</f>
        <v xml:space="preserve">N/A </v>
      </c>
      <c r="I22" s="183"/>
    </row>
    <row r="23" spans="1:9" ht="14.25" customHeight="1" x14ac:dyDescent="0.25">
      <c r="A23" s="103" t="str">
        <f>IF('0) Signal List'!A23="","",'0) Signal List'!A23)</f>
        <v>A15</v>
      </c>
      <c r="B23" s="160" t="str">
        <f>IF('0) Signal List'!B23="","",'0) Signal List'!B23)</f>
        <v>Dispatch Fail Market Command Lamp - WFPS Panel</v>
      </c>
      <c r="C23" s="111" t="str">
        <f>IF('0) Signal List'!C23="","",'0) Signal List'!C23)</f>
        <v/>
      </c>
      <c r="D23" s="112" t="str">
        <f>IF('0) Signal List'!D23="","",'0) Signal List'!D23)</f>
        <v>off</v>
      </c>
      <c r="E23" s="113" t="str">
        <f>IF('0) Signal List'!E23="","",'0) Signal List'!E23)</f>
        <v/>
      </c>
      <c r="F23" s="104" t="str">
        <f>IF('0) Signal List'!F23="","",'0) Signal List'!F23)</f>
        <v/>
      </c>
      <c r="G23" s="110" t="str">
        <f>IF('0) Signal List'!G23="","",'0) Signal List'!G23)</f>
        <v>WFPS</v>
      </c>
      <c r="H23" s="163" t="str">
        <f>IF('0) Signal List'!H23="","",'0) Signal List'!H23)</f>
        <v>ESBN</v>
      </c>
      <c r="I23" s="183"/>
    </row>
    <row r="24" spans="1:9" ht="14.25" customHeight="1" x14ac:dyDescent="0.25">
      <c r="A24" s="103" t="str">
        <f>IF('0) Signal List'!A24="","",'0) Signal List'!A24)</f>
        <v>A16</v>
      </c>
      <c r="B24" s="160" t="str">
        <f>IF('0) Signal List'!B24="","",'0) Signal List'!B24)</f>
        <v>Dispatch Fail Market Command Lamp - WFPS Panel</v>
      </c>
      <c r="C24" s="111" t="str">
        <f>IF('0) Signal List'!C24="","",'0) Signal List'!C24)</f>
        <v/>
      </c>
      <c r="D24" s="112" t="str">
        <f>IF('0) Signal List'!D24="","",'0) Signal List'!D24)</f>
        <v>on</v>
      </c>
      <c r="E24" s="113" t="str">
        <f>IF('0) Signal List'!E24="","",'0) Signal List'!E24)</f>
        <v/>
      </c>
      <c r="F24" s="104" t="str">
        <f>IF('0) Signal List'!F24="","",'0) Signal List'!F24)</f>
        <v/>
      </c>
      <c r="G24" s="110" t="str">
        <f>IF('0) Signal List'!G24="","",'0) Signal List'!G24)</f>
        <v>WFPS</v>
      </c>
      <c r="H24" s="163" t="str">
        <f>IF('0) Signal List'!H24="","",'0) Signal List'!H24)</f>
        <v>ESBN</v>
      </c>
      <c r="I24" s="183"/>
    </row>
    <row r="25" spans="1:9" ht="14.25" customHeight="1" x14ac:dyDescent="0.25">
      <c r="A25" s="103" t="str">
        <f>IF('0) Signal List'!A25="","",'0) Signal List'!A25)</f>
        <v>A17</v>
      </c>
      <c r="B25" s="160" t="str">
        <f>IF('0) Signal List'!B25="","",'0) Signal List'!B25)</f>
        <v>Blue Alert Lamp - WFPS Panel</v>
      </c>
      <c r="C25" s="111" t="str">
        <f>IF('0) Signal List'!C25="","",'0) Signal List'!C25)</f>
        <v/>
      </c>
      <c r="D25" s="397" t="str">
        <f>IF('0) Signal List'!D25="","",'0) Signal List'!D25)</f>
        <v>off</v>
      </c>
      <c r="E25" s="113" t="str">
        <f>IF('0) Signal List'!E25="","",'0) Signal List'!E25)</f>
        <v/>
      </c>
      <c r="F25" s="104" t="str">
        <f>IF('0) Signal List'!F25="","",'0) Signal List'!F25)</f>
        <v/>
      </c>
      <c r="G25" s="110" t="str">
        <f>IF('0) Signal List'!G25="","",'0) Signal List'!G25)</f>
        <v>WFPS</v>
      </c>
      <c r="H25" s="396" t="str">
        <f>IF('0) Signal List'!H25="","",'0) Signal List'!H25)</f>
        <v>ESBN</v>
      </c>
      <c r="I25" s="183"/>
    </row>
    <row r="26" spans="1:9" ht="14.25" customHeight="1" x14ac:dyDescent="0.25">
      <c r="A26" s="103" t="str">
        <f>IF('0) Signal List'!A26="","",'0) Signal List'!A26)</f>
        <v>A18</v>
      </c>
      <c r="B26" s="160" t="str">
        <f>IF('0) Signal List'!B26="","",'0) Signal List'!B26)</f>
        <v>Blue Alert Lamp - WFPS Panel</v>
      </c>
      <c r="C26" s="111" t="str">
        <f>IF('0) Signal List'!C26="","",'0) Signal List'!C26)</f>
        <v/>
      </c>
      <c r="D26" s="397" t="str">
        <f>IF('0) Signal List'!D26="","",'0) Signal List'!D26)</f>
        <v>on</v>
      </c>
      <c r="E26" s="113" t="str">
        <f>IF('0) Signal List'!E26="","",'0) Signal List'!E26)</f>
        <v/>
      </c>
      <c r="F26" s="104" t="str">
        <f>IF('0) Signal List'!F26="","",'0) Signal List'!F26)</f>
        <v/>
      </c>
      <c r="G26" s="110" t="str">
        <f>IF('0) Signal List'!G26="","",'0) Signal List'!G26)</f>
        <v>WFPS</v>
      </c>
      <c r="H26" s="396" t="str">
        <f>IF('0) Signal List'!H26="","",'0) Signal List'!H26)</f>
        <v>ESBN</v>
      </c>
      <c r="I26" s="183"/>
    </row>
    <row r="27" spans="1:9" ht="14.25" customHeight="1" x14ac:dyDescent="0.25">
      <c r="A27" s="103" t="str">
        <f>IF('0) Signal List'!A27="","",'0) Signal List'!A27)</f>
        <v>A19</v>
      </c>
      <c r="B27" s="104" t="str">
        <f>IF('0) Signal List'!B27="","",'0) Signal List'!B27)</f>
        <v>ESB SCADA Remote Control Switch</v>
      </c>
      <c r="C27" s="104" t="str">
        <f>IF('0) Signal List'!C27="","",'0) Signal List'!C27)</f>
        <v/>
      </c>
      <c r="D27" s="104" t="str">
        <f>IF('0) Signal List'!D27="","",'0) Signal List'!D27)</f>
        <v>off</v>
      </c>
      <c r="E27" s="105" t="str">
        <f>IF('0) Signal List'!E27="","",'0) Signal List'!E27)</f>
        <v/>
      </c>
      <c r="F27" s="104" t="str">
        <f>IF('0) Signal List'!F27="","",'0) Signal List'!F27)</f>
        <v/>
      </c>
      <c r="G27" s="110" t="str">
        <f>IF('0) Signal List'!G27="","",'0) Signal List'!G27)</f>
        <v>ESBN</v>
      </c>
      <c r="H27" s="163" t="str">
        <f>IF('0) Signal List'!H27="","",'0) Signal List'!H27)</f>
        <v>ESBN</v>
      </c>
      <c r="I27" s="183"/>
    </row>
    <row r="28" spans="1:9" ht="14.25" customHeight="1" x14ac:dyDescent="0.25">
      <c r="A28" s="103" t="str">
        <f>IF('0) Signal List'!A28="","",'0) Signal List'!A28)</f>
        <v>A20</v>
      </c>
      <c r="B28" s="104" t="str">
        <f>IF('0) Signal List'!B28="","",'0) Signal List'!B28)</f>
        <v>ESB SCADA Remote Control Switch</v>
      </c>
      <c r="C28" s="104" t="str">
        <f>IF('0) Signal List'!C28="","",'0) Signal List'!C28)</f>
        <v/>
      </c>
      <c r="D28" s="104" t="str">
        <f>IF('0) Signal List'!D28="","",'0) Signal List'!D28)</f>
        <v>on</v>
      </c>
      <c r="E28" s="105" t="str">
        <f>IF('0) Signal List'!E28="","",'0) Signal List'!E28)</f>
        <v/>
      </c>
      <c r="F28" s="104" t="str">
        <f>IF('0) Signal List'!F28="","",'0) Signal List'!F28)</f>
        <v/>
      </c>
      <c r="G28" s="110" t="str">
        <f>IF('0) Signal List'!G28="","",'0) Signal List'!G28)</f>
        <v>ESBN</v>
      </c>
      <c r="H28" s="163" t="str">
        <f>IF('0) Signal List'!H28="","",'0) Signal List'!H28)</f>
        <v>ESBN</v>
      </c>
      <c r="I28" s="183"/>
    </row>
    <row r="29" spans="1:9" ht="14.25" customHeight="1" x14ac:dyDescent="0.25">
      <c r="A29" s="103" t="str">
        <f>IF('0) Signal List'!A29="","",'0) Signal List'!A29)</f>
        <v>A21</v>
      </c>
      <c r="B29" s="104" t="str">
        <f>IF('0) Signal List'!B29="","",'0) Signal List'!B29)</f>
        <v>Reactive Device &gt;5 Mvar 1</v>
      </c>
      <c r="C29" s="104" t="str">
        <f>IF('0) Signal List'!C29="","",'0) Signal List'!C29)</f>
        <v/>
      </c>
      <c r="D29" s="104" t="str">
        <f>IF('0) Signal List'!D29="","",'0) Signal List'!D29)</f>
        <v>off</v>
      </c>
      <c r="E29" s="105" t="str">
        <f>IF('0) Signal List'!E29="","",'0) Signal List'!E29)</f>
        <v/>
      </c>
      <c r="F29" s="104" t="str">
        <f>IF('0) Signal List'!F29="","",'0) Signal List'!F29)</f>
        <v/>
      </c>
      <c r="G29" s="110" t="str">
        <f>IF('0) Signal List'!G29="","",'0) Signal List'!G29)</f>
        <v>WFPS</v>
      </c>
      <c r="H29" s="163" t="str">
        <f>IF('0) Signal List'!H29="","",'0) Signal List'!H29)</f>
        <v>ESBN</v>
      </c>
      <c r="I29" s="183"/>
    </row>
    <row r="30" spans="1:9" ht="14.25" customHeight="1" x14ac:dyDescent="0.25">
      <c r="A30" s="103" t="str">
        <f>IF('0) Signal List'!A30="","",'0) Signal List'!A30)</f>
        <v>A22</v>
      </c>
      <c r="B30" s="104" t="str">
        <f>IF('0) Signal List'!B30="","",'0) Signal List'!B30)</f>
        <v>Reactive Device &gt;5 Mvar 1</v>
      </c>
      <c r="C30" s="104" t="str">
        <f>IF('0) Signal List'!C30="","",'0) Signal List'!C30)</f>
        <v/>
      </c>
      <c r="D30" s="104" t="str">
        <f>IF('0) Signal List'!D30="","",'0) Signal List'!D30)</f>
        <v>on</v>
      </c>
      <c r="E30" s="105" t="str">
        <f>IF('0) Signal List'!E30="","",'0) Signal List'!E30)</f>
        <v/>
      </c>
      <c r="F30" s="104" t="str">
        <f>IF('0) Signal List'!F30="","",'0) Signal List'!F30)</f>
        <v/>
      </c>
      <c r="G30" s="110" t="str">
        <f>IF('0) Signal List'!G30="","",'0) Signal List'!G30)</f>
        <v>WFPS</v>
      </c>
      <c r="H30" s="163" t="str">
        <f>IF('0) Signal List'!H30="","",'0) Signal List'!H30)</f>
        <v>ESBN</v>
      </c>
      <c r="I30" s="183"/>
    </row>
    <row r="31" spans="1:9" ht="14.25" customHeight="1" x14ac:dyDescent="0.25">
      <c r="A31" s="103" t="str">
        <f>IF('0) Signal List'!A31="","",'0) Signal List'!A31)</f>
        <v>A23</v>
      </c>
      <c r="B31" s="104" t="str">
        <f>IF('0) Signal List'!B31="","",'0) Signal List'!B31)</f>
        <v>Reactive Device &gt;5 Mvar N</v>
      </c>
      <c r="C31" s="104" t="str">
        <f>IF('0) Signal List'!C31="","",'0) Signal List'!C31)</f>
        <v/>
      </c>
      <c r="D31" s="104" t="str">
        <f>IF('0) Signal List'!D31="","",'0) Signal List'!D31)</f>
        <v>off</v>
      </c>
      <c r="E31" s="105" t="str">
        <f>IF('0) Signal List'!E31="","",'0) Signal List'!E31)</f>
        <v/>
      </c>
      <c r="F31" s="104" t="str">
        <f>IF('0) Signal List'!F31="","",'0) Signal List'!F31)</f>
        <v/>
      </c>
      <c r="G31" s="110" t="str">
        <f>IF('0) Signal List'!G31="","",'0) Signal List'!G31)</f>
        <v>WFPS</v>
      </c>
      <c r="H31" s="402" t="str">
        <f>IF('0) Signal List'!H31="","",'0) Signal List'!H31)</f>
        <v>ESBN</v>
      </c>
      <c r="I31" s="183"/>
    </row>
    <row r="32" spans="1:9" ht="14.25" customHeight="1" x14ac:dyDescent="0.25">
      <c r="A32" s="103" t="str">
        <f>IF('0) Signal List'!A32="","",'0) Signal List'!A32)</f>
        <v>A24</v>
      </c>
      <c r="B32" s="104" t="str">
        <f>IF('0) Signal List'!B32="","",'0) Signal List'!B32)</f>
        <v>Reactive Device &gt;5 Mvar N</v>
      </c>
      <c r="C32" s="104" t="str">
        <f>IF('0) Signal List'!C32="","",'0) Signal List'!C32)</f>
        <v/>
      </c>
      <c r="D32" s="104" t="str">
        <f>IF('0) Signal List'!D32="","",'0) Signal List'!D32)</f>
        <v>on</v>
      </c>
      <c r="E32" s="105" t="str">
        <f>IF('0) Signal List'!E32="","",'0) Signal List'!E32)</f>
        <v/>
      </c>
      <c r="F32" s="104" t="str">
        <f>IF('0) Signal List'!F32="","",'0) Signal List'!F32)</f>
        <v/>
      </c>
      <c r="G32" s="110" t="str">
        <f>IF('0) Signal List'!G32="","",'0) Signal List'!G32)</f>
        <v>WFPS</v>
      </c>
      <c r="H32" s="402" t="str">
        <f>IF('0) Signal List'!H32="","",'0) Signal List'!H32)</f>
        <v>ESBN</v>
      </c>
      <c r="I32" s="183"/>
    </row>
    <row r="33" spans="1:9" ht="14.25" customHeight="1" x14ac:dyDescent="0.25">
      <c r="A33" s="103" t="str">
        <f>IF('0) Signal List'!A33="","",'0) Signal List'!A33)</f>
        <v/>
      </c>
      <c r="B33" s="104" t="str">
        <f>IF('0) Signal List'!B33="","",'0) Signal List'!B33)</f>
        <v/>
      </c>
      <c r="C33" s="111" t="str">
        <f>IF('0) Signal List'!C33="","",'0) Signal List'!C33)</f>
        <v/>
      </c>
      <c r="D33" s="112" t="str">
        <f>IF('0) Signal List'!D33="","",'0) Signal List'!D33)</f>
        <v/>
      </c>
      <c r="E33" s="113" t="str">
        <f>IF('0) Signal List'!E33="","",'0) Signal List'!E33)</f>
        <v/>
      </c>
      <c r="F33" s="104" t="str">
        <f>IF('0) Signal List'!F33="","",'0) Signal List'!F33)</f>
        <v/>
      </c>
      <c r="G33" s="109" t="str">
        <f>IF('0) Signal List'!G33="","",'0) Signal List'!G33)</f>
        <v/>
      </c>
      <c r="H33" s="162" t="str">
        <f>IF('0) Signal List'!H33="","",'0) Signal List'!H33)</f>
        <v/>
      </c>
      <c r="I33" s="183"/>
    </row>
    <row r="34" spans="1:9" ht="14.25" customHeight="1" x14ac:dyDescent="0.3">
      <c r="A34" s="103" t="str">
        <f>IF('0) Signal List'!A34="","",'0) Signal List'!A34)</f>
        <v/>
      </c>
      <c r="B34" s="343" t="str">
        <f>IF('0) Signal List'!B34="","",'0) Signal List'!B34)</f>
        <v>Digital Input Signals from WTG  System to EirGrid</v>
      </c>
      <c r="C34" s="104" t="str">
        <f>IF('0) Signal List'!C34="","",'0) Signal List'!C34)</f>
        <v/>
      </c>
      <c r="D34" s="104" t="str">
        <f>IF('0) Signal List'!D34="","",'0) Signal List'!D34)</f>
        <v/>
      </c>
      <c r="E34" s="105" t="str">
        <f>IF('0) Signal List'!E34="","",'0) Signal List'!E34)</f>
        <v/>
      </c>
      <c r="F34" s="104" t="str">
        <f>IF('0) Signal List'!F34="","",'0) Signal List'!F34)</f>
        <v/>
      </c>
      <c r="G34" s="109" t="str">
        <f>IF('0) Signal List'!G34="","",'0) Signal List'!G34)</f>
        <v/>
      </c>
      <c r="H34" s="162" t="str">
        <f>IF('0) Signal List'!H34="","",'0) Signal List'!H34)</f>
        <v/>
      </c>
      <c r="I34" s="183"/>
    </row>
    <row r="35" spans="1:9" ht="14.25" customHeight="1" x14ac:dyDescent="0.25">
      <c r="A35" s="103" t="str">
        <f>IF('0) Signal List'!A35="","",'0) Signal List'!A35)</f>
        <v>B1</v>
      </c>
      <c r="B35" s="160" t="str">
        <f>IF('0) Signal List'!B35="","",'0) Signal List'!B35)</f>
        <v>Active Power Control facility status (feedback)</v>
      </c>
      <c r="C35" s="104" t="str">
        <f>IF('0) Signal List'!C35="","",'0) Signal List'!C35)</f>
        <v/>
      </c>
      <c r="D35" s="104" t="str">
        <f>IF('0) Signal List'!D35="","",'0) Signal List'!D35)</f>
        <v>off</v>
      </c>
      <c r="E35" s="105" t="str">
        <f>IF('0) Signal List'!E35="","",'0) Signal List'!E35)</f>
        <v/>
      </c>
      <c r="F35" s="104" t="str">
        <f>IF('0) Signal List'!F35="","",'0) Signal List'!F35)</f>
        <v/>
      </c>
      <c r="G35" s="110" t="str">
        <f>IF('0) Signal List'!G35="","",'0) Signal List'!G35)</f>
        <v>WFPS</v>
      </c>
      <c r="H35" s="163" t="str">
        <f>IF('0) Signal List'!H35="","",'0) Signal List'!H35)</f>
        <v xml:space="preserve">N/A </v>
      </c>
      <c r="I35" s="183"/>
    </row>
    <row r="36" spans="1:9" ht="14.25" customHeight="1" x14ac:dyDescent="0.25">
      <c r="A36" s="103" t="str">
        <f>IF('0) Signal List'!A36="","",'0) Signal List'!A36)</f>
        <v>B2</v>
      </c>
      <c r="B36" s="160" t="str">
        <f>IF('0) Signal List'!B36="","",'0) Signal List'!B36)</f>
        <v>Active Power Control facility status (feedback)</v>
      </c>
      <c r="C36" s="104" t="str">
        <f>IF('0) Signal List'!C36="","",'0) Signal List'!C36)</f>
        <v/>
      </c>
      <c r="D36" s="104" t="str">
        <f>IF('0) Signal List'!D36="","",'0) Signal List'!D36)</f>
        <v>on</v>
      </c>
      <c r="E36" s="105" t="str">
        <f>IF('0) Signal List'!E36="","",'0) Signal List'!E36)</f>
        <v/>
      </c>
      <c r="F36" s="104" t="str">
        <f>IF('0) Signal List'!F36="","",'0) Signal List'!F36)</f>
        <v/>
      </c>
      <c r="G36" s="110" t="str">
        <f>IF('0) Signal List'!G36="","",'0) Signal List'!G36)</f>
        <v>WFPS</v>
      </c>
      <c r="H36" s="163" t="str">
        <f>IF('0) Signal List'!H36="","",'0) Signal List'!H36)</f>
        <v xml:space="preserve">N/A </v>
      </c>
      <c r="I36" s="183"/>
    </row>
    <row r="37" spans="1:9" ht="14.25" customHeight="1" x14ac:dyDescent="0.25">
      <c r="A37" s="103" t="str">
        <f>IF('0) Signal List'!A37="","",'0) Signal List'!A37)</f>
        <v>B3</v>
      </c>
      <c r="B37" s="104" t="str">
        <f>IF('0) Signal List'!B37="","",'0) Signal List'!B37)</f>
        <v>Frequency Response System Mode Status (feedback)</v>
      </c>
      <c r="C37" s="104" t="str">
        <f>IF('0) Signal List'!C37="","",'0) Signal List'!C37)</f>
        <v/>
      </c>
      <c r="D37" s="104" t="str">
        <f>IF('0) Signal List'!D37="","",'0) Signal List'!D37)</f>
        <v>off</v>
      </c>
      <c r="E37" s="105" t="str">
        <f>IF('0) Signal List'!E37="","",'0) Signal List'!E37)</f>
        <v/>
      </c>
      <c r="F37" s="104" t="str">
        <f>IF('0) Signal List'!F37="","",'0) Signal List'!F37)</f>
        <v/>
      </c>
      <c r="G37" s="110" t="str">
        <f>IF('0) Signal List'!G37="","",'0) Signal List'!G37)</f>
        <v>WFPS</v>
      </c>
      <c r="H37" s="163" t="str">
        <f>IF('0) Signal List'!H37="","",'0) Signal List'!H37)</f>
        <v xml:space="preserve">N/A </v>
      </c>
      <c r="I37" s="183"/>
    </row>
    <row r="38" spans="1:9" ht="14.25" customHeight="1" x14ac:dyDescent="0.25">
      <c r="A38" s="103" t="str">
        <f>IF('0) Signal List'!A38="","",'0) Signal List'!A38)</f>
        <v>B4</v>
      </c>
      <c r="B38" s="104" t="str">
        <f>IF('0) Signal List'!B38="","",'0) Signal List'!B38)</f>
        <v>Frequency Response System Mode Status (feedback)</v>
      </c>
      <c r="C38" s="104" t="str">
        <f>IF('0) Signal List'!C38="","",'0) Signal List'!C38)</f>
        <v/>
      </c>
      <c r="D38" s="104" t="str">
        <f>IF('0) Signal List'!D38="","",'0) Signal List'!D38)</f>
        <v>on</v>
      </c>
      <c r="E38" s="105" t="str">
        <f>IF('0) Signal List'!E38="","",'0) Signal List'!E38)</f>
        <v/>
      </c>
      <c r="F38" s="104" t="str">
        <f>IF('0) Signal List'!F38="","",'0) Signal List'!F38)</f>
        <v/>
      </c>
      <c r="G38" s="110" t="str">
        <f>IF('0) Signal List'!G38="","",'0) Signal List'!G38)</f>
        <v>WFPS</v>
      </c>
      <c r="H38" s="163" t="str">
        <f>IF('0) Signal List'!H38="","",'0) Signal List'!H38)</f>
        <v xml:space="preserve">N/A </v>
      </c>
      <c r="I38" s="183"/>
    </row>
    <row r="39" spans="1:9" ht="14.25" customHeight="1" x14ac:dyDescent="0.25">
      <c r="A39" s="103" t="str">
        <f>IF('0) Signal List'!A39="","",'0) Signal List'!A39)</f>
        <v>B5</v>
      </c>
      <c r="B39" s="104" t="str">
        <f>IF('0) Signal List'!B39="","",'0) Signal List'!B39)</f>
        <v>Frequency Response Curve (feedback)</v>
      </c>
      <c r="C39" s="104" t="str">
        <f>IF('0) Signal List'!C39="","",'0) Signal List'!C39)</f>
        <v/>
      </c>
      <c r="D39" s="104" t="str">
        <f>IF('0) Signal List'!D39="","",'0) Signal List'!D39)</f>
        <v>Curve 1</v>
      </c>
      <c r="E39" s="105" t="str">
        <f>IF('0) Signal List'!E39="","",'0) Signal List'!E39)</f>
        <v/>
      </c>
      <c r="F39" s="104" t="str">
        <f>IF('0) Signal List'!F39="","",'0) Signal List'!F39)</f>
        <v/>
      </c>
      <c r="G39" s="110" t="str">
        <f>IF('0) Signal List'!G39="","",'0) Signal List'!G39)</f>
        <v>WFPS</v>
      </c>
      <c r="H39" s="163" t="str">
        <f>IF('0) Signal List'!H39="","",'0) Signal List'!H39)</f>
        <v xml:space="preserve">N/A </v>
      </c>
      <c r="I39" s="183"/>
    </row>
    <row r="40" spans="1:9" ht="14.25" customHeight="1" x14ac:dyDescent="0.25">
      <c r="A40" s="103" t="str">
        <f>IF('0) Signal List'!A40="","",'0) Signal List'!A40)</f>
        <v>B6</v>
      </c>
      <c r="B40" s="104" t="str">
        <f>IF('0) Signal List'!B40="","",'0) Signal List'!B40)</f>
        <v>Frequency Response Curve (feedback)</v>
      </c>
      <c r="C40" s="104" t="str">
        <f>IF('0) Signal List'!C40="","",'0) Signal List'!C40)</f>
        <v/>
      </c>
      <c r="D40" s="104" t="str">
        <f>IF('0) Signal List'!D40="","",'0) Signal List'!D40)</f>
        <v>Curve 2</v>
      </c>
      <c r="E40" s="105" t="str">
        <f>IF('0) Signal List'!E40="","",'0) Signal List'!E40)</f>
        <v/>
      </c>
      <c r="F40" s="104" t="str">
        <f>IF('0) Signal List'!F40="","",'0) Signal List'!F40)</f>
        <v/>
      </c>
      <c r="G40" s="110" t="str">
        <f>IF('0) Signal List'!G40="","",'0) Signal List'!G40)</f>
        <v>WFPS</v>
      </c>
      <c r="H40" s="163" t="str">
        <f>IF('0) Signal List'!H40="","",'0) Signal List'!H40)</f>
        <v xml:space="preserve">N/A </v>
      </c>
      <c r="I40" s="183"/>
    </row>
    <row r="41" spans="1:9" s="707" customFormat="1" ht="14.25" customHeight="1" x14ac:dyDescent="0.25">
      <c r="A41" s="573" t="str">
        <f>IF('0) Signal List'!A41="","",'0) Signal List'!A41)</f>
        <v>B7</v>
      </c>
      <c r="B41" s="574" t="str">
        <f>IF('0) Signal List'!B41="","",'0) Signal List'!B41)</f>
        <v>Emulated Inertia status (Feedback)</v>
      </c>
      <c r="C41" s="574" t="str">
        <f>IF('0) Signal List'!C41="","",'0) Signal List'!C41)</f>
        <v/>
      </c>
      <c r="D41" s="574" t="str">
        <f>IF('0) Signal List'!D41="","",'0) Signal List'!D41)</f>
        <v>off</v>
      </c>
      <c r="E41" s="575" t="str">
        <f>IF('0) Signal List'!E41="","",'0) Signal List'!E41)</f>
        <v/>
      </c>
      <c r="F41" s="574" t="str">
        <f>IF('0) Signal List'!F41="","",'0) Signal List'!F41)</f>
        <v/>
      </c>
      <c r="G41" s="576" t="str">
        <f>IF('0) Signal List'!G41="","",'0) Signal List'!G41)</f>
        <v>WFPS</v>
      </c>
      <c r="H41" s="711" t="str">
        <f>IF('0) Signal List'!H41="","",'0) Signal List'!H41)</f>
        <v>ESBN</v>
      </c>
      <c r="I41" s="708"/>
    </row>
    <row r="42" spans="1:9" s="707" customFormat="1" ht="14.25" customHeight="1" x14ac:dyDescent="0.25">
      <c r="A42" s="573" t="str">
        <f>IF('0) Signal List'!A42="","",'0) Signal List'!A42)</f>
        <v>B8</v>
      </c>
      <c r="B42" s="574" t="str">
        <f>IF('0) Signal List'!B42="","",'0) Signal List'!B42)</f>
        <v>Emulated Inertia status (Feedback)</v>
      </c>
      <c r="C42" s="574" t="str">
        <f>IF('0) Signal List'!C42="","",'0) Signal List'!C42)</f>
        <v/>
      </c>
      <c r="D42" s="574" t="str">
        <f>IF('0) Signal List'!D42="","",'0) Signal List'!D42)</f>
        <v>on</v>
      </c>
      <c r="E42" s="575" t="str">
        <f>IF('0) Signal List'!E42="","",'0) Signal List'!E42)</f>
        <v/>
      </c>
      <c r="F42" s="574" t="str">
        <f>IF('0) Signal List'!F42="","",'0) Signal List'!F42)</f>
        <v/>
      </c>
      <c r="G42" s="576" t="str">
        <f>IF('0) Signal List'!G42="","",'0) Signal List'!G42)</f>
        <v>WFPS</v>
      </c>
      <c r="H42" s="711" t="str">
        <f>IF('0) Signal List'!H42="","",'0) Signal List'!H42)</f>
        <v>ESBN</v>
      </c>
      <c r="I42" s="708"/>
    </row>
    <row r="43" spans="1:9" ht="14.25" customHeight="1" x14ac:dyDescent="0.25">
      <c r="A43" s="103"/>
      <c r="B43" s="104"/>
      <c r="C43" s="104"/>
      <c r="D43" s="104"/>
      <c r="E43" s="105"/>
      <c r="F43" s="104"/>
      <c r="G43" s="109"/>
      <c r="H43" s="162"/>
      <c r="I43" s="183"/>
    </row>
    <row r="44" spans="1:9" ht="14.25" customHeight="1" x14ac:dyDescent="0.25">
      <c r="A44" s="103" t="str">
        <f>IF('0) Signal List'!A44="","",'0) Signal List'!A44)</f>
        <v/>
      </c>
      <c r="B44" s="901" t="str">
        <f>IF('0) Signal List'!B44="","",'0) Signal List'!B44)</f>
        <v>Recommended cable 15-pair, 15 x 2 x 0.6sqmm, Twisted-Pair (TP), stranded</v>
      </c>
      <c r="C44" s="899"/>
      <c r="D44" s="899"/>
      <c r="E44" s="899"/>
      <c r="F44" s="104" t="str">
        <f>IF('0) Signal List'!F44="","",'0) Signal List'!F44)</f>
        <v/>
      </c>
      <c r="G44" s="109" t="str">
        <f>IF('0) Signal List'!G44="","",'0) Signal List'!G44)</f>
        <v/>
      </c>
      <c r="H44" s="162" t="str">
        <f>IF('0) Signal List'!H44="","",'0) Signal List'!H44)</f>
        <v/>
      </c>
      <c r="I44" s="183"/>
    </row>
    <row r="45" spans="1:9" ht="14.25" customHeight="1" x14ac:dyDescent="0.25">
      <c r="A45" s="103" t="str">
        <f>IF('0) Signal List'!A45="","",'0) Signal List'!A45)</f>
        <v/>
      </c>
      <c r="B45" s="104" t="str">
        <f>IF('0) Signal List'!B45="","",'0) Signal List'!B45)</f>
        <v/>
      </c>
      <c r="C45" s="104" t="str">
        <f>IF('0) Signal List'!C45="","",'0) Signal List'!C45)</f>
        <v/>
      </c>
      <c r="D45" s="104" t="str">
        <f>IF('0) Signal List'!D45="","",'0) Signal List'!D45)</f>
        <v/>
      </c>
      <c r="E45" s="105" t="str">
        <f>IF('0) Signal List'!E45="","",'0) Signal List'!E45)</f>
        <v/>
      </c>
      <c r="F45" s="104" t="str">
        <f>IF('0) Signal List'!F45="","",'0) Signal List'!F45)</f>
        <v/>
      </c>
      <c r="G45" s="109" t="str">
        <f>IF('0) Signal List'!G45="","",'0) Signal List'!G45)</f>
        <v/>
      </c>
      <c r="H45" s="162" t="str">
        <f>IF('0) Signal List'!H45="","",'0) Signal List'!H45)</f>
        <v/>
      </c>
      <c r="I45" s="183"/>
    </row>
    <row r="46" spans="1:9" ht="14.4" thickBot="1" x14ac:dyDescent="0.3">
      <c r="A46" s="98" t="str">
        <f>IF('0) Signal List'!A46="","",'0) Signal List'!A46)</f>
        <v>ETIE Ref</v>
      </c>
      <c r="B46" s="99" t="str">
        <f>IF('0) Signal List'!B46="","",'0) Signal List'!B46)</f>
        <v>Analogue Input Signals (to EirGrid)</v>
      </c>
      <c r="C46" s="100" t="str">
        <f>IF('0) Signal List'!C46="","",'0) Signal List'!C46)</f>
        <v/>
      </c>
      <c r="D46" s="100" t="str">
        <f>IF('0) Signal List'!D46="","",'0) Signal List'!D46)</f>
        <v/>
      </c>
      <c r="E46" s="101" t="str">
        <f>IF('0) Signal List'!E46="","",'0) Signal List'!E46)</f>
        <v/>
      </c>
      <c r="F46" s="100" t="str">
        <f>IF('0) Signal List'!F46="","",'0) Signal List'!F46)</f>
        <v/>
      </c>
      <c r="G46" s="102" t="str">
        <f>IF('0) Signal List'!G46="","",'0) Signal List'!G46)</f>
        <v>Provided by</v>
      </c>
      <c r="H46" s="156" t="str">
        <f>IF('0) Signal List'!H46="","",'0) Signal List'!H46)</f>
        <v>TSO Pass-through to</v>
      </c>
      <c r="I46" s="177"/>
    </row>
    <row r="47" spans="1:9" ht="14.25" customHeight="1" thickTop="1" x14ac:dyDescent="0.25">
      <c r="A47" s="115" t="str">
        <f>IF('0) Signal List'!A47="","",'0) Signal List'!A47)</f>
        <v/>
      </c>
      <c r="B47" s="104" t="str">
        <f>IF('0) Signal List'!B47="","",'0) Signal List'!B47)</f>
        <v/>
      </c>
      <c r="C47" s="104" t="str">
        <f>IF('0) Signal List'!C47="","",'0) Signal List'!C47)</f>
        <v/>
      </c>
      <c r="D47" s="104" t="str">
        <f>IF('0) Signal List'!D47="","",'0) Signal List'!D47)</f>
        <v/>
      </c>
      <c r="E47" s="105" t="str">
        <f>IF('0) Signal List'!E47="","",'0) Signal List'!E47)</f>
        <v/>
      </c>
      <c r="F47" s="104" t="str">
        <f>IF('0) Signal List'!F47="","",'0) Signal List'!F47)</f>
        <v/>
      </c>
      <c r="G47" s="106" t="str">
        <f>IF('0) Signal List'!G47="","",'0) Signal List'!G47)</f>
        <v/>
      </c>
      <c r="H47" s="158" t="str">
        <f>IF('0) Signal List'!H47="","",'0) Signal List'!H47)</f>
        <v/>
      </c>
      <c r="I47" s="183"/>
    </row>
    <row r="48" spans="1:9" ht="14.25" customHeight="1" x14ac:dyDescent="0.3">
      <c r="A48" s="115" t="str">
        <f>IF('0) Signal List'!A48="","",'0) Signal List'!A48)</f>
        <v/>
      </c>
      <c r="B48" s="343" t="str">
        <f>IF('0) Signal List'!B48="","",'0) Signal List'!B48)</f>
        <v>Analogue Input Signals from Sub Station to EirGrid</v>
      </c>
      <c r="C48" s="104" t="str">
        <f>IF('0) Signal List'!C48="","",'0) Signal List'!C48)</f>
        <v/>
      </c>
      <c r="D48" s="104" t="str">
        <f>IF('0) Signal List'!D48="","",'0) Signal List'!D48)</f>
        <v/>
      </c>
      <c r="E48" s="105" t="str">
        <f>IF('0) Signal List'!E48="","",'0) Signal List'!E48)</f>
        <v/>
      </c>
      <c r="F48" s="104" t="str">
        <f>IF('0) Signal List'!F48="","",'0) Signal List'!F48)</f>
        <v/>
      </c>
      <c r="G48" s="109" t="str">
        <f>IF('0) Signal List'!G48="","",'0) Signal List'!G48)</f>
        <v/>
      </c>
      <c r="H48" s="162" t="str">
        <f>IF('0) Signal List'!H48="","",'0) Signal List'!H48)</f>
        <v/>
      </c>
      <c r="I48" s="183"/>
    </row>
    <row r="49" spans="1:9" ht="14.25" customHeight="1" x14ac:dyDescent="0.25">
      <c r="A49" s="103" t="str">
        <f>IF('0) Signal List'!A49="","",'0) Signal List'!A49)</f>
        <v>C1</v>
      </c>
      <c r="B49" s="104" t="str">
        <f>IF('0) Signal List'!B49="","",'0) Signal List'!B49)</f>
        <v>Active Power Output at Connection Point</v>
      </c>
      <c r="C49" s="104" t="str">
        <f>IF('0) Signal List'!C49="","",'0) Signal List'!C49)</f>
        <v>-10 to 0 to 10</v>
      </c>
      <c r="D49" s="104" t="str">
        <f>IF('0) Signal List'!D49="","",'0) Signal List'!D49)</f>
        <v>mA</v>
      </c>
      <c r="E49" s="105" t="e">
        <f>IF('0) Signal List'!E49="","",'0) Signal List'!E49)</f>
        <v>#VALUE!</v>
      </c>
      <c r="F49" s="104" t="str">
        <f>IF('0) Signal List'!F49="","",'0) Signal List'!F49)</f>
        <v>MW</v>
      </c>
      <c r="G49" s="110" t="str">
        <f>IF('0) Signal List'!G49="","",'0) Signal List'!G49)</f>
        <v>WFPS</v>
      </c>
      <c r="H49" s="163" t="str">
        <f>IF('0) Signal List'!H49="","",'0) Signal List'!H49)</f>
        <v>ESBN</v>
      </c>
      <c r="I49" s="183"/>
    </row>
    <row r="50" spans="1:9" ht="14.25" customHeight="1" x14ac:dyDescent="0.25">
      <c r="A50" s="103" t="str">
        <f>IF('0) Signal List'!A50="","",'0) Signal List'!A50)</f>
        <v>C2</v>
      </c>
      <c r="B50" s="104" t="str">
        <f>IF('0) Signal List'!B50="","",'0) Signal List'!B50)</f>
        <v>Reactive Power at Connection Point</v>
      </c>
      <c r="C50" s="104" t="str">
        <f>IF('0) Signal List'!C50="","",'0) Signal List'!C50)</f>
        <v>-10 to 0 to 10</v>
      </c>
      <c r="D50" s="104" t="str">
        <f>IF('0) Signal List'!D50="","",'0) Signal List'!D50)</f>
        <v>mA</v>
      </c>
      <c r="E50" s="105" t="e">
        <f>IF('0) Signal List'!E50="","",'0) Signal List'!E50)</f>
        <v>#VALUE!</v>
      </c>
      <c r="F50" s="104" t="str">
        <f>IF('0) Signal List'!F50="","",'0) Signal List'!F50)</f>
        <v>Mvar</v>
      </c>
      <c r="G50" s="110" t="str">
        <f>IF('0) Signal List'!G50="","",'0) Signal List'!G50)</f>
        <v>WFPS</v>
      </c>
      <c r="H50" s="163" t="str">
        <f>IF('0) Signal List'!H50="","",'0) Signal List'!H50)</f>
        <v>ESBN</v>
      </c>
      <c r="I50" s="183"/>
    </row>
    <row r="51" spans="1:9" ht="14.25" customHeight="1" x14ac:dyDescent="0.25">
      <c r="A51" s="103" t="str">
        <f>IF('0) Signal List'!A51="","",'0) Signal List'!A51)</f>
        <v>C3</v>
      </c>
      <c r="B51" s="104" t="str">
        <f>IF('0) Signal List'!B51="","",'0) Signal List'!B51)</f>
        <v>Voltage at Connection Point</v>
      </c>
      <c r="C51" s="104" t="str">
        <f>IF('0) Signal List'!C51="","",'0) Signal List'!C51)</f>
        <v>0-10</v>
      </c>
      <c r="D51" s="104" t="str">
        <f>IF('0) Signal List'!D51="","",'0) Signal List'!D51)</f>
        <v>mA</v>
      </c>
      <c r="E51" s="105" t="str">
        <f>IF('0) Signal List'!E51="","",'0) Signal List'!E51)</f>
        <v>0 to 24</v>
      </c>
      <c r="F51" s="104" t="str">
        <f>IF('0) Signal List'!F51="","",'0) Signal List'!F51)</f>
        <v>kV</v>
      </c>
      <c r="G51" s="110" t="str">
        <f>IF('0) Signal List'!G51="","",'0) Signal List'!G51)</f>
        <v>WFPS</v>
      </c>
      <c r="H51" s="163" t="str">
        <f>IF('0) Signal List'!H51="","",'0) Signal List'!H51)</f>
        <v>ESBN</v>
      </c>
      <c r="I51" s="183"/>
    </row>
    <row r="52" spans="1:9" ht="14.25" customHeight="1" x14ac:dyDescent="0.25">
      <c r="A52" s="103" t="str">
        <f>IF('0) Signal List'!A52="","",'0) Signal List'!A52)</f>
        <v/>
      </c>
      <c r="B52" s="104" t="str">
        <f>IF('0) Signal List'!B52="","",'0) Signal List'!B52)</f>
        <v/>
      </c>
      <c r="C52" s="104" t="str">
        <f>IF('0) Signal List'!C52="","",'0) Signal List'!C52)</f>
        <v/>
      </c>
      <c r="D52" s="104" t="str">
        <f>IF('0) Signal List'!D52="","",'0) Signal List'!D52)</f>
        <v/>
      </c>
      <c r="E52" s="105" t="str">
        <f>IF('0) Signal List'!E52="","",'0) Signal List'!E52)</f>
        <v/>
      </c>
      <c r="F52" s="104" t="str">
        <f>IF('0) Signal List'!F52="","",'0) Signal List'!F52)</f>
        <v/>
      </c>
      <c r="G52" s="110" t="str">
        <f>IF('0) Signal List'!G52="","",'0) Signal List'!G52)</f>
        <v/>
      </c>
      <c r="H52" s="163" t="str">
        <f>IF('0) Signal List'!H52="","",'0) Signal List'!H52)</f>
        <v/>
      </c>
      <c r="I52" s="183"/>
    </row>
    <row r="53" spans="1:9" ht="14.25" customHeight="1" x14ac:dyDescent="0.3">
      <c r="A53" s="117" t="str">
        <f>IF('0) Signal List'!A53="","",'0) Signal List'!A53)</f>
        <v/>
      </c>
      <c r="B53" s="343" t="str">
        <f>IF('0) Signal List'!B53="","",'0) Signal List'!B53)</f>
        <v>Analogue Input Signals from WTG System to EirGrid</v>
      </c>
      <c r="C53" s="104" t="str">
        <f>IF('0) Signal List'!C53="","",'0) Signal List'!C53)</f>
        <v/>
      </c>
      <c r="D53" s="104" t="str">
        <f>IF('0) Signal List'!D53="","",'0) Signal List'!D53)</f>
        <v/>
      </c>
      <c r="E53" s="105" t="str">
        <f>IF('0) Signal List'!E53="","",'0) Signal List'!E53)</f>
        <v/>
      </c>
      <c r="F53" s="104" t="str">
        <f>IF('0) Signal List'!F53="","",'0) Signal List'!F53)</f>
        <v/>
      </c>
      <c r="G53" s="110" t="str">
        <f>IF('0) Signal List'!G53="","",'0) Signal List'!G53)</f>
        <v/>
      </c>
      <c r="H53" s="163" t="str">
        <f>IF('0) Signal List'!H53="","",'0) Signal List'!H53)</f>
        <v/>
      </c>
      <c r="I53" s="183"/>
    </row>
    <row r="54" spans="1:9" ht="14.25" customHeight="1" x14ac:dyDescent="0.25">
      <c r="A54" s="103" t="str">
        <f>IF('0) Signal List'!A54="","",'0) Signal List'!A54)</f>
        <v>D1</v>
      </c>
      <c r="B54" s="104" t="str">
        <f>IF('0) Signal List'!B54="","",'0) Signal List'!B54)</f>
        <v>Available Active Power</v>
      </c>
      <c r="C54" s="104" t="str">
        <f>IF('0) Signal List'!C54="","",'0) Signal List'!C54)</f>
        <v>0-10</v>
      </c>
      <c r="D54" s="104" t="str">
        <f>IF('0) Signal List'!D54="","",'0) Signal List'!D54)</f>
        <v>mA</v>
      </c>
      <c r="E54" s="105" t="e">
        <f>IF('0) Signal List'!E54="","",'0) Signal List'!E54)</f>
        <v>#VALUE!</v>
      </c>
      <c r="F54" s="104" t="str">
        <f>IF('0) Signal List'!F54="","",'0) Signal List'!F54)</f>
        <v>MW</v>
      </c>
      <c r="G54" s="110" t="str">
        <f>IF('0) Signal List'!G54="","",'0) Signal List'!G54)</f>
        <v>WFPS</v>
      </c>
      <c r="H54" s="163" t="str">
        <f>IF('0) Signal List'!H54="","",'0) Signal List'!H54)</f>
        <v>ESBN</v>
      </c>
      <c r="I54" s="183"/>
    </row>
    <row r="55" spans="1:9" ht="14.25" customHeight="1" x14ac:dyDescent="0.25">
      <c r="A55" s="103" t="str">
        <f>IF('0) Signal List'!A55="","",'0) Signal List'!A55)</f>
        <v>D2</v>
      </c>
      <c r="B55" s="104" t="str">
        <f>IF('0) Signal List'!B55="","",'0) Signal List'!B55)</f>
        <v>Active Power Control Setpoint (feedback)</v>
      </c>
      <c r="C55" s="104" t="str">
        <f>IF('0) Signal List'!C55="","",'0) Signal List'!C55)</f>
        <v>0-10</v>
      </c>
      <c r="D55" s="104" t="str">
        <f>IF('0) Signal List'!D55="","",'0) Signal List'!D55)</f>
        <v>mA</v>
      </c>
      <c r="E55" s="105" t="e">
        <f>IF('0) Signal List'!E55="","",'0) Signal List'!E55)</f>
        <v>#VALUE!</v>
      </c>
      <c r="F55" s="104" t="str">
        <f>IF('0) Signal List'!F55="","",'0) Signal List'!F55)</f>
        <v>MW</v>
      </c>
      <c r="G55" s="110" t="str">
        <f>IF('0) Signal List'!G55="","",'0) Signal List'!G55)</f>
        <v>WFPS</v>
      </c>
      <c r="H55" s="163" t="str">
        <f>IF('0) Signal List'!H55="","",'0) Signal List'!H55)</f>
        <v xml:space="preserve">N/A </v>
      </c>
      <c r="I55" s="183"/>
    </row>
    <row r="56" spans="1:9" ht="14.25" customHeight="1" x14ac:dyDescent="0.25">
      <c r="A56" s="103" t="str">
        <f>IF('0) Signal List'!A56="","",'0) Signal List'!A56)</f>
        <v>D3</v>
      </c>
      <c r="B56" s="104" t="str">
        <f>IF('0) Signal List'!B56="","",'0) Signal List'!B56)</f>
        <v>Frequency Droop Setting (feedback)</v>
      </c>
      <c r="C56" s="104" t="str">
        <f>IF('0) Signal List'!C56="","",'0) Signal List'!C56)</f>
        <v>0-10</v>
      </c>
      <c r="D56" s="104" t="str">
        <f>IF('0) Signal List'!D56="","",'0) Signal List'!D56)</f>
        <v>mA</v>
      </c>
      <c r="E56" s="105" t="str">
        <f>IF('0) Signal List'!E56="","",'0) Signal List'!E56)</f>
        <v xml:space="preserve"> 0-12</v>
      </c>
      <c r="F56" s="104" t="str">
        <f>IF('0) Signal List'!F56="","",'0) Signal List'!F56)</f>
        <v>%</v>
      </c>
      <c r="G56" s="110" t="str">
        <f>IF('0) Signal List'!G56="","",'0) Signal List'!G56)</f>
        <v>WFPS</v>
      </c>
      <c r="H56" s="163" t="str">
        <f>IF('0) Signal List'!H56="","",'0) Signal List'!H56)</f>
        <v xml:space="preserve">N/A </v>
      </c>
      <c r="I56" s="183"/>
    </row>
    <row r="57" spans="1:9" ht="14.25" customHeight="1" x14ac:dyDescent="0.25">
      <c r="A57" s="103"/>
      <c r="B57" s="104"/>
      <c r="C57" s="104"/>
      <c r="D57" s="104"/>
      <c r="E57" s="105"/>
      <c r="F57" s="104"/>
      <c r="G57" s="110"/>
      <c r="H57" s="700"/>
      <c r="I57" s="183"/>
    </row>
    <row r="58" spans="1:9" ht="14.25" customHeight="1" x14ac:dyDescent="0.3">
      <c r="A58" s="103" t="str">
        <f>IF('0) Signal List'!A58="","",'0) Signal List'!A58)</f>
        <v/>
      </c>
      <c r="B58" s="343" t="str">
        <f>IF('0) Signal List'!B58="","",'0) Signal List'!B58)</f>
        <v>Analogue WTG Availability</v>
      </c>
      <c r="C58" s="104" t="str">
        <f>IF('0) Signal List'!C58="","",'0) Signal List'!C58)</f>
        <v/>
      </c>
      <c r="D58" s="104" t="str">
        <f>IF('0) Signal List'!D58="","",'0) Signal List'!D58)</f>
        <v/>
      </c>
      <c r="E58" s="105" t="str">
        <f>IF('0) Signal List'!E58="","",'0) Signal List'!E58)</f>
        <v/>
      </c>
      <c r="F58" s="104" t="str">
        <f>IF('0) Signal List'!F58="","",'0) Signal List'!F58)</f>
        <v/>
      </c>
      <c r="G58" s="110" t="str">
        <f>IF('0) Signal List'!G58="","",'0) Signal List'!G58)</f>
        <v/>
      </c>
      <c r="H58" s="163" t="str">
        <f>IF('0) Signal List'!H58="","",'0) Signal List'!H58)</f>
        <v/>
      </c>
      <c r="I58" s="183"/>
    </row>
    <row r="59" spans="1:9" ht="14.25" customHeight="1" x14ac:dyDescent="0.25">
      <c r="A59" s="103" t="str">
        <f>IF('0) Signal List'!A59="","",'0) Signal List'!A59)</f>
        <v>D4</v>
      </c>
      <c r="B59" s="104" t="str">
        <f>IF('0) Signal List'!B59="","",'0) Signal List'!B59)</f>
        <v>%WTG not generating due to high wind</v>
      </c>
      <c r="C59" s="104" t="str">
        <f>IF('0) Signal List'!C59="","",'0) Signal List'!C59)</f>
        <v>0-10</v>
      </c>
      <c r="D59" s="104" t="str">
        <f>IF('0) Signal List'!D59="","",'0) Signal List'!D59)</f>
        <v>mA</v>
      </c>
      <c r="E59" s="105" t="str">
        <f>IF('0) Signal List'!E59="","",'0) Signal List'!E59)</f>
        <v>0-110</v>
      </c>
      <c r="F59" s="104" t="str">
        <f>IF('0) Signal List'!F59="","",'0) Signal List'!F59)</f>
        <v>%</v>
      </c>
      <c r="G59" s="110" t="str">
        <f>IF('0) Signal List'!G59="","",'0) Signal List'!G59)</f>
        <v>WFPS</v>
      </c>
      <c r="H59" s="163" t="str">
        <f>IF('0) Signal List'!H59="","",'0) Signal List'!H59)</f>
        <v>ESBN</v>
      </c>
      <c r="I59" s="183"/>
    </row>
    <row r="60" spans="1:9" ht="14.25" customHeight="1" x14ac:dyDescent="0.25">
      <c r="A60" s="103" t="str">
        <f>IF('0) Signal List'!A60="","",'0) Signal List'!A60)</f>
        <v>D5</v>
      </c>
      <c r="B60" s="104" t="str">
        <f>IF('0) Signal List'!B60="","",'0) Signal List'!B60)</f>
        <v xml:space="preserve">%WTG not generating due to low wind </v>
      </c>
      <c r="C60" s="104" t="str">
        <f>IF('0) Signal List'!C60="","",'0) Signal List'!C60)</f>
        <v>0-10</v>
      </c>
      <c r="D60" s="104" t="str">
        <f>IF('0) Signal List'!D60="","",'0) Signal List'!D60)</f>
        <v>mA</v>
      </c>
      <c r="E60" s="105" t="str">
        <f>IF('0) Signal List'!E60="","",'0) Signal List'!E60)</f>
        <v>0-110</v>
      </c>
      <c r="F60" s="104" t="str">
        <f>IF('0) Signal List'!F60="","",'0) Signal List'!F60)</f>
        <v>%</v>
      </c>
      <c r="G60" s="110" t="str">
        <f>IF('0) Signal List'!G60="","",'0) Signal List'!G60)</f>
        <v>WFPS</v>
      </c>
      <c r="H60" s="163" t="str">
        <f>IF('0) Signal List'!H60="","",'0) Signal List'!H60)</f>
        <v>ESBN</v>
      </c>
      <c r="I60" s="183"/>
    </row>
    <row r="61" spans="1:9" ht="14.25" customHeight="1" x14ac:dyDescent="0.25">
      <c r="A61" s="103" t="str">
        <f>IF('0) Signal List'!A61="","",'0) Signal List'!A61)</f>
        <v>D6</v>
      </c>
      <c r="B61" s="104" t="str">
        <f>IF('0) Signal List'!B61="","",'0) Signal List'!B61)</f>
        <v>Wind Farm Availability</v>
      </c>
      <c r="C61" s="104" t="str">
        <f>IF('0) Signal List'!C61="","",'0) Signal List'!C61)</f>
        <v>0-10</v>
      </c>
      <c r="D61" s="104" t="str">
        <f>IF('0) Signal List'!D61="","",'0) Signal List'!D61)</f>
        <v>mA</v>
      </c>
      <c r="E61" s="105" t="str">
        <f>IF('0) Signal List'!E61="","",'0) Signal List'!E61)</f>
        <v>0-110</v>
      </c>
      <c r="F61" s="104" t="str">
        <f>IF('0) Signal List'!F61="","",'0) Signal List'!F61)</f>
        <v>%</v>
      </c>
      <c r="G61" s="110" t="str">
        <f>IF('0) Signal List'!G61="","",'0) Signal List'!G61)</f>
        <v>WFPS</v>
      </c>
      <c r="H61" s="163" t="str">
        <f>IF('0) Signal List'!H61="","",'0) Signal List'!H61)</f>
        <v xml:space="preserve">N/A </v>
      </c>
      <c r="I61" s="183"/>
    </row>
    <row r="62" spans="1:9" ht="14.25" customHeight="1" x14ac:dyDescent="0.25">
      <c r="A62" s="103" t="str">
        <f>IF('0) Signal List'!A62="","",'0) Signal List'!A62)</f>
        <v/>
      </c>
      <c r="B62" s="104" t="str">
        <f>IF('0) Signal List'!B62="","",'0) Signal List'!B62)</f>
        <v/>
      </c>
      <c r="C62" s="104" t="str">
        <f>IF('0) Signal List'!C62="","",'0) Signal List'!C62)</f>
        <v/>
      </c>
      <c r="D62" s="104" t="str">
        <f>IF('0) Signal List'!D62="","",'0) Signal List'!D62)</f>
        <v/>
      </c>
      <c r="E62" s="105" t="str">
        <f>IF('0) Signal List'!E62="","",'0) Signal List'!E62)</f>
        <v/>
      </c>
      <c r="F62" s="104" t="str">
        <f>IF('0) Signal List'!F62="","",'0) Signal List'!F62)</f>
        <v/>
      </c>
      <c r="G62" s="110" t="str">
        <f>IF('0) Signal List'!G62="","",'0) Signal List'!G62)</f>
        <v/>
      </c>
      <c r="H62" s="163" t="str">
        <f>IF('0) Signal List'!H62="","",'0) Signal List'!H62)</f>
        <v/>
      </c>
      <c r="I62" s="183"/>
    </row>
    <row r="63" spans="1:9" ht="14.25" customHeight="1" x14ac:dyDescent="0.3">
      <c r="A63" s="103" t="str">
        <f>IF('0) Signal List'!A63="","",'0) Signal List'!A63)</f>
        <v/>
      </c>
      <c r="B63" s="343" t="str">
        <f>IF('0) Signal List'!B63="","",'0) Signal List'!B63)</f>
        <v>Analogue  Availability</v>
      </c>
      <c r="C63" s="104" t="str">
        <f>IF('0) Signal List'!C63="","",'0) Signal List'!C63)</f>
        <v/>
      </c>
      <c r="D63" s="104" t="str">
        <f>IF('0) Signal List'!D63="","",'0) Signal List'!D63)</f>
        <v/>
      </c>
      <c r="E63" s="105" t="str">
        <f>IF('0) Signal List'!E63="","",'0) Signal List'!E63)</f>
        <v/>
      </c>
      <c r="F63" s="104" t="str">
        <f>IF('0) Signal List'!F63="","",'0) Signal List'!F63)</f>
        <v/>
      </c>
      <c r="G63" s="110" t="str">
        <f>IF('0) Signal List'!G63="","",'0) Signal List'!G63)</f>
        <v/>
      </c>
      <c r="H63" s="163" t="str">
        <f>IF('0) Signal List'!H63="","",'0) Signal List'!H63)</f>
        <v/>
      </c>
      <c r="I63" s="183"/>
    </row>
    <row r="64" spans="1:9" s="707" customFormat="1" ht="14.25" customHeight="1" x14ac:dyDescent="0.25">
      <c r="A64" s="573" t="str">
        <f>IF('0) Signal List'!A64="","",'0) Signal List'!A64)</f>
        <v>D7</v>
      </c>
      <c r="B64" s="574" t="str">
        <f>IF('0) Signal List'!B64="","",'0) Signal List'!B64)</f>
        <v>Emulated Inertia FFR availability</v>
      </c>
      <c r="C64" s="574" t="str">
        <f>IF('0) Signal List'!C64="","",'0) Signal List'!C64)</f>
        <v>0-10</v>
      </c>
      <c r="D64" s="574" t="str">
        <f>IF('0) Signal List'!D64="","",'0) Signal List'!D64)</f>
        <v>mA</v>
      </c>
      <c r="E64" s="575" t="str">
        <f>IF('0) Signal List'!E64="","",'0) Signal List'!E64)</f>
        <v>0-XX</v>
      </c>
      <c r="F64" s="574" t="str">
        <f>IF('0) Signal List'!F64="","",'0) Signal List'!F64)</f>
        <v>MW</v>
      </c>
      <c r="G64" s="576" t="str">
        <f>IF('0) Signal List'!G64="","",'0) Signal List'!G64)</f>
        <v>WFPS</v>
      </c>
      <c r="H64" s="711" t="str">
        <f>IF('0) Signal List'!H64="","",'0) Signal List'!H64)</f>
        <v>ESBN</v>
      </c>
      <c r="I64" s="708"/>
    </row>
    <row r="65" spans="1:9" s="707" customFormat="1" ht="14.25" customHeight="1" x14ac:dyDescent="0.25">
      <c r="A65" s="573" t="str">
        <f>IF('0) Signal List'!A65="","",'0) Signal List'!A65)</f>
        <v>D8</v>
      </c>
      <c r="B65" s="574" t="str">
        <f>IF('0) Signal List'!B65="","",'0) Signal List'!B65)</f>
        <v>Emulated Inertia POR availability</v>
      </c>
      <c r="C65" s="574" t="str">
        <f>IF('0) Signal List'!C65="","",'0) Signal List'!C65)</f>
        <v>0-10</v>
      </c>
      <c r="D65" s="574" t="str">
        <f>IF('0) Signal List'!D65="","",'0) Signal List'!D65)</f>
        <v>mA</v>
      </c>
      <c r="E65" s="575" t="str">
        <f>IF('0) Signal List'!E65="","",'0) Signal List'!E65)</f>
        <v>0-XX</v>
      </c>
      <c r="F65" s="574" t="str">
        <f>IF('0) Signal List'!F65="","",'0) Signal List'!F65)</f>
        <v>MW</v>
      </c>
      <c r="G65" s="576" t="str">
        <f>IF('0) Signal List'!G65="","",'0) Signal List'!G65)</f>
        <v>WFPS</v>
      </c>
      <c r="H65" s="711" t="str">
        <f>IF('0) Signal List'!H65="","",'0) Signal List'!H65)</f>
        <v>ESBN</v>
      </c>
      <c r="I65" s="708"/>
    </row>
    <row r="66" spans="1:9" ht="14.25" customHeight="1" x14ac:dyDescent="0.25">
      <c r="A66" s="103" t="str">
        <f>IF('0) Signal List'!A68="","",'0) Signal List'!A68)</f>
        <v>D9</v>
      </c>
      <c r="B66" s="104" t="str">
        <f>IF('0) Signal List'!B68="","",'0) Signal List'!B68)</f>
        <v>Wind Speed 1</v>
      </c>
      <c r="C66" s="104" t="str">
        <f>IF('0) Signal List'!C68="","",'0) Signal List'!C68)</f>
        <v>0-10</v>
      </c>
      <c r="D66" s="104" t="str">
        <f>IF('0) Signal List'!D68="","",'0) Signal List'!D68)</f>
        <v>mA</v>
      </c>
      <c r="E66" s="105" t="str">
        <f>IF('0) Signal List'!E68="","",'0) Signal List'!E68)</f>
        <v>0-70</v>
      </c>
      <c r="F66" s="104" t="str">
        <f>IF('0) Signal List'!F68="","",'0) Signal List'!F68)</f>
        <v>m/s</v>
      </c>
      <c r="G66" s="110" t="str">
        <f>IF('0) Signal List'!G68="","",'0) Signal List'!G68)</f>
        <v>WFPS</v>
      </c>
      <c r="H66" s="163" t="str">
        <f>IF('0) Signal List'!H68="","",'0) Signal List'!H68)</f>
        <v xml:space="preserve">N/A </v>
      </c>
      <c r="I66" s="183"/>
    </row>
    <row r="67" spans="1:9" ht="14.25" customHeight="1" x14ac:dyDescent="0.25">
      <c r="A67" s="103" t="str">
        <f>IF('0) Signal List'!A69="","",'0) Signal List'!A69)</f>
        <v>D10</v>
      </c>
      <c r="B67" s="104" t="str">
        <f>IF('0) Signal List'!B69="","",'0) Signal List'!B69)</f>
        <v>Wind Direction 1</v>
      </c>
      <c r="C67" s="104" t="str">
        <f>IF('0) Signal List'!C69="","",'0) Signal List'!C69)</f>
        <v>0-10</v>
      </c>
      <c r="D67" s="104" t="str">
        <f>IF('0) Signal List'!D69="","",'0) Signal List'!D69)</f>
        <v>mA</v>
      </c>
      <c r="E67" s="105" t="str">
        <f>IF('0) Signal List'!E69="","",'0) Signal List'!E69)</f>
        <v>0-360</v>
      </c>
      <c r="F67" s="104" t="str">
        <f>IF('0) Signal List'!F69="","",'0) Signal List'!F69)</f>
        <v>deg</v>
      </c>
      <c r="G67" s="110" t="str">
        <f>IF('0) Signal List'!G69="","",'0) Signal List'!G69)</f>
        <v>WFPS</v>
      </c>
      <c r="H67" s="163" t="str">
        <f>IF('0) Signal List'!H69="","",'0) Signal List'!H69)</f>
        <v xml:space="preserve">N/A </v>
      </c>
      <c r="I67" s="183"/>
    </row>
    <row r="68" spans="1:9" ht="14.25" customHeight="1" x14ac:dyDescent="0.25">
      <c r="A68" s="103" t="str">
        <f>IF('0) Signal List'!A70="","",'0) Signal List'!A70)</f>
        <v>D11</v>
      </c>
      <c r="B68" s="104" t="str">
        <f>IF('0) Signal List'!B70="","",'0) Signal List'!B70)</f>
        <v>Air Temperature 1</v>
      </c>
      <c r="C68" s="104" t="str">
        <f>IF('0) Signal List'!C70="","",'0) Signal List'!C70)</f>
        <v>0-10</v>
      </c>
      <c r="D68" s="104" t="str">
        <f>IF('0) Signal List'!D70="","",'0) Signal List'!D70)</f>
        <v>mA</v>
      </c>
      <c r="E68" s="105" t="str">
        <f>IF('0) Signal List'!E70="","",'0) Signal List'!E70)</f>
        <v>-40-70</v>
      </c>
      <c r="F68" s="104" t="str">
        <f>IF('0) Signal List'!F70="","",'0) Signal List'!F70)</f>
        <v>C</v>
      </c>
      <c r="G68" s="110" t="str">
        <f>IF('0) Signal List'!G70="","",'0) Signal List'!G70)</f>
        <v>WFPS</v>
      </c>
      <c r="H68" s="163" t="str">
        <f>IF('0) Signal List'!H70="","",'0) Signal List'!H70)</f>
        <v xml:space="preserve">N/A </v>
      </c>
      <c r="I68" s="183"/>
    </row>
    <row r="69" spans="1:9" ht="14.25" customHeight="1" x14ac:dyDescent="0.25">
      <c r="A69" s="103" t="str">
        <f>IF('0) Signal List'!A71="","",'0) Signal List'!A71)</f>
        <v>D12</v>
      </c>
      <c r="B69" s="104" t="str">
        <f>IF('0) Signal List'!B71="","",'0) Signal List'!B71)</f>
        <v>Air Pressure 1</v>
      </c>
      <c r="C69" s="104" t="str">
        <f>IF('0) Signal List'!C71="","",'0) Signal List'!C71)</f>
        <v>0-10</v>
      </c>
      <c r="D69" s="104" t="str">
        <f>IF('0) Signal List'!D71="","",'0) Signal List'!D71)</f>
        <v>mA</v>
      </c>
      <c r="E69" s="105" t="str">
        <f>IF('0) Signal List'!E71="","",'0) Signal List'!E71)</f>
        <v>735-1060</v>
      </c>
      <c r="F69" s="104" t="str">
        <f>IF('0) Signal List'!F71="","",'0) Signal List'!F71)</f>
        <v>mBar</v>
      </c>
      <c r="G69" s="110" t="str">
        <f>IF('0) Signal List'!G71="","",'0) Signal List'!G71)</f>
        <v>WFPS</v>
      </c>
      <c r="H69" s="163" t="str">
        <f>IF('0) Signal List'!H71="","",'0) Signal List'!H71)</f>
        <v xml:space="preserve">N/A </v>
      </c>
      <c r="I69" s="183"/>
    </row>
    <row r="70" spans="1:9" ht="14.25" customHeight="1" x14ac:dyDescent="0.25">
      <c r="A70" s="103" t="str">
        <f>IF('0) Signal List'!A72="","",'0) Signal List'!A72)</f>
        <v/>
      </c>
      <c r="B70" s="104" t="str">
        <f>IF('0) Signal List'!B72="","",'0) Signal List'!B72)</f>
        <v/>
      </c>
      <c r="C70" s="104" t="str">
        <f>IF('0) Signal List'!C72="","",'0) Signal List'!C72)</f>
        <v/>
      </c>
      <c r="D70" s="104" t="str">
        <f>IF('0) Signal List'!D72="","",'0) Signal List'!D72)</f>
        <v/>
      </c>
      <c r="E70" s="105" t="str">
        <f>IF('0) Signal List'!E72="","",'0) Signal List'!E72)</f>
        <v/>
      </c>
      <c r="F70" s="104" t="str">
        <f>IF('0) Signal List'!F72="","",'0) Signal List'!F72)</f>
        <v/>
      </c>
      <c r="G70" s="110" t="str">
        <f>IF('0) Signal List'!G72="","",'0) Signal List'!G72)</f>
        <v/>
      </c>
      <c r="H70" s="163" t="str">
        <f>IF('0) Signal List'!H72="","",'0) Signal List'!H72)</f>
        <v/>
      </c>
      <c r="I70" s="183"/>
    </row>
    <row r="71" spans="1:9" ht="14.25" customHeight="1" x14ac:dyDescent="0.3">
      <c r="A71" s="103" t="str">
        <f>IF('0) Signal List'!A73="","",'0) Signal List'!A73)</f>
        <v/>
      </c>
      <c r="B71" s="343" t="str">
        <f>IF('0) Signal List'!B73="","",'0) Signal List'!B73)</f>
        <v>Met N (if Registered Capacity &gt;= 10 MW)</v>
      </c>
      <c r="C71" s="104" t="str">
        <f>IF('0) Signal List'!C73="","",'0) Signal List'!C73)</f>
        <v/>
      </c>
      <c r="D71" s="104" t="str">
        <f>IF('0) Signal List'!D73="","",'0) Signal List'!D73)</f>
        <v/>
      </c>
      <c r="E71" s="105" t="str">
        <f>IF('0) Signal List'!E73="","",'0) Signal List'!E73)</f>
        <v/>
      </c>
      <c r="F71" s="104" t="str">
        <f>IF('0) Signal List'!F73="","",'0) Signal List'!F73)</f>
        <v/>
      </c>
      <c r="G71" s="110" t="str">
        <f>IF('0) Signal List'!G73="","",'0) Signal List'!G73)</f>
        <v/>
      </c>
      <c r="H71" s="163" t="str">
        <f>IF('0) Signal List'!H73="","",'0) Signal List'!H73)</f>
        <v/>
      </c>
      <c r="I71" s="183"/>
    </row>
    <row r="72" spans="1:9" ht="14.25" customHeight="1" x14ac:dyDescent="0.25">
      <c r="A72" s="103" t="str">
        <f>IF('0) Signal List'!A74="","",'0) Signal List'!A74)</f>
        <v>D13</v>
      </c>
      <c r="B72" s="104" t="str">
        <f>IF('0) Signal List'!B74="","",'0) Signal List'!B74)</f>
        <v>Wind Speed N</v>
      </c>
      <c r="C72" s="104" t="str">
        <f>IF('0) Signal List'!C74="","",'0) Signal List'!C74)</f>
        <v>0-10</v>
      </c>
      <c r="D72" s="104" t="str">
        <f>IF('0) Signal List'!D74="","",'0) Signal List'!D74)</f>
        <v>mA</v>
      </c>
      <c r="E72" s="105" t="str">
        <f>IF('0) Signal List'!E74="","",'0) Signal List'!E74)</f>
        <v>0-70</v>
      </c>
      <c r="F72" s="104" t="str">
        <f>IF('0) Signal List'!F74="","",'0) Signal List'!F74)</f>
        <v>m/s</v>
      </c>
      <c r="G72" s="110" t="str">
        <f>IF('0) Signal List'!G74="","",'0) Signal List'!G74)</f>
        <v>WFPS</v>
      </c>
      <c r="H72" s="163" t="str">
        <f>IF('0) Signal List'!H74="","",'0) Signal List'!H74)</f>
        <v xml:space="preserve">N/A </v>
      </c>
      <c r="I72" s="183"/>
    </row>
    <row r="73" spans="1:9" ht="14.25" customHeight="1" x14ac:dyDescent="0.25">
      <c r="A73" s="103" t="str">
        <f>IF('0) Signal List'!A75="","",'0) Signal List'!A75)</f>
        <v>D14</v>
      </c>
      <c r="B73" s="104" t="str">
        <f>IF('0) Signal List'!B75="","",'0) Signal List'!B75)</f>
        <v>Wind Direction  N</v>
      </c>
      <c r="C73" s="104" t="str">
        <f>IF('0) Signal List'!C75="","",'0) Signal List'!C75)</f>
        <v>0-10</v>
      </c>
      <c r="D73" s="104" t="str">
        <f>IF('0) Signal List'!D75="","",'0) Signal List'!D75)</f>
        <v>mA</v>
      </c>
      <c r="E73" s="105" t="str">
        <f>IF('0) Signal List'!E75="","",'0) Signal List'!E75)</f>
        <v>0-360</v>
      </c>
      <c r="F73" s="104" t="str">
        <f>IF('0) Signal List'!F75="","",'0) Signal List'!F75)</f>
        <v>deg</v>
      </c>
      <c r="G73" s="110" t="str">
        <f>IF('0) Signal List'!G75="","",'0) Signal List'!G75)</f>
        <v>WFPS</v>
      </c>
      <c r="H73" s="163" t="str">
        <f>IF('0) Signal List'!H75="","",'0) Signal List'!H75)</f>
        <v xml:space="preserve">N/A </v>
      </c>
      <c r="I73" s="183"/>
    </row>
    <row r="74" spans="1:9" ht="14.25" customHeight="1" x14ac:dyDescent="0.25">
      <c r="A74" s="103" t="str">
        <f>IF('0) Signal List'!A76="","",'0) Signal List'!A76)</f>
        <v>D15</v>
      </c>
      <c r="B74" s="104" t="str">
        <f>IF('0) Signal List'!B76="","",'0) Signal List'!B76)</f>
        <v>Air Temperature N</v>
      </c>
      <c r="C74" s="104" t="str">
        <f>IF('0) Signal List'!C76="","",'0) Signal List'!C76)</f>
        <v>0-10</v>
      </c>
      <c r="D74" s="104" t="str">
        <f>IF('0) Signal List'!D76="","",'0) Signal List'!D76)</f>
        <v>mA</v>
      </c>
      <c r="E74" s="105" t="str">
        <f>IF('0) Signal List'!E76="","",'0) Signal List'!E76)</f>
        <v>-40-70</v>
      </c>
      <c r="F74" s="104" t="str">
        <f>IF('0) Signal List'!F76="","",'0) Signal List'!F76)</f>
        <v>C</v>
      </c>
      <c r="G74" s="110" t="str">
        <f>IF('0) Signal List'!G76="","",'0) Signal List'!G76)</f>
        <v>WFPS</v>
      </c>
      <c r="H74" s="163" t="str">
        <f>IF('0) Signal List'!H76="","",'0) Signal List'!H76)</f>
        <v xml:space="preserve">N/A </v>
      </c>
      <c r="I74" s="183"/>
    </row>
    <row r="75" spans="1:9" ht="14.25" customHeight="1" x14ac:dyDescent="0.25">
      <c r="A75" s="103" t="str">
        <f>IF('0) Signal List'!A77="","",'0) Signal List'!A77)</f>
        <v>D16</v>
      </c>
      <c r="B75" s="104" t="str">
        <f>IF('0) Signal List'!B77="","",'0) Signal List'!B77)</f>
        <v>Air Pressure N</v>
      </c>
      <c r="C75" s="104" t="str">
        <f>IF('0) Signal List'!C77="","",'0) Signal List'!C77)</f>
        <v>0-10</v>
      </c>
      <c r="D75" s="104" t="str">
        <f>IF('0) Signal List'!D77="","",'0) Signal List'!D77)</f>
        <v>mA</v>
      </c>
      <c r="E75" s="105" t="str">
        <f>IF('0) Signal List'!E77="","",'0) Signal List'!E77)</f>
        <v>735-1060</v>
      </c>
      <c r="F75" s="104" t="str">
        <f>IF('0) Signal List'!F77="","",'0) Signal List'!F77)</f>
        <v>mBar</v>
      </c>
      <c r="G75" s="110" t="str">
        <f>IF('0) Signal List'!G77="","",'0) Signal List'!G77)</f>
        <v>WFPS</v>
      </c>
      <c r="H75" s="163" t="str">
        <f>IF('0) Signal List'!H77="","",'0) Signal List'!H77)</f>
        <v xml:space="preserve">N/A </v>
      </c>
      <c r="I75" s="183"/>
    </row>
    <row r="76" spans="1:9" ht="14.25" customHeight="1" x14ac:dyDescent="0.25">
      <c r="A76" s="103" t="str">
        <f>IF('0) Signal List'!A78="","",'0) Signal List'!A78)</f>
        <v/>
      </c>
      <c r="B76" s="104" t="str">
        <f>IF('0) Signal List'!B78="","",'0) Signal List'!B78)</f>
        <v/>
      </c>
      <c r="C76" s="104" t="str">
        <f>IF('0) Signal List'!C78="","",'0) Signal List'!C78)</f>
        <v/>
      </c>
      <c r="D76" s="104" t="str">
        <f>IF('0) Signal List'!D78="","",'0) Signal List'!D78)</f>
        <v/>
      </c>
      <c r="E76" s="105" t="str">
        <f>IF('0) Signal List'!E78="","",'0) Signal List'!E78)</f>
        <v/>
      </c>
      <c r="F76" s="104" t="str">
        <f>IF('0) Signal List'!F78="","",'0) Signal List'!F78)</f>
        <v/>
      </c>
      <c r="G76" s="110" t="str">
        <f>IF('0) Signal List'!G78="","",'0) Signal List'!G78)</f>
        <v/>
      </c>
      <c r="H76" s="310" t="str">
        <f>IF('0) Signal List'!H78="","",'0) Signal List'!H78)</f>
        <v/>
      </c>
      <c r="I76" s="183"/>
    </row>
    <row r="77" spans="1:9" ht="14.25" customHeight="1" x14ac:dyDescent="0.25">
      <c r="A77" s="103" t="str">
        <f>IF('0) Signal List'!A79="","",'0) Signal List'!A79)</f>
        <v/>
      </c>
      <c r="B77" s="901" t="str">
        <f>IF('0) Signal List'!B79="","",'0) Signal List'!B79)</f>
        <v>Recommended cable 25-pair cable: 25 x 2 x 0.6sqmm TP, stranded, individually screened pairs. Screens to be terminated by WFPS.</v>
      </c>
      <c r="C77" s="898"/>
      <c r="D77" s="898"/>
      <c r="E77" s="898"/>
      <c r="F77" s="910"/>
      <c r="G77" s="109" t="str">
        <f>IF('0) Signal List'!G79="","",'0) Signal List'!G79)</f>
        <v/>
      </c>
      <c r="H77" s="162" t="str">
        <f>IF('0) Signal List'!H79="","",'0) Signal List'!H79)</f>
        <v/>
      </c>
      <c r="I77" s="183"/>
    </row>
    <row r="78" spans="1:9" ht="14.25" customHeight="1" x14ac:dyDescent="0.25">
      <c r="A78" s="103" t="str">
        <f>IF('0) Signal List'!A80="","",'0) Signal List'!A80)</f>
        <v/>
      </c>
      <c r="B78" s="104" t="str">
        <f>IF('0) Signal List'!B80="","",'0) Signal List'!B80)</f>
        <v/>
      </c>
      <c r="C78" s="104" t="str">
        <f>IF('0) Signal List'!C80="","",'0) Signal List'!C80)</f>
        <v/>
      </c>
      <c r="D78" s="104" t="str">
        <f>IF('0) Signal List'!D80="","",'0) Signal List'!D80)</f>
        <v/>
      </c>
      <c r="E78" s="105" t="str">
        <f>IF('0) Signal List'!E80="","",'0) Signal List'!E80)</f>
        <v/>
      </c>
      <c r="F78" s="104" t="str">
        <f>IF('0) Signal List'!F80="","",'0) Signal List'!F80)</f>
        <v/>
      </c>
      <c r="G78" s="109" t="str">
        <f>IF('0) Signal List'!G80="","",'0) Signal List'!G80)</f>
        <v/>
      </c>
      <c r="H78" s="162" t="str">
        <f>IF('0) Signal List'!H80="","",'0) Signal List'!H80)</f>
        <v/>
      </c>
      <c r="I78" s="183"/>
    </row>
    <row r="79" spans="1:9" ht="14.4" thickBot="1" x14ac:dyDescent="0.3">
      <c r="A79" s="98" t="str">
        <f>IF('0) Signal List'!A81="","",'0) Signal List'!A81)</f>
        <v>ETIE Ref</v>
      </c>
      <c r="B79" s="99" t="str">
        <f>IF('0) Signal List'!B81="","",'0) Signal List'!B81)</f>
        <v>Digital Output Signals (from EirGrid)</v>
      </c>
      <c r="C79" s="119" t="str">
        <f>IF('0) Signal List'!C81="","",'0) Signal List'!C81)</f>
        <v/>
      </c>
      <c r="D79" s="100" t="str">
        <f>IF('0) Signal List'!D81="","",'0) Signal List'!D81)</f>
        <v/>
      </c>
      <c r="E79" s="101" t="str">
        <f>IF('0) Signal List'!E81="","",'0) Signal List'!E81)</f>
        <v/>
      </c>
      <c r="F79" s="100" t="str">
        <f>IF('0) Signal List'!F81="","",'0) Signal List'!F81)</f>
        <v/>
      </c>
      <c r="G79" s="102" t="str">
        <f>IF('0) Signal List'!G81="","",'0) Signal List'!G81)</f>
        <v>Provided by</v>
      </c>
      <c r="H79" s="102" t="str">
        <f>IF('0) Signal List'!H81="","",'0) Signal List'!H81)</f>
        <v>TSO Pass-through to</v>
      </c>
      <c r="I79" s="177"/>
    </row>
    <row r="80" spans="1:9" ht="14.25" customHeight="1" thickTop="1" x14ac:dyDescent="0.25">
      <c r="A80" s="103" t="str">
        <f>IF('0) Signal List'!A82="","",'0) Signal List'!A82)</f>
        <v/>
      </c>
      <c r="B80" s="104" t="str">
        <f>IF('0) Signal List'!B82="","",'0) Signal List'!B82)</f>
        <v/>
      </c>
      <c r="C80" s="120" t="str">
        <f>IF('0) Signal List'!C82="","",'0) Signal List'!C82)</f>
        <v/>
      </c>
      <c r="D80" s="104" t="str">
        <f>IF('0) Signal List'!D82="","",'0) Signal List'!D82)</f>
        <v/>
      </c>
      <c r="E80" s="105" t="str">
        <f>IF('0) Signal List'!E82="","",'0) Signal List'!E82)</f>
        <v/>
      </c>
      <c r="F80" s="104" t="str">
        <f>IF('0) Signal List'!F82="","",'0) Signal List'!F82)</f>
        <v/>
      </c>
      <c r="G80" s="106" t="str">
        <f>IF('0) Signal List'!G82="","",'0) Signal List'!G82)</f>
        <v/>
      </c>
      <c r="H80" s="158" t="str">
        <f>IF('0) Signal List'!H82="","",'0) Signal List'!H82)</f>
        <v/>
      </c>
      <c r="I80" s="183"/>
    </row>
    <row r="81" spans="1:9" ht="14.25" customHeight="1" x14ac:dyDescent="0.25">
      <c r="A81" s="103" t="str">
        <f>IF('0) Signal List'!A83="","",'0) Signal List'!A83)</f>
        <v/>
      </c>
      <c r="B81" s="108" t="str">
        <f>IF('0) Signal List'!B83="","",'0) Signal List'!B83)</f>
        <v>Double Command Outputs</v>
      </c>
      <c r="C81" s="898" t="str">
        <f>IF('0) Signal List'!C83="","",'0) Signal List'!C83)</f>
        <v>(each individual relay output identified separately)</v>
      </c>
      <c r="D81" s="804"/>
      <c r="E81" s="804"/>
      <c r="F81" s="805"/>
      <c r="G81" s="109" t="str">
        <f>IF('0) Signal List'!G83="","",'0) Signal List'!G83)</f>
        <v/>
      </c>
      <c r="H81" s="162" t="str">
        <f>IF('0) Signal List'!H83="","",'0) Signal List'!H83)</f>
        <v/>
      </c>
      <c r="I81" s="183"/>
    </row>
    <row r="82" spans="1:9" ht="14.25" customHeight="1" x14ac:dyDescent="0.3">
      <c r="A82" s="103" t="str">
        <f>IF('0) Signal List'!A84="","",'0) Signal List'!A84)</f>
        <v/>
      </c>
      <c r="B82" s="343" t="str">
        <f>IF('0) Signal List'!B84="","",'0) Signal List'!B84)</f>
        <v>Digital Output Signals from EirGrid to WTG System</v>
      </c>
      <c r="C82" s="120" t="str">
        <f>IF('0) Signal List'!C84="","",'0) Signal List'!C84)</f>
        <v/>
      </c>
      <c r="D82" s="104" t="str">
        <f>IF('0) Signal List'!D84="","",'0) Signal List'!D84)</f>
        <v/>
      </c>
      <c r="E82" s="105" t="str">
        <f>IF('0) Signal List'!E84="","",'0) Signal List'!E84)</f>
        <v/>
      </c>
      <c r="F82" s="104" t="str">
        <f>IF('0) Signal List'!F84="","",'0) Signal List'!F84)</f>
        <v/>
      </c>
      <c r="G82" s="109" t="str">
        <f>IF('0) Signal List'!G84="","",'0) Signal List'!G84)</f>
        <v/>
      </c>
      <c r="H82" s="162" t="str">
        <f>IF('0) Signal List'!H84="","",'0) Signal List'!H84)</f>
        <v/>
      </c>
      <c r="I82" s="183"/>
    </row>
    <row r="83" spans="1:9" ht="14.25" customHeight="1" x14ac:dyDescent="0.25">
      <c r="A83" s="103" t="str">
        <f>IF('0) Signal List'!A85="","",'0) Signal List'!A85)</f>
        <v>E1</v>
      </c>
      <c r="B83" s="160" t="str">
        <f>IF('0) Signal List'!B85="","",'0) Signal List'!B85)</f>
        <v xml:space="preserve">Active Power Control facility status </v>
      </c>
      <c r="C83" s="104" t="str">
        <f>IF('0) Signal List'!C85="","",'0) Signal List'!C85)</f>
        <v/>
      </c>
      <c r="D83" s="104" t="str">
        <f>IF('0) Signal List'!D85="","",'0) Signal List'!D85)</f>
        <v>off</v>
      </c>
      <c r="E83" s="113" t="str">
        <f>IF('0) Signal List'!E85="","",'0) Signal List'!E85)</f>
        <v>pulse</v>
      </c>
      <c r="F83" s="104" t="str">
        <f>IF('0) Signal List'!F85="","",'0) Signal List'!F85)</f>
        <v>0.5 seconds</v>
      </c>
      <c r="G83" s="110" t="str">
        <f>IF('0) Signal List'!G85="","",'0) Signal List'!G85)</f>
        <v>WFPS</v>
      </c>
      <c r="H83" s="163" t="str">
        <f>IF('0) Signal List'!H85="","",'0) Signal List'!H85)</f>
        <v xml:space="preserve">N/A </v>
      </c>
      <c r="I83" s="183"/>
    </row>
    <row r="84" spans="1:9" ht="14.25" customHeight="1" x14ac:dyDescent="0.25">
      <c r="A84" s="103" t="str">
        <f>IF('0) Signal List'!A86="","",'0) Signal List'!A86)</f>
        <v>E2</v>
      </c>
      <c r="B84" s="160" t="str">
        <f>IF('0) Signal List'!B86="","",'0) Signal List'!B86)</f>
        <v>Active Power Control facility status</v>
      </c>
      <c r="C84" s="104" t="str">
        <f>IF('0) Signal List'!C86="","",'0) Signal List'!C86)</f>
        <v/>
      </c>
      <c r="D84" s="104" t="str">
        <f>IF('0) Signal List'!D86="","",'0) Signal List'!D86)</f>
        <v>on</v>
      </c>
      <c r="E84" s="113" t="str">
        <f>IF('0) Signal List'!E86="","",'0) Signal List'!E86)</f>
        <v>pulse</v>
      </c>
      <c r="F84" s="104" t="str">
        <f>IF('0) Signal List'!F86="","",'0) Signal List'!F86)</f>
        <v>0.5 seconds</v>
      </c>
      <c r="G84" s="110" t="str">
        <f>IF('0) Signal List'!G86="","",'0) Signal List'!G86)</f>
        <v>WFPS</v>
      </c>
      <c r="H84" s="163" t="str">
        <f>IF('0) Signal List'!H86="","",'0) Signal List'!H86)</f>
        <v xml:space="preserve">N/A </v>
      </c>
      <c r="I84" s="183"/>
    </row>
    <row r="85" spans="1:9" ht="14.25" customHeight="1" x14ac:dyDescent="0.25">
      <c r="A85" s="103" t="str">
        <f>IF('0) Signal List'!A87="","",'0) Signal List'!A87)</f>
        <v>E3</v>
      </c>
      <c r="B85" s="104" t="str">
        <f>IF('0) Signal List'!B87="","",'0) Signal List'!B87)</f>
        <v>Frequency Response System Mode Status</v>
      </c>
      <c r="C85" s="104" t="str">
        <f>IF('0) Signal List'!C87="","",'0) Signal List'!C87)</f>
        <v/>
      </c>
      <c r="D85" s="104" t="str">
        <f>IF('0) Signal List'!D87="","",'0) Signal List'!D87)</f>
        <v>off</v>
      </c>
      <c r="E85" s="113" t="str">
        <f>IF('0) Signal List'!E87="","",'0) Signal List'!E87)</f>
        <v>pulse</v>
      </c>
      <c r="F85" s="104" t="str">
        <f>IF('0) Signal List'!F87="","",'0) Signal List'!F87)</f>
        <v>0.5 seconds</v>
      </c>
      <c r="G85" s="110" t="str">
        <f>IF('0) Signal List'!G87="","",'0) Signal List'!G87)</f>
        <v>WFPS</v>
      </c>
      <c r="H85" s="163" t="str">
        <f>IF('0) Signal List'!H87="","",'0) Signal List'!H87)</f>
        <v xml:space="preserve">N/A </v>
      </c>
      <c r="I85" s="183"/>
    </row>
    <row r="86" spans="1:9" ht="14.25" customHeight="1" x14ac:dyDescent="0.25">
      <c r="A86" s="103" t="str">
        <f>IF('0) Signal List'!A88="","",'0) Signal List'!A88)</f>
        <v>E4</v>
      </c>
      <c r="B86" s="104" t="str">
        <f>IF('0) Signal List'!B88="","",'0) Signal List'!B88)</f>
        <v>Frequency Response System Mode Status</v>
      </c>
      <c r="C86" s="104" t="str">
        <f>IF('0) Signal List'!C88="","",'0) Signal List'!C88)</f>
        <v/>
      </c>
      <c r="D86" s="104" t="str">
        <f>IF('0) Signal List'!D88="","",'0) Signal List'!D88)</f>
        <v>on</v>
      </c>
      <c r="E86" s="113" t="str">
        <f>IF('0) Signal List'!E88="","",'0) Signal List'!E88)</f>
        <v>pulse</v>
      </c>
      <c r="F86" s="104" t="str">
        <f>IF('0) Signal List'!F88="","",'0) Signal List'!F88)</f>
        <v>0.5 seconds</v>
      </c>
      <c r="G86" s="110" t="str">
        <f>IF('0) Signal List'!G88="","",'0) Signal List'!G88)</f>
        <v>WFPS</v>
      </c>
      <c r="H86" s="163" t="str">
        <f>IF('0) Signal List'!H88="","",'0) Signal List'!H88)</f>
        <v xml:space="preserve">N/A </v>
      </c>
      <c r="I86" s="183"/>
    </row>
    <row r="87" spans="1:9" ht="14.25" customHeight="1" x14ac:dyDescent="0.25">
      <c r="A87" s="103" t="str">
        <f>IF('0) Signal List'!A89="","",'0) Signal List'!A89)</f>
        <v>E5</v>
      </c>
      <c r="B87" s="104" t="str">
        <f>IF('0) Signal List'!B89="","",'0) Signal List'!B89)</f>
        <v>Frequency Response Curve Select</v>
      </c>
      <c r="C87" s="104" t="str">
        <f>IF('0) Signal List'!C89="","",'0) Signal List'!C89)</f>
        <v/>
      </c>
      <c r="D87" s="104" t="str">
        <f>IF('0) Signal List'!D89="","",'0) Signal List'!D89)</f>
        <v>Curve 1</v>
      </c>
      <c r="E87" s="113" t="str">
        <f>IF('0) Signal List'!E89="","",'0) Signal List'!E89)</f>
        <v>pulse</v>
      </c>
      <c r="F87" s="104" t="str">
        <f>IF('0) Signal List'!F89="","",'0) Signal List'!F89)</f>
        <v>0.5 seconds</v>
      </c>
      <c r="G87" s="110" t="str">
        <f>IF('0) Signal List'!G89="","",'0) Signal List'!G89)</f>
        <v>WFPS</v>
      </c>
      <c r="H87" s="163" t="str">
        <f>IF('0) Signal List'!H89="","",'0) Signal List'!H89)</f>
        <v xml:space="preserve">N/A </v>
      </c>
      <c r="I87" s="183"/>
    </row>
    <row r="88" spans="1:9" ht="14.25" customHeight="1" x14ac:dyDescent="0.25">
      <c r="A88" s="103" t="str">
        <f>IF('0) Signal List'!A90="","",'0) Signal List'!A90)</f>
        <v>E6</v>
      </c>
      <c r="B88" s="104" t="str">
        <f>IF('0) Signal List'!B90="","",'0) Signal List'!B90)</f>
        <v>Frequency Response Curve Select</v>
      </c>
      <c r="C88" s="104" t="str">
        <f>IF('0) Signal List'!C90="","",'0) Signal List'!C90)</f>
        <v/>
      </c>
      <c r="D88" s="104" t="str">
        <f>IF('0) Signal List'!D90="","",'0) Signal List'!D90)</f>
        <v>Curve 2</v>
      </c>
      <c r="E88" s="113" t="str">
        <f>IF('0) Signal List'!E90="","",'0) Signal List'!E90)</f>
        <v>pulse</v>
      </c>
      <c r="F88" s="104" t="str">
        <f>IF('0) Signal List'!F90="","",'0) Signal List'!F90)</f>
        <v>0.5 seconds</v>
      </c>
      <c r="G88" s="110" t="str">
        <f>IF('0) Signal List'!G90="","",'0) Signal List'!G90)</f>
        <v>WFPS</v>
      </c>
      <c r="H88" s="163" t="str">
        <f>IF('0) Signal List'!H90="","",'0) Signal List'!H90)</f>
        <v xml:space="preserve">N/A </v>
      </c>
      <c r="I88" s="183"/>
    </row>
    <row r="89" spans="1:9" s="707" customFormat="1" ht="14.25" customHeight="1" x14ac:dyDescent="0.25">
      <c r="A89" s="573" t="str">
        <f>IF('0) Signal List'!A91="","",'0) Signal List'!A91)</f>
        <v>E7</v>
      </c>
      <c r="B89" s="574" t="str">
        <f>IF('0) Signal List'!B91="","",'0) Signal List'!B91)</f>
        <v xml:space="preserve">Emulated Inertia </v>
      </c>
      <c r="C89" s="574" t="str">
        <f>IF('0) Signal List'!C91="","",'0) Signal List'!C91)</f>
        <v/>
      </c>
      <c r="D89" s="574" t="str">
        <f>IF('0) Signal List'!D91="","",'0) Signal List'!D91)</f>
        <v>off</v>
      </c>
      <c r="E89" s="710" t="str">
        <f>IF('0) Signal List'!E91="","",'0) Signal List'!E91)</f>
        <v>pulse</v>
      </c>
      <c r="F89" s="574" t="str">
        <f>IF('0) Signal List'!F91="","",'0) Signal List'!F91)</f>
        <v>0.5 seconds</v>
      </c>
      <c r="G89" s="576" t="str">
        <f>IF('0) Signal List'!G91="","",'0) Signal List'!G91)</f>
        <v>WFPS</v>
      </c>
      <c r="H89" s="711" t="str">
        <f>IF('0) Signal List'!H91="","",'0) Signal List'!H91)</f>
        <v xml:space="preserve">N/A </v>
      </c>
      <c r="I89" s="708"/>
    </row>
    <row r="90" spans="1:9" s="707" customFormat="1" ht="14.25" customHeight="1" x14ac:dyDescent="0.25">
      <c r="A90" s="573" t="str">
        <f>IF('0) Signal List'!A92="","",'0) Signal List'!A92)</f>
        <v>E8</v>
      </c>
      <c r="B90" s="574" t="str">
        <f>IF('0) Signal List'!B92="","",'0) Signal List'!B92)</f>
        <v xml:space="preserve">Emulated Inertia </v>
      </c>
      <c r="C90" s="574" t="str">
        <f>IF('0) Signal List'!C92="","",'0) Signal List'!C92)</f>
        <v/>
      </c>
      <c r="D90" s="574" t="str">
        <f>IF('0) Signal List'!D92="","",'0) Signal List'!D92)</f>
        <v>on</v>
      </c>
      <c r="E90" s="710" t="str">
        <f>IF('0) Signal List'!E92="","",'0) Signal List'!E92)</f>
        <v>pulse</v>
      </c>
      <c r="F90" s="574" t="str">
        <f>IF('0) Signal List'!F92="","",'0) Signal List'!F92)</f>
        <v>0.5 seconds</v>
      </c>
      <c r="G90" s="576" t="str">
        <f>IF('0) Signal List'!G92="","",'0) Signal List'!G92)</f>
        <v>WFPS</v>
      </c>
      <c r="H90" s="711" t="str">
        <f>IF('0) Signal List'!H92="","",'0) Signal List'!H92)</f>
        <v xml:space="preserve">N/A </v>
      </c>
      <c r="I90" s="708"/>
    </row>
    <row r="91" spans="1:9" ht="14.25" customHeight="1" x14ac:dyDescent="0.25">
      <c r="A91" s="103" t="str">
        <f>IF('0) Signal List'!A93="","",'0) Signal List'!A93)</f>
        <v/>
      </c>
      <c r="B91" s="104" t="str">
        <f>IF('0) Signal List'!B93="","",'0) Signal List'!B93)</f>
        <v/>
      </c>
      <c r="C91" s="104" t="str">
        <f>IF('0) Signal List'!C93="","",'0) Signal List'!C93)</f>
        <v/>
      </c>
      <c r="D91" s="104" t="str">
        <f>IF('0) Signal List'!D93="","",'0) Signal List'!D93)</f>
        <v/>
      </c>
      <c r="E91" s="113" t="str">
        <f>IF('0) Signal List'!E93="","",'0) Signal List'!E93)</f>
        <v/>
      </c>
      <c r="F91" s="104" t="str">
        <f>IF('0) Signal List'!F93="","",'0) Signal List'!F93)</f>
        <v/>
      </c>
      <c r="G91" s="109" t="str">
        <f>IF('0) Signal List'!G93="","",'0) Signal List'!G93)</f>
        <v/>
      </c>
      <c r="H91" s="162" t="str">
        <f>IF('0) Signal List'!H93="","",'0) Signal List'!H93)</f>
        <v/>
      </c>
      <c r="I91" s="183"/>
    </row>
    <row r="92" spans="1:9" ht="14.25" customHeight="1" x14ac:dyDescent="0.3">
      <c r="A92" s="103" t="str">
        <f>IF('0) Signal List'!A94="","",'0) Signal List'!A94)</f>
        <v/>
      </c>
      <c r="B92" s="343" t="str">
        <f>IF('0) Signal List'!B94="","",'0) Signal List'!B94)</f>
        <v>Digital Output Signals from EirGrid to Sub Station</v>
      </c>
      <c r="C92" s="104" t="str">
        <f>IF('0) Signal List'!C94="","",'0) Signal List'!C94)</f>
        <v/>
      </c>
      <c r="D92" s="104" t="str">
        <f>IF('0) Signal List'!D94="","",'0) Signal List'!D94)</f>
        <v/>
      </c>
      <c r="E92" s="113" t="str">
        <f>IF('0) Signal List'!E94="","",'0) Signal List'!E94)</f>
        <v/>
      </c>
      <c r="F92" s="104" t="str">
        <f>IF('0) Signal List'!F94="","",'0) Signal List'!F94)</f>
        <v/>
      </c>
      <c r="G92" s="109" t="str">
        <f>IF('0) Signal List'!G94="","",'0) Signal List'!G94)</f>
        <v/>
      </c>
      <c r="H92" s="162" t="str">
        <f>IF('0) Signal List'!H94="","",'0) Signal List'!H94)</f>
        <v/>
      </c>
      <c r="I92" s="183"/>
    </row>
    <row r="93" spans="1:9" ht="14.25" customHeight="1" x14ac:dyDescent="0.25">
      <c r="A93" s="103" t="str">
        <f>IF('0) Signal List'!A95="","",'0) Signal List'!A95)</f>
        <v>F1</v>
      </c>
      <c r="B93" s="104" t="str">
        <f>IF('0) Signal List'!B95="","",'0) Signal List'!B95)</f>
        <v>ESBN 20 kV interface switch (Nulec Recloser)</v>
      </c>
      <c r="C93" s="111" t="str">
        <f>IF('0) Signal List'!C95="","",'0) Signal List'!C95)</f>
        <v/>
      </c>
      <c r="D93" s="112" t="str">
        <f>IF('0) Signal List'!D95="","",'0) Signal List'!D95)</f>
        <v>open</v>
      </c>
      <c r="E93" s="113" t="str">
        <f>IF('0) Signal List'!E95="","",'0) Signal List'!E95)</f>
        <v>pulse</v>
      </c>
      <c r="F93" s="104" t="str">
        <f>IF('0) Signal List'!F95="","",'0) Signal List'!F95)</f>
        <v>0.5 seconds</v>
      </c>
      <c r="G93" s="110" t="str">
        <f>IF('0) Signal List'!G95="","",'0) Signal List'!G95)</f>
        <v>ESBN</v>
      </c>
      <c r="H93" s="163" t="str">
        <f>IF('0) Signal List'!H95="","",'0) Signal List'!H95)</f>
        <v>ESBN</v>
      </c>
      <c r="I93" s="183"/>
    </row>
    <row r="94" spans="1:9" ht="14.25" customHeight="1" x14ac:dyDescent="0.25">
      <c r="A94" s="103" t="str">
        <f>IF('0) Signal List'!A96="","",'0) Signal List'!A96)</f>
        <v>F2</v>
      </c>
      <c r="B94" s="104" t="str">
        <f>IF('0) Signal List'!B96="","",'0) Signal List'!B96)</f>
        <v>ESBN 20 kV interface switch (Nulec Recloser)</v>
      </c>
      <c r="C94" s="111" t="str">
        <f>IF('0) Signal List'!C96="","",'0) Signal List'!C96)</f>
        <v/>
      </c>
      <c r="D94" s="112" t="str">
        <f>IF('0) Signal List'!D96="","",'0) Signal List'!D96)</f>
        <v>close</v>
      </c>
      <c r="E94" s="113" t="str">
        <f>IF('0) Signal List'!E96="","",'0) Signal List'!E96)</f>
        <v>pulse</v>
      </c>
      <c r="F94" s="104" t="str">
        <f>IF('0) Signal List'!F96="","",'0) Signal List'!F96)</f>
        <v>0.5 seconds</v>
      </c>
      <c r="G94" s="110" t="str">
        <f>IF('0) Signal List'!G96="","",'0) Signal List'!G96)</f>
        <v>ESBN</v>
      </c>
      <c r="H94" s="163" t="str">
        <f>IF('0) Signal List'!H96="","",'0) Signal List'!H96)</f>
        <v>ESBN</v>
      </c>
      <c r="I94" s="183"/>
    </row>
    <row r="95" spans="1:9" ht="14.25" customHeight="1" x14ac:dyDescent="0.25">
      <c r="A95" s="103" t="str">
        <f>IF('0) Signal List'!A97="","",'0) Signal List'!A97)</f>
        <v>F3</v>
      </c>
      <c r="B95" s="104" t="str">
        <f>IF('0) Signal List'!B97="","",'0) Signal List'!B97)</f>
        <v>Dispatch Fail Market Command Lamp - WFPS Panel</v>
      </c>
      <c r="C95" s="111" t="str">
        <f>IF('0) Signal List'!C97="","",'0) Signal List'!C97)</f>
        <v/>
      </c>
      <c r="D95" s="397" t="str">
        <f>IF('0) Signal List'!D97="","",'0) Signal List'!D97)</f>
        <v>off</v>
      </c>
      <c r="E95" s="113" t="str">
        <f>IF('0) Signal List'!E97="","",'0) Signal List'!E97)</f>
        <v>pulse</v>
      </c>
      <c r="F95" s="104" t="str">
        <f>IF('0) Signal List'!F97="","",'0) Signal List'!F97)</f>
        <v>0.5 seconds</v>
      </c>
      <c r="G95" s="110" t="str">
        <f>IF('0) Signal List'!G97="","",'0) Signal List'!G97)</f>
        <v>WFPS</v>
      </c>
      <c r="H95" s="396" t="str">
        <f>IF('0) Signal List'!H97="","",'0) Signal List'!H97)</f>
        <v>ESBN</v>
      </c>
      <c r="I95" s="183"/>
    </row>
    <row r="96" spans="1:9" ht="14.25" customHeight="1" x14ac:dyDescent="0.25">
      <c r="A96" s="103" t="str">
        <f>IF('0) Signal List'!A98="","",'0) Signal List'!A98)</f>
        <v>F4</v>
      </c>
      <c r="B96" s="104" t="str">
        <f>IF('0) Signal List'!B98="","",'0) Signal List'!B98)</f>
        <v>Dispatch Fail Market Command Lamp - WFPS Panel</v>
      </c>
      <c r="C96" s="111" t="str">
        <f>IF('0) Signal List'!C98="","",'0) Signal List'!C98)</f>
        <v/>
      </c>
      <c r="D96" s="397" t="str">
        <f>IF('0) Signal List'!D98="","",'0) Signal List'!D98)</f>
        <v xml:space="preserve">on </v>
      </c>
      <c r="E96" s="113" t="str">
        <f>IF('0) Signal List'!E98="","",'0) Signal List'!E98)</f>
        <v>pulse</v>
      </c>
      <c r="F96" s="104" t="str">
        <f>IF('0) Signal List'!F98="","",'0) Signal List'!F98)</f>
        <v>0.5 seconds</v>
      </c>
      <c r="G96" s="110" t="str">
        <f>IF('0) Signal List'!G98="","",'0) Signal List'!G98)</f>
        <v>WFPS</v>
      </c>
      <c r="H96" s="396" t="str">
        <f>IF('0) Signal List'!H98="","",'0) Signal List'!H98)</f>
        <v>ESBN</v>
      </c>
      <c r="I96" s="183"/>
    </row>
    <row r="97" spans="1:10" ht="14.25" customHeight="1" x14ac:dyDescent="0.25">
      <c r="A97" s="103" t="str">
        <f>IF('0) Signal List'!A99="","",'0) Signal List'!A99)</f>
        <v>F5</v>
      </c>
      <c r="B97" s="104" t="str">
        <f>IF('0) Signal List'!B99="","",'0) Signal List'!B99)</f>
        <v>Blue Alert Lamp  - WFPS Panel</v>
      </c>
      <c r="C97" s="111" t="str">
        <f>IF('0) Signal List'!C99="","",'0) Signal List'!C99)</f>
        <v/>
      </c>
      <c r="D97" s="403" t="str">
        <f>IF('0) Signal List'!D99="","",'0) Signal List'!D99)</f>
        <v xml:space="preserve">off </v>
      </c>
      <c r="E97" s="113" t="str">
        <f>IF('0) Signal List'!E99="","",'0) Signal List'!E99)</f>
        <v>pulse</v>
      </c>
      <c r="F97" s="104" t="str">
        <f>IF('0) Signal List'!F99="","",'0) Signal List'!F99)</f>
        <v>0.5 seconds</v>
      </c>
      <c r="G97" s="110" t="str">
        <f>IF('0) Signal List'!G99="","",'0) Signal List'!G99)</f>
        <v>WFPS</v>
      </c>
      <c r="H97" s="402" t="str">
        <f>IF('0) Signal List'!H99="","",'0) Signal List'!H99)</f>
        <v>ESBN</v>
      </c>
      <c r="I97" s="183"/>
    </row>
    <row r="98" spans="1:10" ht="14.25" customHeight="1" x14ac:dyDescent="0.25">
      <c r="A98" s="103" t="str">
        <f>IF('0) Signal List'!A100="","",'0) Signal List'!A100)</f>
        <v>F6</v>
      </c>
      <c r="B98" s="104" t="str">
        <f>IF('0) Signal List'!B100="","",'0) Signal List'!B100)</f>
        <v>Blue Alert Lamp  - WFPS Panel</v>
      </c>
      <c r="C98" s="111" t="str">
        <f>IF('0) Signal List'!C100="","",'0) Signal List'!C100)</f>
        <v/>
      </c>
      <c r="D98" s="403" t="str">
        <f>IF('0) Signal List'!D100="","",'0) Signal List'!D100)</f>
        <v xml:space="preserve">on </v>
      </c>
      <c r="E98" s="113" t="str">
        <f>IF('0) Signal List'!E100="","",'0) Signal List'!E100)</f>
        <v>pulse</v>
      </c>
      <c r="F98" s="104" t="str">
        <f>IF('0) Signal List'!F100="","",'0) Signal List'!F100)</f>
        <v>0.5 seconds</v>
      </c>
      <c r="G98" s="110" t="str">
        <f>IF('0) Signal List'!G100="","",'0) Signal List'!G100)</f>
        <v>WFPS</v>
      </c>
      <c r="H98" s="402" t="str">
        <f>IF('0) Signal List'!H100="","",'0) Signal List'!H100)</f>
        <v>ESBN</v>
      </c>
      <c r="I98" s="183"/>
    </row>
    <row r="99" spans="1:10" ht="14.25" customHeight="1" x14ac:dyDescent="0.25">
      <c r="A99" s="117" t="str">
        <f>IF('0) Signal List'!A101="","",'0) Signal List'!A101)</f>
        <v/>
      </c>
      <c r="B99" s="104" t="str">
        <f>IF('0) Signal List'!B101="","",'0) Signal List'!B101)</f>
        <v/>
      </c>
      <c r="C99" s="104" t="str">
        <f>IF('0) Signal List'!C101="","",'0) Signal List'!C101)</f>
        <v/>
      </c>
      <c r="D99" s="104" t="str">
        <f>IF('0) Signal List'!D101="","",'0) Signal List'!D101)</f>
        <v/>
      </c>
      <c r="E99" s="113" t="str">
        <f>IF('0) Signal List'!E101="","",'0) Signal List'!E101)</f>
        <v/>
      </c>
      <c r="F99" s="104" t="str">
        <f>IF('0) Signal List'!F101="","",'0) Signal List'!F101)</f>
        <v/>
      </c>
      <c r="G99" s="109" t="str">
        <f>IF('0) Signal List'!G101="","",'0) Signal List'!G101)</f>
        <v/>
      </c>
      <c r="H99" s="162" t="str">
        <f>IF('0) Signal List'!H101="","",'0) Signal List'!H101)</f>
        <v/>
      </c>
      <c r="I99" s="183"/>
    </row>
    <row r="100" spans="1:10" ht="14.25" customHeight="1" x14ac:dyDescent="0.25">
      <c r="A100" s="103" t="str">
        <f>IF('0) Signal List'!A102="","",'0) Signal List'!A102)</f>
        <v/>
      </c>
      <c r="B100" s="108" t="str">
        <f>IF('0) Signal List'!B102="","",'0) Signal List'!B102)</f>
        <v>Strobe Enable Pulses</v>
      </c>
      <c r="C100" s="104" t="str">
        <f>IF('0) Signal List'!C102="","",'0) Signal List'!C102)</f>
        <v/>
      </c>
      <c r="D100" s="104" t="str">
        <f>IF('0) Signal List'!D102="","",'0) Signal List'!D102)</f>
        <v/>
      </c>
      <c r="E100" s="113" t="str">
        <f>IF('0) Signal List'!E102="","",'0) Signal List'!E102)</f>
        <v/>
      </c>
      <c r="F100" s="104" t="str">
        <f>IF('0) Signal List'!F102="","",'0) Signal List'!F102)</f>
        <v/>
      </c>
      <c r="G100" s="109" t="str">
        <f>IF('0) Signal List'!G102="","",'0) Signal List'!G102)</f>
        <v/>
      </c>
      <c r="H100" s="162" t="str">
        <f>IF('0) Signal List'!H102="","",'0) Signal List'!H102)</f>
        <v/>
      </c>
      <c r="I100" s="183"/>
    </row>
    <row r="101" spans="1:10" s="38" customFormat="1" ht="14.25" customHeight="1" x14ac:dyDescent="0.3">
      <c r="A101" s="117" t="str">
        <f>IF('0) Signal List'!A103="","",'0) Signal List'!A103)</f>
        <v/>
      </c>
      <c r="B101" s="343" t="str">
        <f>IF('0) Signal List'!B103="","",'0) Signal List'!B103)</f>
        <v>Digital Output Signals from EirGrid to WTG System</v>
      </c>
      <c r="C101" s="104" t="str">
        <f>IF('0) Signal List'!C103="","",'0) Signal List'!C103)</f>
        <v/>
      </c>
      <c r="D101" s="104" t="str">
        <f>IF('0) Signal List'!D103="","",'0) Signal List'!D103)</f>
        <v/>
      </c>
      <c r="E101" s="113" t="str">
        <f>IF('0) Signal List'!E103="","",'0) Signal List'!E103)</f>
        <v/>
      </c>
      <c r="F101" s="104" t="str">
        <f>IF('0) Signal List'!F103="","",'0) Signal List'!F103)</f>
        <v/>
      </c>
      <c r="G101" s="109" t="str">
        <f>IF('0) Signal List'!G103="","",'0) Signal List'!G103)</f>
        <v/>
      </c>
      <c r="H101" s="162" t="str">
        <f>IF('0) Signal List'!H103="","",'0) Signal List'!H103)</f>
        <v/>
      </c>
      <c r="I101" s="183"/>
    </row>
    <row r="102" spans="1:10" ht="14.25" customHeight="1" x14ac:dyDescent="0.25">
      <c r="A102" s="103" t="str">
        <f>IF('0) Signal List'!A104="","",'0) Signal List'!A104)</f>
        <v>E9</v>
      </c>
      <c r="B102" s="160" t="str">
        <f>IF('0) Signal List'!B104="","",'0) Signal List'!B104)</f>
        <v>Digital Output Active Power Control Setpoint Enable</v>
      </c>
      <c r="C102" s="104" t="str">
        <f>IF('0) Signal List'!C104="","",'0) Signal List'!C104)</f>
        <v/>
      </c>
      <c r="D102" s="104" t="str">
        <f>IF('0) Signal List'!D104="","",'0) Signal List'!D104)</f>
        <v/>
      </c>
      <c r="E102" s="113" t="str">
        <f>IF('0) Signal List'!E104="","",'0) Signal List'!E104)</f>
        <v>pulse</v>
      </c>
      <c r="F102" s="104" t="str">
        <f>IF('0) Signal List'!F104="","",'0) Signal List'!F104)</f>
        <v>0.5 seconds</v>
      </c>
      <c r="G102" s="110" t="str">
        <f>IF('0) Signal List'!G104="","",'0) Signal List'!G104)</f>
        <v>WFPS</v>
      </c>
      <c r="H102" s="163" t="str">
        <f>IF('0) Signal List'!H104="","",'0) Signal List'!H104)</f>
        <v xml:space="preserve">N/A </v>
      </c>
      <c r="I102" s="183"/>
    </row>
    <row r="103" spans="1:10" ht="14.25" customHeight="1" x14ac:dyDescent="0.25">
      <c r="A103" s="103" t="str">
        <f>IF('0) Signal List'!A105="","",'0) Signal List'!A105)</f>
        <v>E10</v>
      </c>
      <c r="B103" s="160" t="str">
        <f>IF('0) Signal List'!B105="","",'0) Signal List'!B105)</f>
        <v>Digital Output Frequency Droop Setting Enable</v>
      </c>
      <c r="C103" s="104" t="str">
        <f>IF('0) Signal List'!C105="","",'0) Signal List'!C105)</f>
        <v/>
      </c>
      <c r="D103" s="104" t="str">
        <f>IF('0) Signal List'!D105="","",'0) Signal List'!D105)</f>
        <v/>
      </c>
      <c r="E103" s="113" t="str">
        <f>IF('0) Signal List'!E105="","",'0) Signal List'!E105)</f>
        <v>pulse</v>
      </c>
      <c r="F103" s="104" t="str">
        <f>IF('0) Signal List'!F105="","",'0) Signal List'!F105)</f>
        <v>0.5 seconds</v>
      </c>
      <c r="G103" s="110" t="str">
        <f>IF('0) Signal List'!G105="","",'0) Signal List'!G105)</f>
        <v>WFPS</v>
      </c>
      <c r="H103" s="572" t="str">
        <f>IF('0) Signal List'!H105="","",'0) Signal List'!H105)</f>
        <v xml:space="preserve">N/A </v>
      </c>
      <c r="I103" s="183"/>
    </row>
    <row r="104" spans="1:10" ht="14.25" customHeight="1" x14ac:dyDescent="0.25">
      <c r="A104" s="103" t="str">
        <f>IF('0) Signal List'!A107="","",'0) Signal List'!A107)</f>
        <v/>
      </c>
      <c r="B104" s="803" t="str">
        <f>IF('0) Signal List'!B107="","",'0) Signal List'!B107)</f>
        <v>Recommended Cable 15-pair Screened Cable : 15 x 2 x 0.6sqmm, Twisted-Pair ( TP).</v>
      </c>
      <c r="C104" s="804"/>
      <c r="D104" s="804"/>
      <c r="E104" s="804"/>
      <c r="F104" s="805"/>
      <c r="G104" s="110" t="str">
        <f>IF('0) Signal List'!G107="","",'0) Signal List'!G107)</f>
        <v/>
      </c>
      <c r="H104" s="163" t="str">
        <f>IF('0) Signal List'!H107="","",'0) Signal List'!H107)</f>
        <v/>
      </c>
      <c r="I104" s="183"/>
    </row>
    <row r="105" spans="1:10" ht="14.25" customHeight="1" x14ac:dyDescent="0.25">
      <c r="A105" s="103"/>
      <c r="B105" s="338"/>
      <c r="C105" s="341"/>
      <c r="D105" s="341"/>
      <c r="E105" s="341"/>
      <c r="F105" s="341"/>
      <c r="G105" s="342"/>
      <c r="H105" s="342"/>
      <c r="I105" s="183"/>
      <c r="J105" s="465"/>
    </row>
    <row r="106" spans="1:10" ht="14.4" thickBot="1" x14ac:dyDescent="0.3">
      <c r="A106" s="98" t="str">
        <f>IF('0) Signal List'!A109="","",'0) Signal List'!A109)</f>
        <v>ETIE Ref</v>
      </c>
      <c r="B106" s="121" t="str">
        <f>IF('0) Signal List'!B109="","",'0) Signal List'!B109)</f>
        <v>Digital Alarms From Networks</v>
      </c>
      <c r="C106" s="99" t="str">
        <f>IF('0) Signal List'!C109="","",'0) Signal List'!C109)</f>
        <v/>
      </c>
      <c r="D106" s="99" t="str">
        <f>IF('0) Signal List'!D109="","",'0) Signal List'!D109)</f>
        <v/>
      </c>
      <c r="E106" s="122" t="str">
        <f>IF('0) Signal List'!E109="","",'0) Signal List'!E109)</f>
        <v/>
      </c>
      <c r="F106" s="99" t="str">
        <f>IF('0) Signal List'!F109="","",'0) Signal List'!F109)</f>
        <v/>
      </c>
      <c r="G106" s="367" t="str">
        <f>IF('0) Signal List'!G109="","",'0) Signal List'!G109)</f>
        <v>Provided by</v>
      </c>
      <c r="H106" s="365" t="str">
        <f>IF('0) Signal List'!H109="","",'0) Signal List'!H109)</f>
        <v>TSO Pass-through to</v>
      </c>
      <c r="I106" s="178"/>
    </row>
    <row r="107" spans="1:10" ht="14.25" customHeight="1" thickTop="1" x14ac:dyDescent="0.25">
      <c r="A107" s="103" t="str">
        <f>IF('0) Signal List'!A110="","",'0) Signal List'!A110)</f>
        <v/>
      </c>
      <c r="B107" s="104" t="str">
        <f>IF('0) Signal List'!B110="","",'0) Signal List'!B110)</f>
        <v/>
      </c>
      <c r="C107" s="104" t="str">
        <f>IF('0) Signal List'!C110="","",'0) Signal List'!C110)</f>
        <v/>
      </c>
      <c r="D107" s="104" t="str">
        <f>IF('0) Signal List'!D110="","",'0) Signal List'!D110)</f>
        <v/>
      </c>
      <c r="E107" s="113" t="str">
        <f>IF('0) Signal List'!E110="","",'0) Signal List'!E110)</f>
        <v/>
      </c>
      <c r="F107" s="104" t="str">
        <f>IF('0) Signal List'!F110="","",'0) Signal List'!F110)</f>
        <v/>
      </c>
      <c r="G107" s="124" t="str">
        <f>IF('0) Signal List'!G110="","",'0) Signal List'!G110)</f>
        <v/>
      </c>
      <c r="H107" s="168" t="str">
        <f>IF('0) Signal List'!H110="","",'0) Signal List'!H110)</f>
        <v/>
      </c>
      <c r="I107" s="183"/>
    </row>
    <row r="108" spans="1:10" ht="14.25" customHeight="1" x14ac:dyDescent="0.25">
      <c r="A108" s="103" t="str">
        <f>IF('0) Signal List'!A111="","",'0) Signal List'!A111)</f>
        <v/>
      </c>
      <c r="B108" s="191" t="str">
        <f>IF('0) Signal List'!B111="","",'0) Signal List'!B111)</f>
        <v>Single Bit Indications</v>
      </c>
      <c r="C108" s="104" t="str">
        <f>IF('0) Signal List'!C111="","",'0) Signal List'!C111)</f>
        <v/>
      </c>
      <c r="D108" s="104" t="str">
        <f>IF('0) Signal List'!D111="","",'0) Signal List'!D111)</f>
        <v/>
      </c>
      <c r="E108" s="113" t="str">
        <f>IF('0) Signal List'!E111="","",'0) Signal List'!E111)</f>
        <v/>
      </c>
      <c r="F108" s="104" t="str">
        <f>IF('0) Signal List'!F111="","",'0) Signal List'!F111)</f>
        <v/>
      </c>
      <c r="G108" s="110" t="str">
        <f>IF('0) Signal List'!G111="","",'0) Signal List'!G111)</f>
        <v/>
      </c>
      <c r="H108" s="163" t="str">
        <f>IF('0) Signal List'!H111="","",'0) Signal List'!H111)</f>
        <v/>
      </c>
      <c r="I108" s="183"/>
    </row>
    <row r="109" spans="1:10" ht="14.25" customHeight="1" x14ac:dyDescent="0.3">
      <c r="A109" s="103" t="str">
        <f>IF('0) Signal List'!A112="","",'0) Signal List'!A112)</f>
        <v/>
      </c>
      <c r="B109" s="344" t="str">
        <f>IF('0) Signal List'!B112="","",'0) Signal List'!B112)</f>
        <v>Network Protection Signals</v>
      </c>
      <c r="C109" s="104" t="str">
        <f>IF('0) Signal List'!C112="","",'0) Signal List'!C112)</f>
        <v/>
      </c>
      <c r="D109" s="104" t="str">
        <f>IF('0) Signal List'!D112="","",'0) Signal List'!D112)</f>
        <v/>
      </c>
      <c r="E109" s="113" t="str">
        <f>IF('0) Signal List'!E112="","",'0) Signal List'!E112)</f>
        <v/>
      </c>
      <c r="F109" s="104" t="str">
        <f>IF('0) Signal List'!F112="","",'0) Signal List'!F112)</f>
        <v/>
      </c>
      <c r="G109" s="110" t="str">
        <f>IF('0) Signal List'!G112="","",'0) Signal List'!G112)</f>
        <v/>
      </c>
      <c r="H109" s="163" t="str">
        <f>IF('0) Signal List'!H112="","",'0) Signal List'!H112)</f>
        <v/>
      </c>
      <c r="I109" s="183"/>
    </row>
    <row r="110" spans="1:10" ht="14.25" customHeight="1" x14ac:dyDescent="0.25">
      <c r="A110" s="103" t="str">
        <f>IF('0) Signal List'!A113="","",'0) Signal List'!A113)</f>
        <v>N1</v>
      </c>
      <c r="B110" s="104" t="str">
        <f>IF('0) Signal List'!B113="","",'0) Signal List'!B113)</f>
        <v>ESBN Alarm 1</v>
      </c>
      <c r="C110" s="104" t="str">
        <f>IF('0) Signal List'!C113="","",'0) Signal List'!C113)</f>
        <v/>
      </c>
      <c r="D110" s="104" t="str">
        <f>IF('0) Signal List'!D113="","",'0) Signal List'!D113)</f>
        <v/>
      </c>
      <c r="E110" s="113" t="str">
        <f>IF('0) Signal List'!E113="","",'0) Signal List'!E113)</f>
        <v/>
      </c>
      <c r="F110" s="104" t="str">
        <f>IF('0) Signal List'!F113="","",'0) Signal List'!F113)</f>
        <v/>
      </c>
      <c r="G110" s="110" t="str">
        <f>IF('0) Signal List'!G113="","",'0) Signal List'!G113)</f>
        <v>ESBN</v>
      </c>
      <c r="H110" s="163" t="str">
        <f>IF('0) Signal List'!H113="","",'0) Signal List'!H113)</f>
        <v>ESBN</v>
      </c>
      <c r="I110" s="183"/>
    </row>
    <row r="111" spans="1:10" ht="14.25" customHeight="1" x14ac:dyDescent="0.25">
      <c r="A111" s="103" t="str">
        <f>IF('0) Signal List'!A114="","",'0) Signal List'!A114)</f>
        <v>N2</v>
      </c>
      <c r="B111" s="104" t="str">
        <f>IF('0) Signal List'!B114="","",'0) Signal List'!B114)</f>
        <v>ESBN Alarm 2</v>
      </c>
      <c r="C111" s="104" t="str">
        <f>IF('0) Signal List'!C114="","",'0) Signal List'!C114)</f>
        <v/>
      </c>
      <c r="D111" s="104" t="str">
        <f>IF('0) Signal List'!D114="","",'0) Signal List'!D114)</f>
        <v/>
      </c>
      <c r="E111" s="113" t="str">
        <f>IF('0) Signal List'!E114="","",'0) Signal List'!E114)</f>
        <v/>
      </c>
      <c r="F111" s="104" t="str">
        <f>IF('0) Signal List'!F114="","",'0) Signal List'!F114)</f>
        <v/>
      </c>
      <c r="G111" s="110" t="str">
        <f>IF('0) Signal List'!G114="","",'0) Signal List'!G114)</f>
        <v>ESBN</v>
      </c>
      <c r="H111" s="163" t="str">
        <f>IF('0) Signal List'!H114="","",'0) Signal List'!H114)</f>
        <v>ESBN</v>
      </c>
      <c r="I111" s="183"/>
    </row>
    <row r="112" spans="1:10" ht="14.25" customHeight="1" x14ac:dyDescent="0.25">
      <c r="A112" s="103" t="str">
        <f>IF('0) Signal List'!A115="","",'0) Signal List'!A115)</f>
        <v>N3</v>
      </c>
      <c r="B112" s="104" t="str">
        <f>IF('0) Signal List'!B115="","",'0) Signal List'!B115)</f>
        <v>ESBN Alarm 3</v>
      </c>
      <c r="C112" s="104" t="str">
        <f>IF('0) Signal List'!C115="","",'0) Signal List'!C115)</f>
        <v/>
      </c>
      <c r="D112" s="104" t="str">
        <f>IF('0) Signal List'!D115="","",'0) Signal List'!D115)</f>
        <v/>
      </c>
      <c r="E112" s="113" t="str">
        <f>IF('0) Signal List'!E115="","",'0) Signal List'!E115)</f>
        <v/>
      </c>
      <c r="F112" s="104" t="str">
        <f>IF('0) Signal List'!F115="","",'0) Signal List'!F115)</f>
        <v/>
      </c>
      <c r="G112" s="110" t="str">
        <f>IF('0) Signal List'!G115="","",'0) Signal List'!G115)</f>
        <v>ESBN</v>
      </c>
      <c r="H112" s="163" t="str">
        <f>IF('0) Signal List'!H115="","",'0) Signal List'!H115)</f>
        <v>ESBN</v>
      </c>
      <c r="I112" s="183"/>
    </row>
    <row r="113" spans="1:9" ht="14.25" customHeight="1" x14ac:dyDescent="0.25">
      <c r="A113" s="103" t="str">
        <f>IF('0) Signal List'!A116="","",'0) Signal List'!A116)</f>
        <v>N4</v>
      </c>
      <c r="B113" s="104" t="str">
        <f>IF('0) Signal List'!B116="","",'0) Signal List'!B116)</f>
        <v>ESBN Alarm 4</v>
      </c>
      <c r="C113" s="104" t="str">
        <f>IF('0) Signal List'!C116="","",'0) Signal List'!C116)</f>
        <v/>
      </c>
      <c r="D113" s="104" t="str">
        <f>IF('0) Signal List'!D116="","",'0) Signal List'!D116)</f>
        <v/>
      </c>
      <c r="E113" s="113" t="str">
        <f>IF('0) Signal List'!E116="","",'0) Signal List'!E116)</f>
        <v/>
      </c>
      <c r="F113" s="104" t="str">
        <f>IF('0) Signal List'!F116="","",'0) Signal List'!F116)</f>
        <v/>
      </c>
      <c r="G113" s="110" t="str">
        <f>IF('0) Signal List'!G116="","",'0) Signal List'!G116)</f>
        <v>ESBN</v>
      </c>
      <c r="H113" s="163" t="str">
        <f>IF('0) Signal List'!H116="","",'0) Signal List'!H116)</f>
        <v>ESBN</v>
      </c>
      <c r="I113" s="183"/>
    </row>
    <row r="114" spans="1:9" ht="14.25" customHeight="1" x14ac:dyDescent="0.25">
      <c r="A114" s="103" t="str">
        <f>IF('0) Signal List'!A117="","",'0) Signal List'!A117)</f>
        <v>N5</v>
      </c>
      <c r="B114" s="104" t="str">
        <f>IF('0) Signal List'!B117="","",'0) Signal List'!B117)</f>
        <v>ESBN Alarm 5</v>
      </c>
      <c r="C114" s="104" t="str">
        <f>IF('0) Signal List'!C117="","",'0) Signal List'!C117)</f>
        <v/>
      </c>
      <c r="D114" s="104" t="str">
        <f>IF('0) Signal List'!D117="","",'0) Signal List'!D117)</f>
        <v/>
      </c>
      <c r="E114" s="113" t="str">
        <f>IF('0) Signal List'!E117="","",'0) Signal List'!E117)</f>
        <v/>
      </c>
      <c r="F114" s="104" t="str">
        <f>IF('0) Signal List'!F117="","",'0) Signal List'!F117)</f>
        <v/>
      </c>
      <c r="G114" s="110" t="str">
        <f>IF('0) Signal List'!G117="","",'0) Signal List'!G117)</f>
        <v>ESBN</v>
      </c>
      <c r="H114" s="163" t="str">
        <f>IF('0) Signal List'!H117="","",'0) Signal List'!H117)</f>
        <v>ESBN</v>
      </c>
      <c r="I114" s="183"/>
    </row>
    <row r="115" spans="1:9" ht="14.25" customHeight="1" x14ac:dyDescent="0.25">
      <c r="A115" s="103" t="str">
        <f>IF('0) Signal List'!A118="","",'0) Signal List'!A118)</f>
        <v>N6</v>
      </c>
      <c r="B115" s="104" t="str">
        <f>IF('0) Signal List'!B118="","",'0) Signal List'!B118)</f>
        <v>ESBN Alarm 6</v>
      </c>
      <c r="C115" s="104" t="str">
        <f>IF('0) Signal List'!C118="","",'0) Signal List'!C118)</f>
        <v/>
      </c>
      <c r="D115" s="104" t="str">
        <f>IF('0) Signal List'!D118="","",'0) Signal List'!D118)</f>
        <v/>
      </c>
      <c r="E115" s="113" t="str">
        <f>IF('0) Signal List'!E118="","",'0) Signal List'!E118)</f>
        <v/>
      </c>
      <c r="F115" s="104" t="str">
        <f>IF('0) Signal List'!F118="","",'0) Signal List'!F118)</f>
        <v/>
      </c>
      <c r="G115" s="110" t="str">
        <f>IF('0) Signal List'!G118="","",'0) Signal List'!G118)</f>
        <v>ESBN</v>
      </c>
      <c r="H115" s="163" t="str">
        <f>IF('0) Signal List'!H118="","",'0) Signal List'!H118)</f>
        <v>ESBN</v>
      </c>
      <c r="I115" s="183"/>
    </row>
    <row r="116" spans="1:9" ht="14.25" customHeight="1" x14ac:dyDescent="0.25">
      <c r="A116" s="103" t="str">
        <f>IF('0) Signal List'!A119="","",'0) Signal List'!A119)</f>
        <v>N7</v>
      </c>
      <c r="B116" s="104" t="str">
        <f>IF('0) Signal List'!B119="","",'0) Signal List'!B119)</f>
        <v>ESBN Alarm 7</v>
      </c>
      <c r="C116" s="104" t="str">
        <f>IF('0) Signal List'!C119="","",'0) Signal List'!C119)</f>
        <v/>
      </c>
      <c r="D116" s="104" t="str">
        <f>IF('0) Signal List'!D119="","",'0) Signal List'!D119)</f>
        <v/>
      </c>
      <c r="E116" s="113" t="str">
        <f>IF('0) Signal List'!E119="","",'0) Signal List'!E119)</f>
        <v/>
      </c>
      <c r="F116" s="104" t="str">
        <f>IF('0) Signal List'!F119="","",'0) Signal List'!F119)</f>
        <v/>
      </c>
      <c r="G116" s="110" t="str">
        <f>IF('0) Signal List'!G119="","",'0) Signal List'!G119)</f>
        <v>ESBN</v>
      </c>
      <c r="H116" s="163" t="str">
        <f>IF('0) Signal List'!H119="","",'0) Signal List'!H119)</f>
        <v>ESBN</v>
      </c>
      <c r="I116" s="183"/>
    </row>
    <row r="117" spans="1:9" ht="14.25" customHeight="1" x14ac:dyDescent="0.25">
      <c r="A117" s="103" t="str">
        <f>IF('0) Signal List'!A120="","",'0) Signal List'!A120)</f>
        <v>N8</v>
      </c>
      <c r="B117" s="104" t="str">
        <f>IF('0) Signal List'!B120="","",'0) Signal List'!B120)</f>
        <v>ESBN Alarm 8</v>
      </c>
      <c r="C117" s="104" t="str">
        <f>IF('0) Signal List'!C120="","",'0) Signal List'!C120)</f>
        <v/>
      </c>
      <c r="D117" s="104" t="str">
        <f>IF('0) Signal List'!D120="","",'0) Signal List'!D120)</f>
        <v/>
      </c>
      <c r="E117" s="113" t="str">
        <f>IF('0) Signal List'!E120="","",'0) Signal List'!E120)</f>
        <v/>
      </c>
      <c r="F117" s="104" t="str">
        <f>IF('0) Signal List'!F120="","",'0) Signal List'!F120)</f>
        <v/>
      </c>
      <c r="G117" s="110" t="str">
        <f>IF('0) Signal List'!G120="","",'0) Signal List'!G120)</f>
        <v>ESBN</v>
      </c>
      <c r="H117" s="163" t="str">
        <f>IF('0) Signal List'!H120="","",'0) Signal List'!H120)</f>
        <v>ESBN</v>
      </c>
      <c r="I117" s="183"/>
    </row>
    <row r="118" spans="1:9" ht="14.25" customHeight="1" x14ac:dyDescent="0.25">
      <c r="A118" s="103" t="str">
        <f>IF('0) Signal List'!A121="","",'0) Signal List'!A121)</f>
        <v>N9</v>
      </c>
      <c r="B118" s="104" t="str">
        <f>IF('0) Signal List'!B121="","",'0) Signal List'!B121)</f>
        <v>ESBN Alarm 9</v>
      </c>
      <c r="C118" s="104" t="str">
        <f>IF('0) Signal List'!C121="","",'0) Signal List'!C121)</f>
        <v/>
      </c>
      <c r="D118" s="104" t="str">
        <f>IF('0) Signal List'!D121="","",'0) Signal List'!D121)</f>
        <v/>
      </c>
      <c r="E118" s="113" t="str">
        <f>IF('0) Signal List'!E121="","",'0) Signal List'!E121)</f>
        <v/>
      </c>
      <c r="F118" s="104" t="str">
        <f>IF('0) Signal List'!F121="","",'0) Signal List'!F121)</f>
        <v/>
      </c>
      <c r="G118" s="110" t="str">
        <f>IF('0) Signal List'!G121="","",'0) Signal List'!G121)</f>
        <v>ESBN</v>
      </c>
      <c r="H118" s="163" t="str">
        <f>IF('0) Signal List'!H121="","",'0) Signal List'!H121)</f>
        <v>ESBN</v>
      </c>
      <c r="I118" s="183"/>
    </row>
    <row r="119" spans="1:9" ht="14.25" customHeight="1" x14ac:dyDescent="0.25">
      <c r="A119" s="103" t="str">
        <f>IF('0) Signal List'!A122="","",'0) Signal List'!A122)</f>
        <v>N10</v>
      </c>
      <c r="B119" s="104" t="str">
        <f>IF('0) Signal List'!B122="","",'0) Signal List'!B122)</f>
        <v>ESBN Alarm 10</v>
      </c>
      <c r="C119" s="104" t="str">
        <f>IF('0) Signal List'!C122="","",'0) Signal List'!C122)</f>
        <v/>
      </c>
      <c r="D119" s="104" t="str">
        <f>IF('0) Signal List'!D122="","",'0) Signal List'!D122)</f>
        <v/>
      </c>
      <c r="E119" s="113" t="str">
        <f>IF('0) Signal List'!E122="","",'0) Signal List'!E122)</f>
        <v/>
      </c>
      <c r="F119" s="104" t="str">
        <f>IF('0) Signal List'!F122="","",'0) Signal List'!F122)</f>
        <v/>
      </c>
      <c r="G119" s="110" t="str">
        <f>IF('0) Signal List'!G122="","",'0) Signal List'!G122)</f>
        <v>ESBN</v>
      </c>
      <c r="H119" s="163" t="str">
        <f>IF('0) Signal List'!H122="","",'0) Signal List'!H122)</f>
        <v>ESBN</v>
      </c>
      <c r="I119" s="183"/>
    </row>
    <row r="120" spans="1:9" ht="14.25" customHeight="1" x14ac:dyDescent="0.25">
      <c r="A120" s="103" t="str">
        <f>IF('0) Signal List'!A123="","",'0) Signal List'!A123)</f>
        <v>N11</v>
      </c>
      <c r="B120" s="104" t="str">
        <f>IF('0) Signal List'!B123="","",'0) Signal List'!B123)</f>
        <v>ESBN Alarm 11</v>
      </c>
      <c r="C120" s="104" t="str">
        <f>IF('0) Signal List'!C123="","",'0) Signal List'!C123)</f>
        <v/>
      </c>
      <c r="D120" s="104" t="str">
        <f>IF('0) Signal List'!D123="","",'0) Signal List'!D123)</f>
        <v/>
      </c>
      <c r="E120" s="113" t="str">
        <f>IF('0) Signal List'!E123="","",'0) Signal List'!E123)</f>
        <v/>
      </c>
      <c r="F120" s="104" t="str">
        <f>IF('0) Signal List'!F123="","",'0) Signal List'!F123)</f>
        <v/>
      </c>
      <c r="G120" s="110" t="str">
        <f>IF('0) Signal List'!G123="","",'0) Signal List'!G123)</f>
        <v>ESBN</v>
      </c>
      <c r="H120" s="163" t="str">
        <f>IF('0) Signal List'!H123="","",'0) Signal List'!H123)</f>
        <v>ESBN</v>
      </c>
      <c r="I120" s="183"/>
    </row>
    <row r="121" spans="1:9" ht="14.25" customHeight="1" x14ac:dyDescent="0.25">
      <c r="A121" s="103" t="str">
        <f>IF('0) Signal List'!A124="","",'0) Signal List'!A124)</f>
        <v>N12</v>
      </c>
      <c r="B121" s="104" t="str">
        <f>IF('0) Signal List'!B124="","",'0) Signal List'!B124)</f>
        <v>ESBN Alarm 12</v>
      </c>
      <c r="C121" s="104" t="str">
        <f>IF('0) Signal List'!C124="","",'0) Signal List'!C124)</f>
        <v/>
      </c>
      <c r="D121" s="104" t="str">
        <f>IF('0) Signal List'!D124="","",'0) Signal List'!D124)</f>
        <v/>
      </c>
      <c r="E121" s="113" t="str">
        <f>IF('0) Signal List'!E124="","",'0) Signal List'!E124)</f>
        <v/>
      </c>
      <c r="F121" s="104" t="str">
        <f>IF('0) Signal List'!F124="","",'0) Signal List'!F124)</f>
        <v/>
      </c>
      <c r="G121" s="110" t="str">
        <f>IF('0) Signal List'!G124="","",'0) Signal List'!G124)</f>
        <v>ESBN</v>
      </c>
      <c r="H121" s="163" t="str">
        <f>IF('0) Signal List'!H124="","",'0) Signal List'!H124)</f>
        <v>ESBN</v>
      </c>
      <c r="I121" s="183"/>
    </row>
    <row r="122" spans="1:9" ht="14.25" customHeight="1" x14ac:dyDescent="0.25">
      <c r="A122" s="103" t="str">
        <f>IF('0) Signal List'!A125="","",'0) Signal List'!A125)</f>
        <v>N13</v>
      </c>
      <c r="B122" s="104" t="str">
        <f>IF('0) Signal List'!B125="","",'0) Signal List'!B125)</f>
        <v>ESBN Alarm 13 (24V Battery charge Fault/ Alarm)</v>
      </c>
      <c r="C122" s="104" t="str">
        <f>IF('0) Signal List'!C125="","",'0) Signal List'!C125)</f>
        <v/>
      </c>
      <c r="D122" s="104" t="str">
        <f>IF('0) Signal List'!D125="","",'0) Signal List'!D125)</f>
        <v/>
      </c>
      <c r="E122" s="113" t="str">
        <f>IF('0) Signal List'!E125="","",'0) Signal List'!E125)</f>
        <v/>
      </c>
      <c r="F122" s="104" t="str">
        <f>IF('0) Signal List'!F125="","",'0) Signal List'!F125)</f>
        <v/>
      </c>
      <c r="G122" s="110" t="str">
        <f>IF('0) Signal List'!G125="","",'0) Signal List'!G125)</f>
        <v>ESBN</v>
      </c>
      <c r="H122" s="163" t="str">
        <f>IF('0) Signal List'!H125="","",'0) Signal List'!H125)</f>
        <v>ESBN</v>
      </c>
      <c r="I122" s="183"/>
    </row>
    <row r="123" spans="1:9" ht="14.25" customHeight="1" x14ac:dyDescent="0.25">
      <c r="A123" s="103" t="str">
        <f>IF('0) Signal List'!A126="","",'0) Signal List'!A126)</f>
        <v>N14</v>
      </c>
      <c r="B123" s="104" t="str">
        <f>IF('0) Signal List'!B126="","",'0) Signal List'!B126)</f>
        <v>ESBN Alarm 14 (AC FAIL)</v>
      </c>
      <c r="C123" s="104" t="str">
        <f>IF('0) Signal List'!C126="","",'0) Signal List'!C126)</f>
        <v/>
      </c>
      <c r="D123" s="104" t="str">
        <f>IF('0) Signal List'!D126="","",'0) Signal List'!D126)</f>
        <v/>
      </c>
      <c r="E123" s="113" t="str">
        <f>IF('0) Signal List'!E126="","",'0) Signal List'!E126)</f>
        <v/>
      </c>
      <c r="F123" s="104" t="str">
        <f>IF('0) Signal List'!F126="","",'0) Signal List'!F126)</f>
        <v/>
      </c>
      <c r="G123" s="110" t="str">
        <f>IF('0) Signal List'!G126="","",'0) Signal List'!G126)</f>
        <v>WFPS</v>
      </c>
      <c r="H123" s="163" t="str">
        <f>IF('0) Signal List'!H126="","",'0) Signal List'!H126)</f>
        <v>ESBN</v>
      </c>
      <c r="I123" s="183"/>
    </row>
    <row r="124" spans="1:9" ht="14.25" customHeight="1" x14ac:dyDescent="0.25">
      <c r="A124" s="103" t="str">
        <f>IF('0) Signal List'!A127="","",'0) Signal List'!A127)</f>
        <v>N15</v>
      </c>
      <c r="B124" s="104" t="str">
        <f>IF('0) Signal List'!B127="","",'0) Signal List'!B127)</f>
        <v>ESBN Alarm 15 (G10 protection trip)</v>
      </c>
      <c r="C124" s="104" t="str">
        <f>IF('0) Signal List'!C127="","",'0) Signal List'!C127)</f>
        <v/>
      </c>
      <c r="D124" s="104" t="str">
        <f>IF('0) Signal List'!D127="","",'0) Signal List'!D127)</f>
        <v/>
      </c>
      <c r="E124" s="113" t="str">
        <f>IF('0) Signal List'!E127="","",'0) Signal List'!E127)</f>
        <v/>
      </c>
      <c r="F124" s="104" t="str">
        <f>IF('0) Signal List'!F127="","",'0) Signal List'!F127)</f>
        <v/>
      </c>
      <c r="G124" s="110" t="str">
        <f>IF('0) Signal List'!G127="","",'0) Signal List'!G127)</f>
        <v>WFPS</v>
      </c>
      <c r="H124" s="163" t="str">
        <f>IF('0) Signal List'!H127="","",'0) Signal List'!H127)</f>
        <v>ESBN</v>
      </c>
      <c r="I124" s="183"/>
    </row>
    <row r="125" spans="1:9" ht="14.25" customHeight="1" x14ac:dyDescent="0.25">
      <c r="A125" s="103" t="str">
        <f>IF('0) Signal List'!A128="","",'0) Signal List'!A128)</f>
        <v>N16</v>
      </c>
      <c r="B125" s="104" t="str">
        <f>IF('0) Signal List'!B128="","",'0) Signal List'!B128)</f>
        <v>ESBN Alarm 16 (Customer traffo protection trip)</v>
      </c>
      <c r="C125" s="104" t="str">
        <f>IF('0) Signal List'!C128="","",'0) Signal List'!C128)</f>
        <v/>
      </c>
      <c r="D125" s="104" t="str">
        <f>IF('0) Signal List'!D128="","",'0) Signal List'!D128)</f>
        <v/>
      </c>
      <c r="E125" s="113" t="str">
        <f>IF('0) Signal List'!E128="","",'0) Signal List'!E128)</f>
        <v/>
      </c>
      <c r="F125" s="104" t="str">
        <f>IF('0) Signal List'!F128="","",'0) Signal List'!F128)</f>
        <v/>
      </c>
      <c r="G125" s="110" t="str">
        <f>IF('0) Signal List'!G128="","",'0) Signal List'!G128)</f>
        <v>WFPS</v>
      </c>
      <c r="H125" s="163" t="str">
        <f>IF('0) Signal List'!H128="","",'0) Signal List'!H128)</f>
        <v>ESBN</v>
      </c>
      <c r="I125" s="183"/>
    </row>
    <row r="126" spans="1:9" ht="14.25" customHeight="1" x14ac:dyDescent="0.25">
      <c r="A126" s="103" t="str">
        <f>IF('0) Signal List'!A129="","",'0) Signal List'!A129)</f>
        <v>N17</v>
      </c>
      <c r="B126" s="104" t="str">
        <f>IF('0) Signal List'!B129="","",'0) Signal List'!B129)</f>
        <v>ESBN Alarm 17 (Fire Alarm for ESB Room)</v>
      </c>
      <c r="C126" s="104" t="str">
        <f>IF('0) Signal List'!C129="","",'0) Signal List'!C129)</f>
        <v/>
      </c>
      <c r="D126" s="104" t="str">
        <f>IF('0) Signal List'!D129="","",'0) Signal List'!D129)</f>
        <v/>
      </c>
      <c r="E126" s="113" t="str">
        <f>IF('0) Signal List'!E129="","",'0) Signal List'!E129)</f>
        <v/>
      </c>
      <c r="F126" s="104" t="str">
        <f>IF('0) Signal List'!F129="","",'0) Signal List'!F129)</f>
        <v/>
      </c>
      <c r="G126" s="110" t="str">
        <f>IF('0) Signal List'!G129="","",'0) Signal List'!G129)</f>
        <v>WFPS</v>
      </c>
      <c r="H126" s="342" t="str">
        <f>IF('0) Signal List'!H129="","",'0) Signal List'!H129)</f>
        <v>ESBN</v>
      </c>
      <c r="I126" s="183"/>
    </row>
    <row r="127" spans="1:9" ht="14.25" customHeight="1" x14ac:dyDescent="0.25">
      <c r="A127" s="103" t="str">
        <f>IF('0) Signal List'!A130="","",'0) Signal List'!A130)</f>
        <v>N18</v>
      </c>
      <c r="B127" s="104" t="str">
        <f>IF('0) Signal List'!B130="","",'0) Signal List'!B130)</f>
        <v>ESBN Alarm 18 (Intruder Alarm for ESB Room)</v>
      </c>
      <c r="C127" s="104" t="str">
        <f>IF('0) Signal List'!C130="","",'0) Signal List'!C130)</f>
        <v/>
      </c>
      <c r="D127" s="104" t="str">
        <f>IF('0) Signal List'!D130="","",'0) Signal List'!D130)</f>
        <v/>
      </c>
      <c r="E127" s="113" t="str">
        <f>IF('0) Signal List'!E130="","",'0) Signal List'!E130)</f>
        <v/>
      </c>
      <c r="F127" s="104" t="str">
        <f>IF('0) Signal List'!F130="","",'0) Signal List'!F130)</f>
        <v/>
      </c>
      <c r="G127" s="110" t="str">
        <f>IF('0) Signal List'!G130="","",'0) Signal List'!G130)</f>
        <v>WFPS</v>
      </c>
      <c r="H127" s="342" t="str">
        <f>IF('0) Signal List'!H130="","",'0) Signal List'!H130)</f>
        <v>ESBN</v>
      </c>
      <c r="I127" s="183"/>
    </row>
    <row r="128" spans="1:9" ht="14.25" customHeight="1" x14ac:dyDescent="0.25">
      <c r="A128" s="103" t="str">
        <f>IF('0) Signal List'!A131="","",'0) Signal List'!A131)</f>
        <v/>
      </c>
      <c r="B128" s="104" t="str">
        <f>IF('0) Signal List'!B131="","",'0) Signal List'!B131)</f>
        <v/>
      </c>
      <c r="C128" s="104" t="str">
        <f>IF('0) Signal List'!C131="","",'0) Signal List'!C131)</f>
        <v/>
      </c>
      <c r="D128" s="104" t="str">
        <f>IF('0) Signal List'!D131="","",'0) Signal List'!D131)</f>
        <v/>
      </c>
      <c r="E128" s="113" t="str">
        <f>IF('0) Signal List'!E131="","",'0) Signal List'!E131)</f>
        <v/>
      </c>
      <c r="F128" s="104" t="str">
        <f>IF('0) Signal List'!F131="","",'0) Signal List'!F131)</f>
        <v/>
      </c>
      <c r="G128" s="110" t="str">
        <f>IF('0) Signal List'!G131="","",'0) Signal List'!G131)</f>
        <v/>
      </c>
      <c r="H128" s="163" t="str">
        <f>IF('0) Signal List'!H131="","",'0) Signal List'!H131)</f>
        <v/>
      </c>
      <c r="I128" s="183"/>
    </row>
    <row r="129" spans="1:9" ht="14.25" customHeight="1" x14ac:dyDescent="0.25">
      <c r="A129" s="103" t="str">
        <f>IF('0) Signal List'!A132="","",'0) Signal List'!A132)</f>
        <v/>
      </c>
      <c r="B129" s="901" t="str">
        <f>IF('0) Signal List'!B132="","",'0) Signal List'!B132)</f>
        <v>Recommended cable 15-pair cable, 15 x 2 x 0.6sqmm, TP, stranded, external sheath</v>
      </c>
      <c r="C129" s="899"/>
      <c r="D129" s="899"/>
      <c r="E129" s="899"/>
      <c r="F129" s="104" t="str">
        <f>IF('0) Signal List'!F132="","",'0) Signal List'!F132)</f>
        <v/>
      </c>
      <c r="G129" s="109" t="str">
        <f>IF('0) Signal List'!G132="","",'0) Signal List'!G132)</f>
        <v/>
      </c>
      <c r="H129" s="162" t="str">
        <f>IF('0) Signal List'!H132="","",'0) Signal List'!H132)</f>
        <v/>
      </c>
      <c r="I129" s="183"/>
    </row>
    <row r="130" spans="1:9" ht="14.25" customHeight="1" x14ac:dyDescent="0.25">
      <c r="A130" s="103" t="str">
        <f>IF('0) Signal List'!A133="","",'0) Signal List'!A133)</f>
        <v/>
      </c>
      <c r="B130" s="104" t="str">
        <f>IF('0) Signal List'!B133="","",'0) Signal List'!B133)</f>
        <v/>
      </c>
      <c r="C130" s="104" t="str">
        <f>IF('0) Signal List'!C133="","",'0) Signal List'!C133)</f>
        <v/>
      </c>
      <c r="D130" s="104" t="str">
        <f>IF('0) Signal List'!D133="","",'0) Signal List'!D133)</f>
        <v/>
      </c>
      <c r="E130" s="105" t="str">
        <f>IF('0) Signal List'!E133="","",'0) Signal List'!E133)</f>
        <v/>
      </c>
      <c r="F130" s="104" t="str">
        <f>IF('0) Signal List'!F133="","",'0) Signal List'!F133)</f>
        <v/>
      </c>
      <c r="G130" s="109" t="str">
        <f>IF('0) Signal List'!G133="","",'0) Signal List'!G133)</f>
        <v/>
      </c>
      <c r="H130" s="162" t="str">
        <f>IF('0) Signal List'!H133="","",'0) Signal List'!H133)</f>
        <v/>
      </c>
      <c r="I130" s="183"/>
    </row>
    <row r="131" spans="1:9" ht="14.4" thickBot="1" x14ac:dyDescent="0.3">
      <c r="A131" s="98" t="str">
        <f>IF('0) Signal List'!A134="","",'0) Signal List'!A134)</f>
        <v>ETIE Ref</v>
      </c>
      <c r="B131" s="99" t="str">
        <f>IF('0) Signal List'!B134="","",'0) Signal List'!B134)</f>
        <v>Analogue Output Signals (from EirGrid)</v>
      </c>
      <c r="C131" s="100" t="str">
        <f>IF('0) Signal List'!C134="","",'0) Signal List'!C134)</f>
        <v/>
      </c>
      <c r="D131" s="100" t="str">
        <f>IF('0) Signal List'!D134="","",'0) Signal List'!D134)</f>
        <v/>
      </c>
      <c r="E131" s="101" t="str">
        <f>IF('0) Signal List'!E134="","",'0) Signal List'!E134)</f>
        <v/>
      </c>
      <c r="F131" s="100" t="str">
        <f>IF('0) Signal List'!F134="","",'0) Signal List'!F134)</f>
        <v/>
      </c>
      <c r="G131" s="102" t="str">
        <f>IF('0) Signal List'!G134="","",'0) Signal List'!G134)</f>
        <v>Provided to</v>
      </c>
      <c r="H131" s="156" t="str">
        <f>IF('0) Signal List'!H134="","",'0) Signal List'!H134)</f>
        <v>TSO Pass-through to</v>
      </c>
      <c r="I131" s="177"/>
    </row>
    <row r="132" spans="1:9" ht="14.25" customHeight="1" thickTop="1" x14ac:dyDescent="0.25">
      <c r="A132" s="126" t="str">
        <f>IF('0) Signal List'!A135="","",'0) Signal List'!A135)</f>
        <v/>
      </c>
      <c r="B132" s="104" t="str">
        <f>IF('0) Signal List'!B135="","",'0) Signal List'!B135)</f>
        <v/>
      </c>
      <c r="C132" s="104" t="str">
        <f>IF('0) Signal List'!C135="","",'0) Signal List'!C135)</f>
        <v/>
      </c>
      <c r="D132" s="104" t="str">
        <f>IF('0) Signal List'!D135="","",'0) Signal List'!D135)</f>
        <v/>
      </c>
      <c r="E132" s="105" t="str">
        <f>IF('0) Signal List'!E135="","",'0) Signal List'!E135)</f>
        <v/>
      </c>
      <c r="F132" s="104" t="str">
        <f>IF('0) Signal List'!F135="","",'0) Signal List'!F135)</f>
        <v/>
      </c>
      <c r="G132" s="106" t="str">
        <f>IF('0) Signal List'!G135="","",'0) Signal List'!G135)</f>
        <v/>
      </c>
      <c r="H132" s="158" t="str">
        <f>IF('0) Signal List'!H135="","",'0) Signal List'!H135)</f>
        <v/>
      </c>
      <c r="I132" s="183"/>
    </row>
    <row r="133" spans="1:9" ht="14.25" customHeight="1" x14ac:dyDescent="0.3">
      <c r="A133" s="117" t="str">
        <f>IF('0) Signal List'!A136="","",'0) Signal List'!A136)</f>
        <v/>
      </c>
      <c r="B133" s="343" t="str">
        <f>IF('0) Signal List'!B136="","",'0) Signal List'!B136)</f>
        <v>Analogue Output Signals from EirGrid to WTG System</v>
      </c>
      <c r="C133" s="104" t="str">
        <f>IF('0) Signal List'!C136="","",'0) Signal List'!C136)</f>
        <v/>
      </c>
      <c r="D133" s="104" t="str">
        <f>IF('0) Signal List'!D136="","",'0) Signal List'!D136)</f>
        <v/>
      </c>
      <c r="E133" s="105" t="str">
        <f>IF('0) Signal List'!E136="","",'0) Signal List'!E136)</f>
        <v/>
      </c>
      <c r="F133" s="104" t="str">
        <f>IF('0) Signal List'!F136="","",'0) Signal List'!F136)</f>
        <v/>
      </c>
      <c r="G133" s="109" t="str">
        <f>IF('0) Signal List'!G136="","",'0) Signal List'!G136)</f>
        <v/>
      </c>
      <c r="H133" s="162" t="str">
        <f>IF('0) Signal List'!H136="","",'0) Signal List'!H136)</f>
        <v/>
      </c>
      <c r="I133" s="183"/>
    </row>
    <row r="134" spans="1:9" ht="14.25" customHeight="1" x14ac:dyDescent="0.25">
      <c r="A134" s="103" t="str">
        <f>IF('0) Signal List'!A137="","",'0) Signal List'!A137)</f>
        <v>G1</v>
      </c>
      <c r="B134" s="160" t="str">
        <f>IF('0) Signal List'!B137="","",'0) Signal List'!B137)</f>
        <v>Analogue Output Active Power Control Setpoint</v>
      </c>
      <c r="C134" s="120" t="str">
        <f>IF('0) Signal List'!C137="","",'0) Signal List'!C137)</f>
        <v>4 - 20</v>
      </c>
      <c r="D134" s="104" t="str">
        <f>IF('0) Signal List'!D137="","",'0) Signal List'!D137)</f>
        <v>mA</v>
      </c>
      <c r="E134" s="105" t="e">
        <f>IF('0) Signal List'!E137="","",'0) Signal List'!E137)</f>
        <v>#VALUE!</v>
      </c>
      <c r="F134" s="104" t="str">
        <f>IF('0) Signal List'!F137="","",'0) Signal List'!F137)</f>
        <v>MW</v>
      </c>
      <c r="G134" s="110" t="str">
        <f>IF('0) Signal List'!G137="","",'0) Signal List'!G137)</f>
        <v>WFPS</v>
      </c>
      <c r="H134" s="163" t="str">
        <f>IF('0) Signal List'!H137="","",'0) Signal List'!H137)</f>
        <v xml:space="preserve">N/A </v>
      </c>
      <c r="I134" s="183"/>
    </row>
    <row r="135" spans="1:9" ht="14.25" customHeight="1" x14ac:dyDescent="0.25">
      <c r="A135" s="103" t="str">
        <f>IF('0) Signal List'!A138="","",'0) Signal List'!A138)</f>
        <v>G2</v>
      </c>
      <c r="B135" s="160" t="str">
        <f>IF('0) Signal List'!B138="","",'0) Signal List'!B138)</f>
        <v>Frequency Droop Setting</v>
      </c>
      <c r="C135" s="120" t="str">
        <f>IF('0) Signal List'!C138="","",'0) Signal List'!C138)</f>
        <v>4 - 20</v>
      </c>
      <c r="D135" s="104" t="str">
        <f>IF('0) Signal List'!D138="","",'0) Signal List'!D138)</f>
        <v>mA</v>
      </c>
      <c r="E135" s="105" t="str">
        <f>IF('0) Signal List'!E138="","",'0) Signal List'!E138)</f>
        <v xml:space="preserve"> 0-12</v>
      </c>
      <c r="F135" s="104" t="str">
        <f>IF('0) Signal List'!F138="","",'0) Signal List'!F138)</f>
        <v>%</v>
      </c>
      <c r="G135" s="110" t="str">
        <f>IF('0) Signal List'!G138="","",'0) Signal List'!G138)</f>
        <v>WFPS</v>
      </c>
      <c r="H135" s="572" t="str">
        <f>IF('0) Signal List'!H138="","",'0) Signal List'!H138)</f>
        <v xml:space="preserve">N/A </v>
      </c>
      <c r="I135" s="183"/>
    </row>
    <row r="136" spans="1:9" ht="14.25" customHeight="1" x14ac:dyDescent="0.25">
      <c r="A136" s="103"/>
      <c r="B136" s="160"/>
      <c r="C136" s="120"/>
      <c r="D136" s="104"/>
      <c r="E136" s="105"/>
      <c r="F136" s="104"/>
      <c r="G136" s="110"/>
      <c r="H136" s="700"/>
      <c r="I136" s="183"/>
    </row>
    <row r="137" spans="1:9" ht="14.25" customHeight="1" x14ac:dyDescent="0.25">
      <c r="A137" s="117" t="str">
        <f>IF('0) Signal List'!A140="","",'0) Signal List'!A140)</f>
        <v/>
      </c>
      <c r="B137" s="901" t="str">
        <f>IF('0) Signal List'!B140="","",'0) Signal List'!B140)</f>
        <v>Recommended cable 5-pair cable: 5 x 2 x 0.6sqmm TP, stranded, individually screened pairs. Screens to be terminated by WFPS.</v>
      </c>
      <c r="C137" s="899"/>
      <c r="D137" s="899"/>
      <c r="E137" s="899"/>
      <c r="F137" s="805"/>
      <c r="G137" s="109" t="str">
        <f>IF('0) Signal List'!G140="","",'0) Signal List'!G140)</f>
        <v/>
      </c>
      <c r="H137" s="162" t="str">
        <f>IF('0) Signal List'!H140="","",'0) Signal List'!H140)</f>
        <v/>
      </c>
      <c r="I137" s="183"/>
    </row>
    <row r="138" spans="1:9" ht="14.25" customHeight="1" thickBot="1" x14ac:dyDescent="0.3">
      <c r="A138" s="192" t="str">
        <f>IF('0) Signal List'!A141="","",'0) Signal List'!A141)</f>
        <v/>
      </c>
      <c r="B138" s="133" t="str">
        <f>IF('0) Signal List'!B141="","",'0) Signal List'!B141)</f>
        <v/>
      </c>
      <c r="C138" s="133" t="str">
        <f>IF('0) Signal List'!C141="","",'0) Signal List'!C141)</f>
        <v/>
      </c>
      <c r="D138" s="133" t="str">
        <f>IF('0) Signal List'!D141="","",'0) Signal List'!D141)</f>
        <v/>
      </c>
      <c r="E138" s="194" t="str">
        <f>IF('0) Signal List'!E141="","",'0) Signal List'!E141)</f>
        <v/>
      </c>
      <c r="F138" s="133" t="str">
        <f>IF('0) Signal List'!F141="","",'0) Signal List'!F141)</f>
        <v/>
      </c>
      <c r="G138" s="136" t="str">
        <f>IF('0) Signal List'!G141="","",'0) Signal List'!G141)</f>
        <v/>
      </c>
      <c r="H138" s="195" t="str">
        <f>IF('0) Signal List'!H141="","",'0) Signal List'!H141)</f>
        <v/>
      </c>
      <c r="I138" s="183"/>
    </row>
    <row r="139" spans="1:9" ht="14.25" customHeight="1" thickBot="1" x14ac:dyDescent="0.3">
      <c r="A139" s="398"/>
      <c r="B139" s="104"/>
      <c r="C139" s="104"/>
      <c r="D139" s="104"/>
      <c r="E139" s="113"/>
      <c r="F139" s="104"/>
      <c r="G139" s="399"/>
      <c r="H139" s="399"/>
      <c r="I139" s="253"/>
    </row>
    <row r="140" spans="1:9" ht="42" customHeight="1" thickBot="1" x14ac:dyDescent="0.45">
      <c r="A140" s="897" t="s">
        <v>383</v>
      </c>
      <c r="B140" s="860"/>
      <c r="C140" s="860"/>
      <c r="D140" s="861"/>
      <c r="E140" s="884" t="s">
        <v>268</v>
      </c>
      <c r="F140" s="885"/>
      <c r="G140" s="886"/>
      <c r="H140" s="400" t="s">
        <v>299</v>
      </c>
      <c r="I140" s="401" t="str">
        <f>'1a) Inst.Info &amp; Contact Details'!E14</f>
        <v>ESBTS Team</v>
      </c>
    </row>
    <row r="141" spans="1:9" ht="25.5" customHeight="1" thickBot="1" x14ac:dyDescent="0.45">
      <c r="A141" s="862"/>
      <c r="B141" s="863"/>
      <c r="C141" s="863"/>
      <c r="D141" s="864"/>
      <c r="E141" s="887"/>
      <c r="F141" s="888"/>
      <c r="G141" s="889"/>
      <c r="H141" s="142" t="s">
        <v>173</v>
      </c>
      <c r="I141" s="401"/>
    </row>
    <row r="142" spans="1:9" ht="24" customHeight="1" thickBot="1" x14ac:dyDescent="0.45">
      <c r="A142" s="865"/>
      <c r="B142" s="866"/>
      <c r="C142" s="866"/>
      <c r="D142" s="867"/>
      <c r="E142" s="890"/>
      <c r="F142" s="891"/>
      <c r="G142" s="892"/>
      <c r="H142" s="174" t="s">
        <v>174</v>
      </c>
      <c r="I142" s="401"/>
    </row>
    <row r="143" spans="1:9" ht="14.25" customHeight="1" x14ac:dyDescent="0.25">
      <c r="A143" t="str">
        <f>IF('0) Signal List'!A146="","",'0) Signal List'!A146)</f>
        <v/>
      </c>
      <c r="B143" s="295"/>
      <c r="C143" s="34" t="str">
        <f>IF('0) Signal List'!C146="","",'0) Signal List'!C146)</f>
        <v/>
      </c>
      <c r="D143" s="34" t="str">
        <f>IF('0) Signal List'!D146="","",'0) Signal List'!D146)</f>
        <v/>
      </c>
      <c r="E143" s="27" t="str">
        <f>IF('0) Signal List'!E146="","",'0) Signal List'!E146)</f>
        <v/>
      </c>
      <c r="F143" s="34" t="str">
        <f>IF('0) Signal List'!F146="","",'0) Signal List'!F146)</f>
        <v/>
      </c>
      <c r="G143" s="14" t="str">
        <f>IF('0) Signal List'!G146="","",'0) Signal List'!G146)</f>
        <v/>
      </c>
      <c r="H143" s="14" t="str">
        <f>IF('0) Signal List'!H146="","",'0) Signal List'!H146)</f>
        <v/>
      </c>
    </row>
    <row r="144" spans="1:9" ht="14.25" customHeight="1" x14ac:dyDescent="0.25">
      <c r="A144" s="283"/>
      <c r="B144" s="904" t="s">
        <v>608</v>
      </c>
      <c r="C144" s="283"/>
      <c r="D144" s="906" t="s">
        <v>403</v>
      </c>
      <c r="E144" s="907"/>
      <c r="F144" s="907"/>
      <c r="G144" s="907"/>
      <c r="H144" s="766"/>
    </row>
    <row r="145" spans="1:8" ht="14.25" customHeight="1" x14ac:dyDescent="0.25">
      <c r="A145" s="283"/>
      <c r="B145" s="905"/>
      <c r="C145" s="283"/>
      <c r="D145" s="766"/>
      <c r="E145" s="766"/>
      <c r="F145" s="766"/>
      <c r="G145" s="766"/>
      <c r="H145" s="766"/>
    </row>
    <row r="146" spans="1:8" ht="14.25" customHeight="1" x14ac:dyDescent="0.25">
      <c r="A146" s="283"/>
      <c r="B146" s="905"/>
      <c r="C146" s="283"/>
      <c r="D146" s="766"/>
      <c r="E146" s="766"/>
      <c r="F146" s="766"/>
      <c r="G146" s="766"/>
      <c r="H146" s="766"/>
    </row>
    <row r="147" spans="1:8" ht="14.25" customHeight="1" x14ac:dyDescent="0.25">
      <c r="A147" s="4" t="str">
        <f>IF('0) Signal List'!A150="","",'0) Signal List'!A150)</f>
        <v/>
      </c>
      <c r="B147" s="34" t="str">
        <f>IF('0) Signal List'!B150="","",'0) Signal List'!B150)</f>
        <v/>
      </c>
      <c r="C147" s="34" t="str">
        <f>IF('0) Signal List'!C150="","",'0) Signal List'!C150)</f>
        <v/>
      </c>
      <c r="D147" s="34" t="str">
        <f>IF('0) Signal List'!D150="","",'0) Signal List'!D150)</f>
        <v/>
      </c>
      <c r="E147" s="27" t="str">
        <f>IF('0) Signal List'!E150="","",'0) Signal List'!E150)</f>
        <v/>
      </c>
      <c r="F147" s="34" t="str">
        <f>IF('0) Signal List'!F150="","",'0) Signal List'!F150)</f>
        <v/>
      </c>
      <c r="G147" s="14" t="str">
        <f>IF('0) Signal List'!G150="","",'0) Signal List'!G150)</f>
        <v/>
      </c>
      <c r="H147" s="14" t="str">
        <f>IF('0) Signal List'!H150="","",'0) Signal List'!H150)</f>
        <v/>
      </c>
    </row>
    <row r="148" spans="1:8" x14ac:dyDescent="0.25">
      <c r="A148" s="4" t="str">
        <f>IF('0) Signal List'!A151="","",'0) Signal List'!A151)</f>
        <v/>
      </c>
      <c r="B148" s="294"/>
      <c r="C148" s="34" t="str">
        <f>IF('0) Signal List'!C151="","",'0) Signal List'!C151)</f>
        <v/>
      </c>
      <c r="D148" s="34" t="str">
        <f>IF('0) Signal List'!D151="","",'0) Signal List'!D151)</f>
        <v/>
      </c>
      <c r="E148" s="27" t="str">
        <f>IF('0) Signal List'!E151="","",'0) Signal List'!E151)</f>
        <v/>
      </c>
      <c r="F148" s="34" t="str">
        <f>IF('0) Signal List'!F151="","",'0) Signal List'!F151)</f>
        <v/>
      </c>
      <c r="G148" s="14" t="str">
        <f>IF('0) Signal List'!G151="","",'0) Signal List'!G151)</f>
        <v/>
      </c>
      <c r="H148" s="14" t="str">
        <f>IF('0) Signal List'!H151="","",'0) Signal List'!H151)</f>
        <v/>
      </c>
    </row>
    <row r="149" spans="1:8" x14ac:dyDescent="0.25">
      <c r="A149" s="4" t="str">
        <f>IF('0) Signal List'!A152="","",'0) Signal List'!A152)</f>
        <v/>
      </c>
      <c r="B149" s="295"/>
      <c r="C149" s="34" t="str">
        <f>IF('0) Signal List'!C152="","",'0) Signal List'!C152)</f>
        <v/>
      </c>
      <c r="D149" s="34" t="str">
        <f>IF('0) Signal List'!D152="","",'0) Signal List'!D152)</f>
        <v/>
      </c>
      <c r="E149" s="27" t="str">
        <f>IF('0) Signal List'!E152="","",'0) Signal List'!E152)</f>
        <v/>
      </c>
      <c r="F149" s="34" t="str">
        <f>IF('0) Signal List'!F152="","",'0) Signal List'!F152)</f>
        <v/>
      </c>
      <c r="G149" s="14" t="str">
        <f>IF('0) Signal List'!G152="","",'0) Signal List'!G152)</f>
        <v/>
      </c>
      <c r="H149" s="14" t="str">
        <f>IF('0) Signal List'!H152="","",'0) Signal List'!H152)</f>
        <v/>
      </c>
    </row>
    <row r="150" spans="1:8" x14ac:dyDescent="0.25">
      <c r="A150" s="4" t="str">
        <f>IF('0) Signal List'!A153="","",'0) Signal List'!A153)</f>
        <v/>
      </c>
      <c r="B150" s="295"/>
      <c r="C150" s="34" t="str">
        <f>IF('0) Signal List'!C153="","",'0) Signal List'!C153)</f>
        <v/>
      </c>
      <c r="D150" s="34" t="str">
        <f>IF('0) Signal List'!D153="","",'0) Signal List'!D153)</f>
        <v/>
      </c>
      <c r="E150" s="27" t="str">
        <f>IF('0) Signal List'!E153="","",'0) Signal List'!E153)</f>
        <v/>
      </c>
      <c r="F150" s="34" t="str">
        <f>IF('0) Signal List'!F153="","",'0) Signal List'!F153)</f>
        <v/>
      </c>
      <c r="G150" s="14" t="str">
        <f>IF('0) Signal List'!G153="","",'0) Signal List'!G153)</f>
        <v/>
      </c>
      <c r="H150" s="14" t="str">
        <f>IF('0) Signal List'!H153="","",'0) Signal List'!H153)</f>
        <v/>
      </c>
    </row>
    <row r="151" spans="1:8" x14ac:dyDescent="0.25">
      <c r="A151" s="4" t="str">
        <f>IF('0) Signal List'!A154="","",'0) Signal List'!A154)</f>
        <v/>
      </c>
      <c r="B151" s="34" t="str">
        <f>IF('0) Signal List'!B154="","",'0) Signal List'!B154)</f>
        <v/>
      </c>
      <c r="C151" s="34" t="str">
        <f>IF('0) Signal List'!C154="","",'0) Signal List'!C154)</f>
        <v/>
      </c>
      <c r="D151" s="34" t="str">
        <f>IF('0) Signal List'!D154="","",'0) Signal List'!D154)</f>
        <v/>
      </c>
      <c r="E151" s="27" t="str">
        <f>IF('0) Signal List'!E154="","",'0) Signal List'!E154)</f>
        <v/>
      </c>
      <c r="F151" s="34" t="str">
        <f>IF('0) Signal List'!F154="","",'0) Signal List'!F154)</f>
        <v/>
      </c>
      <c r="G151" s="14" t="str">
        <f>IF('0) Signal List'!G154="","",'0) Signal List'!G154)</f>
        <v/>
      </c>
      <c r="H151" s="14" t="str">
        <f>IF('0) Signal List'!H154="","",'0) Signal List'!H154)</f>
        <v/>
      </c>
    </row>
    <row r="152" spans="1:8" x14ac:dyDescent="0.25">
      <c r="A152" s="4" t="str">
        <f>IF('0) Signal List'!A155="","",'0) Signal List'!A155)</f>
        <v/>
      </c>
      <c r="B152" s="34" t="str">
        <f>IF('0) Signal List'!B155="","",'0) Signal List'!B155)</f>
        <v/>
      </c>
      <c r="C152" s="34" t="str">
        <f>IF('0) Signal List'!C155="","",'0) Signal List'!C155)</f>
        <v/>
      </c>
      <c r="D152" s="34" t="str">
        <f>IF('0) Signal List'!D155="","",'0) Signal List'!D155)</f>
        <v/>
      </c>
      <c r="E152" s="27" t="str">
        <f>IF('0) Signal List'!E155="","",'0) Signal List'!E155)</f>
        <v/>
      </c>
      <c r="F152" s="34" t="str">
        <f>IF('0) Signal List'!F155="","",'0) Signal List'!F155)</f>
        <v/>
      </c>
      <c r="G152" s="14" t="str">
        <f>IF('0) Signal List'!G155="","",'0) Signal List'!G155)</f>
        <v/>
      </c>
      <c r="H152" s="14" t="str">
        <f>IF('0) Signal List'!H155="","",'0) Signal List'!H155)</f>
        <v/>
      </c>
    </row>
    <row r="153" spans="1:8" x14ac:dyDescent="0.25">
      <c r="A153" s="4" t="str">
        <f>IF('0) Signal List'!A156="","",'0) Signal List'!A156)</f>
        <v/>
      </c>
      <c r="B153" s="34" t="str">
        <f>IF('0) Signal List'!B156="","",'0) Signal List'!B156)</f>
        <v/>
      </c>
      <c r="C153" s="34" t="str">
        <f>IF('0) Signal List'!C156="","",'0) Signal List'!C156)</f>
        <v/>
      </c>
      <c r="D153" s="34" t="str">
        <f>IF('0) Signal List'!D156="","",'0) Signal List'!D156)</f>
        <v/>
      </c>
      <c r="E153" s="27" t="str">
        <f>IF('0) Signal List'!E156="","",'0) Signal List'!E156)</f>
        <v/>
      </c>
      <c r="F153" s="34" t="str">
        <f>IF('0) Signal List'!F156="","",'0) Signal List'!F156)</f>
        <v/>
      </c>
      <c r="G153" s="14" t="str">
        <f>IF('0) Signal List'!G156="","",'0) Signal List'!G156)</f>
        <v/>
      </c>
      <c r="H153" s="14" t="str">
        <f>IF('0) Signal List'!H156="","",'0) Signal List'!H156)</f>
        <v/>
      </c>
    </row>
    <row r="154" spans="1:8" x14ac:dyDescent="0.25">
      <c r="A154" s="4" t="str">
        <f>IF('0) Signal List'!A157="","",'0) Signal List'!A157)</f>
        <v/>
      </c>
      <c r="B154" s="34" t="str">
        <f>IF('0) Signal List'!B157="","",'0) Signal List'!B157)</f>
        <v/>
      </c>
      <c r="C154" s="34" t="str">
        <f>IF('0) Signal List'!C157="","",'0) Signal List'!C157)</f>
        <v/>
      </c>
      <c r="D154" s="34" t="str">
        <f>IF('0) Signal List'!D157="","",'0) Signal List'!D157)</f>
        <v/>
      </c>
      <c r="E154" s="27" t="str">
        <f>IF('0) Signal List'!E157="","",'0) Signal List'!E157)</f>
        <v/>
      </c>
      <c r="F154" s="34" t="str">
        <f>IF('0) Signal List'!F157="","",'0) Signal List'!F157)</f>
        <v/>
      </c>
      <c r="G154" s="14" t="str">
        <f>IF('0) Signal List'!G157="","",'0) Signal List'!G157)</f>
        <v/>
      </c>
      <c r="H154" s="14" t="str">
        <f>IF('0) Signal List'!H157="","",'0) Signal List'!H157)</f>
        <v/>
      </c>
    </row>
    <row r="155" spans="1:8" x14ac:dyDescent="0.25">
      <c r="A155" s="4" t="str">
        <f>IF('0) Signal List'!A158="","",'0) Signal List'!A158)</f>
        <v/>
      </c>
      <c r="B155" s="34" t="str">
        <f>IF('0) Signal List'!B158="","",'0) Signal List'!B158)</f>
        <v/>
      </c>
      <c r="C155" s="34" t="str">
        <f>IF('0) Signal List'!C158="","",'0) Signal List'!C158)</f>
        <v/>
      </c>
      <c r="D155" s="34" t="str">
        <f>IF('0) Signal List'!D158="","",'0) Signal List'!D158)</f>
        <v/>
      </c>
      <c r="E155" s="27" t="str">
        <f>IF('0) Signal List'!E158="","",'0) Signal List'!E158)</f>
        <v/>
      </c>
      <c r="F155" s="34" t="str">
        <f>IF('0) Signal List'!F158="","",'0) Signal List'!F158)</f>
        <v/>
      </c>
      <c r="G155" s="14" t="str">
        <f>IF('0) Signal List'!G158="","",'0) Signal List'!G158)</f>
        <v/>
      </c>
      <c r="H155" s="14" t="str">
        <f>IF('0) Signal List'!H158="","",'0) Signal List'!H158)</f>
        <v/>
      </c>
    </row>
    <row r="156" spans="1:8" x14ac:dyDescent="0.25">
      <c r="A156" s="4" t="str">
        <f>IF('0) Signal List'!A159="","",'0) Signal List'!A159)</f>
        <v/>
      </c>
      <c r="B156" s="34" t="str">
        <f>IF('0) Signal List'!B159="","",'0) Signal List'!B159)</f>
        <v/>
      </c>
      <c r="C156" s="34" t="str">
        <f>IF('0) Signal List'!C159="","",'0) Signal List'!C159)</f>
        <v/>
      </c>
      <c r="D156" s="34" t="str">
        <f>IF('0) Signal List'!D159="","",'0) Signal List'!D159)</f>
        <v/>
      </c>
      <c r="E156" s="27" t="str">
        <f>IF('0) Signal List'!E159="","",'0) Signal List'!E159)</f>
        <v/>
      </c>
      <c r="F156" s="34" t="str">
        <f>IF('0) Signal List'!F159="","",'0) Signal List'!F159)</f>
        <v/>
      </c>
      <c r="G156" s="14" t="str">
        <f>IF('0) Signal List'!G159="","",'0) Signal List'!G159)</f>
        <v/>
      </c>
      <c r="H156" s="14" t="str">
        <f>IF('0) Signal List'!H159="","",'0) Signal List'!H159)</f>
        <v/>
      </c>
    </row>
    <row r="157" spans="1:8" x14ac:dyDescent="0.25">
      <c r="A157" s="4" t="str">
        <f>IF('0) Signal List'!A160="","",'0) Signal List'!A160)</f>
        <v/>
      </c>
      <c r="B157" s="34" t="str">
        <f>IF('0) Signal List'!B160="","",'0) Signal List'!B160)</f>
        <v/>
      </c>
      <c r="C157" s="34" t="str">
        <f>IF('0) Signal List'!C160="","",'0) Signal List'!C160)</f>
        <v/>
      </c>
      <c r="D157" s="34" t="str">
        <f>IF('0) Signal List'!D160="","",'0) Signal List'!D160)</f>
        <v/>
      </c>
      <c r="E157" s="27" t="str">
        <f>IF('0) Signal List'!E160="","",'0) Signal List'!E160)</f>
        <v/>
      </c>
      <c r="F157" s="34" t="str">
        <f>IF('0) Signal List'!F160="","",'0) Signal List'!F160)</f>
        <v/>
      </c>
      <c r="G157" s="14" t="str">
        <f>IF('0) Signal List'!G160="","",'0) Signal List'!G160)</f>
        <v/>
      </c>
      <c r="H157" s="14" t="str">
        <f>IF('0) Signal List'!H160="","",'0) Signal List'!H160)</f>
        <v/>
      </c>
    </row>
    <row r="158" spans="1:8" x14ac:dyDescent="0.25">
      <c r="A158" s="4" t="str">
        <f>IF('0) Signal List'!A161="","",'0) Signal List'!A161)</f>
        <v/>
      </c>
      <c r="B158" s="34" t="str">
        <f>IF('0) Signal List'!B161="","",'0) Signal List'!B161)</f>
        <v/>
      </c>
      <c r="C158" s="34" t="str">
        <f>IF('0) Signal List'!C161="","",'0) Signal List'!C161)</f>
        <v/>
      </c>
      <c r="D158" s="34" t="str">
        <f>IF('0) Signal List'!D161="","",'0) Signal List'!D161)</f>
        <v/>
      </c>
      <c r="E158" s="27" t="str">
        <f>IF('0) Signal List'!E161="","",'0) Signal List'!E161)</f>
        <v/>
      </c>
      <c r="F158" s="34" t="str">
        <f>IF('0) Signal List'!F161="","",'0) Signal List'!F161)</f>
        <v/>
      </c>
      <c r="G158" s="14" t="str">
        <f>IF('0) Signal List'!G161="","",'0) Signal List'!G161)</f>
        <v/>
      </c>
      <c r="H158" s="14" t="str">
        <f>IF('0) Signal List'!H161="","",'0) Signal List'!H161)</f>
        <v/>
      </c>
    </row>
    <row r="159" spans="1:8" x14ac:dyDescent="0.25">
      <c r="A159" s="4" t="str">
        <f>IF('0) Signal List'!A162="","",'0) Signal List'!A162)</f>
        <v/>
      </c>
      <c r="B159" s="34" t="str">
        <f>IF('0) Signal List'!B162="","",'0) Signal List'!B162)</f>
        <v/>
      </c>
      <c r="C159" s="34" t="str">
        <f>IF('0) Signal List'!C162="","",'0) Signal List'!C162)</f>
        <v/>
      </c>
      <c r="D159" s="34" t="str">
        <f>IF('0) Signal List'!D162="","",'0) Signal List'!D162)</f>
        <v/>
      </c>
      <c r="E159" s="27" t="str">
        <f>IF('0) Signal List'!E162="","",'0) Signal List'!E162)</f>
        <v/>
      </c>
      <c r="F159" s="34" t="str">
        <f>IF('0) Signal List'!F162="","",'0) Signal List'!F162)</f>
        <v/>
      </c>
      <c r="G159" s="14" t="str">
        <f>IF('0) Signal List'!G162="","",'0) Signal List'!G162)</f>
        <v/>
      </c>
      <c r="H159" s="14" t="str">
        <f>IF('0) Signal List'!H162="","",'0) Signal List'!H162)</f>
        <v/>
      </c>
    </row>
    <row r="160" spans="1:8" x14ac:dyDescent="0.25">
      <c r="A160" s="4" t="str">
        <f>IF('0) Signal List'!A163="","",'0) Signal List'!A163)</f>
        <v/>
      </c>
      <c r="B160" s="34" t="str">
        <f>IF('0) Signal List'!B163="","",'0) Signal List'!B163)</f>
        <v/>
      </c>
      <c r="C160" s="34" t="str">
        <f>IF('0) Signal List'!C163="","",'0) Signal List'!C163)</f>
        <v/>
      </c>
      <c r="D160" s="34" t="str">
        <f>IF('0) Signal List'!D163="","",'0) Signal List'!D163)</f>
        <v/>
      </c>
      <c r="E160" s="27" t="str">
        <f>IF('0) Signal List'!E163="","",'0) Signal List'!E163)</f>
        <v/>
      </c>
      <c r="F160" s="34" t="str">
        <f>IF('0) Signal List'!F163="","",'0) Signal List'!F163)</f>
        <v/>
      </c>
      <c r="G160" s="14" t="str">
        <f>IF('0) Signal List'!G163="","",'0) Signal List'!G163)</f>
        <v/>
      </c>
      <c r="H160" s="14" t="str">
        <f>IF('0) Signal List'!H163="","",'0) Signal List'!H163)</f>
        <v/>
      </c>
    </row>
    <row r="161" spans="1:8" x14ac:dyDescent="0.25">
      <c r="A161" s="4" t="str">
        <f>IF('0) Signal List'!A164="","",'0) Signal List'!A164)</f>
        <v/>
      </c>
      <c r="B161" s="34" t="str">
        <f>IF('0) Signal List'!B164="","",'0) Signal List'!B164)</f>
        <v/>
      </c>
      <c r="C161" s="34" t="str">
        <f>IF('0) Signal List'!C164="","",'0) Signal List'!C164)</f>
        <v/>
      </c>
      <c r="D161" s="34" t="str">
        <f>IF('0) Signal List'!D164="","",'0) Signal List'!D164)</f>
        <v/>
      </c>
      <c r="E161" s="27" t="str">
        <f>IF('0) Signal List'!E164="","",'0) Signal List'!E164)</f>
        <v/>
      </c>
      <c r="F161" s="34" t="str">
        <f>IF('0) Signal List'!F164="","",'0) Signal List'!F164)</f>
        <v/>
      </c>
      <c r="G161" s="14" t="str">
        <f>IF('0) Signal List'!G164="","",'0) Signal List'!G164)</f>
        <v/>
      </c>
      <c r="H161" s="14" t="str">
        <f>IF('0) Signal List'!H164="","",'0) Signal List'!H164)</f>
        <v/>
      </c>
    </row>
    <row r="162" spans="1:8" x14ac:dyDescent="0.25">
      <c r="A162" s="4" t="str">
        <f>IF('0) Signal List'!A165="","",'0) Signal List'!A165)</f>
        <v/>
      </c>
      <c r="B162" s="34" t="str">
        <f>IF('0) Signal List'!B165="","",'0) Signal List'!B165)</f>
        <v/>
      </c>
      <c r="C162" s="34" t="str">
        <f>IF('0) Signal List'!C165="","",'0) Signal List'!C165)</f>
        <v/>
      </c>
      <c r="D162" s="34" t="str">
        <f>IF('0) Signal List'!D165="","",'0) Signal List'!D165)</f>
        <v/>
      </c>
      <c r="E162" s="27" t="str">
        <f>IF('0) Signal List'!E165="","",'0) Signal List'!E165)</f>
        <v/>
      </c>
      <c r="F162" s="34" t="str">
        <f>IF('0) Signal List'!F165="","",'0) Signal List'!F165)</f>
        <v/>
      </c>
      <c r="G162" s="14" t="str">
        <f>IF('0) Signal List'!G165="","",'0) Signal List'!G165)</f>
        <v/>
      </c>
      <c r="H162" s="14" t="str">
        <f>IF('0) Signal List'!H165="","",'0) Signal List'!H165)</f>
        <v/>
      </c>
    </row>
    <row r="163" spans="1:8" x14ac:dyDescent="0.25">
      <c r="A163" s="4" t="str">
        <f>IF('0) Signal List'!A166="","",'0) Signal List'!A166)</f>
        <v/>
      </c>
      <c r="B163" s="34" t="str">
        <f>IF('0) Signal List'!B166="","",'0) Signal List'!B166)</f>
        <v/>
      </c>
      <c r="C163" s="34" t="str">
        <f>IF('0) Signal List'!C166="","",'0) Signal List'!C166)</f>
        <v/>
      </c>
      <c r="D163" s="34" t="str">
        <f>IF('0) Signal List'!D166="","",'0) Signal List'!D166)</f>
        <v/>
      </c>
      <c r="E163" s="27" t="str">
        <f>IF('0) Signal List'!E166="","",'0) Signal List'!E166)</f>
        <v/>
      </c>
      <c r="F163" s="34" t="str">
        <f>IF('0) Signal List'!F166="","",'0) Signal List'!F166)</f>
        <v/>
      </c>
      <c r="G163" s="14" t="str">
        <f>IF('0) Signal List'!G166="","",'0) Signal List'!G166)</f>
        <v/>
      </c>
      <c r="H163" s="14" t="str">
        <f>IF('0) Signal List'!H166="","",'0) Signal List'!H166)</f>
        <v/>
      </c>
    </row>
    <row r="164" spans="1:8" x14ac:dyDescent="0.25">
      <c r="A164" s="4" t="str">
        <f>IF('0) Signal List'!A167="","",'0) Signal List'!A167)</f>
        <v/>
      </c>
      <c r="B164" s="34" t="str">
        <f>IF('0) Signal List'!B167="","",'0) Signal List'!B167)</f>
        <v/>
      </c>
      <c r="C164" s="34" t="str">
        <f>IF('0) Signal List'!C167="","",'0) Signal List'!C167)</f>
        <v/>
      </c>
      <c r="D164" s="34" t="str">
        <f>IF('0) Signal List'!D167="","",'0) Signal List'!D167)</f>
        <v/>
      </c>
      <c r="E164" s="27" t="str">
        <f>IF('0) Signal List'!E167="","",'0) Signal List'!E167)</f>
        <v/>
      </c>
      <c r="F164" s="34" t="str">
        <f>IF('0) Signal List'!F167="","",'0) Signal List'!F167)</f>
        <v/>
      </c>
      <c r="G164" s="14" t="str">
        <f>IF('0) Signal List'!G167="","",'0) Signal List'!G167)</f>
        <v/>
      </c>
      <c r="H164" s="14" t="str">
        <f>IF('0) Signal List'!H167="","",'0) Signal List'!H167)</f>
        <v/>
      </c>
    </row>
    <row r="165" spans="1:8" x14ac:dyDescent="0.25">
      <c r="A165" s="4" t="str">
        <f>IF('0) Signal List'!A168="","",'0) Signal List'!A168)</f>
        <v/>
      </c>
      <c r="B165" s="34" t="str">
        <f>IF('0) Signal List'!B168="","",'0) Signal List'!B168)</f>
        <v/>
      </c>
      <c r="C165" s="34" t="str">
        <f>IF('0) Signal List'!C168="","",'0) Signal List'!C168)</f>
        <v/>
      </c>
      <c r="D165" s="34" t="str">
        <f>IF('0) Signal List'!D168="","",'0) Signal List'!D168)</f>
        <v/>
      </c>
      <c r="E165" s="27" t="str">
        <f>IF('0) Signal List'!E168="","",'0) Signal List'!E168)</f>
        <v/>
      </c>
      <c r="F165" s="34" t="str">
        <f>IF('0) Signal List'!F168="","",'0) Signal List'!F168)</f>
        <v/>
      </c>
      <c r="G165" s="14" t="str">
        <f>IF('0) Signal List'!G168="","",'0) Signal List'!G168)</f>
        <v/>
      </c>
      <c r="H165" s="14" t="str">
        <f>IF('0) Signal List'!H168="","",'0) Signal List'!H168)</f>
        <v/>
      </c>
    </row>
    <row r="166" spans="1:8" x14ac:dyDescent="0.25">
      <c r="A166" s="4" t="str">
        <f>IF('0) Signal List'!A169="","",'0) Signal List'!A169)</f>
        <v/>
      </c>
      <c r="B166" s="34" t="str">
        <f>IF('0) Signal List'!B169="","",'0) Signal List'!B169)</f>
        <v/>
      </c>
      <c r="C166" s="34" t="str">
        <f>IF('0) Signal List'!C169="","",'0) Signal List'!C169)</f>
        <v/>
      </c>
      <c r="D166" s="34" t="str">
        <f>IF('0) Signal List'!D169="","",'0) Signal List'!D169)</f>
        <v/>
      </c>
      <c r="E166" s="27" t="str">
        <f>IF('0) Signal List'!E169="","",'0) Signal List'!E169)</f>
        <v/>
      </c>
      <c r="F166" s="34" t="str">
        <f>IF('0) Signal List'!F169="","",'0) Signal List'!F169)</f>
        <v/>
      </c>
      <c r="G166" s="14" t="str">
        <f>IF('0) Signal List'!G169="","",'0) Signal List'!G169)</f>
        <v/>
      </c>
      <c r="H166" s="14" t="str">
        <f>IF('0) Signal List'!H169="","",'0) Signal List'!H169)</f>
        <v/>
      </c>
    </row>
    <row r="167" spans="1:8" x14ac:dyDescent="0.25">
      <c r="A167" s="4" t="str">
        <f>IF('0) Signal List'!A170="","",'0) Signal List'!A170)</f>
        <v/>
      </c>
      <c r="B167" s="34" t="str">
        <f>IF('0) Signal List'!B170="","",'0) Signal List'!B170)</f>
        <v/>
      </c>
      <c r="C167" s="34" t="str">
        <f>IF('0) Signal List'!C170="","",'0) Signal List'!C170)</f>
        <v/>
      </c>
      <c r="D167" s="34" t="str">
        <f>IF('0) Signal List'!D170="","",'0) Signal List'!D170)</f>
        <v/>
      </c>
      <c r="E167" s="27" t="str">
        <f>IF('0) Signal List'!E170="","",'0) Signal List'!E170)</f>
        <v/>
      </c>
      <c r="F167" s="34" t="str">
        <f>IF('0) Signal List'!F170="","",'0) Signal List'!F170)</f>
        <v/>
      </c>
      <c r="G167" s="14" t="str">
        <f>IF('0) Signal List'!G170="","",'0) Signal List'!G170)</f>
        <v/>
      </c>
      <c r="H167" s="14" t="str">
        <f>IF('0) Signal List'!H170="","",'0) Signal List'!H170)</f>
        <v/>
      </c>
    </row>
    <row r="168" spans="1:8" x14ac:dyDescent="0.25">
      <c r="A168" s="4" t="str">
        <f>IF('0) Signal List'!A171="","",'0) Signal List'!A171)</f>
        <v/>
      </c>
      <c r="B168" s="34" t="str">
        <f>IF('0) Signal List'!B171="","",'0) Signal List'!B171)</f>
        <v/>
      </c>
      <c r="C168" s="34" t="str">
        <f>IF('0) Signal List'!C171="","",'0) Signal List'!C171)</f>
        <v/>
      </c>
      <c r="D168" s="34" t="str">
        <f>IF('0) Signal List'!D171="","",'0) Signal List'!D171)</f>
        <v/>
      </c>
      <c r="E168" s="27" t="str">
        <f>IF('0) Signal List'!E171="","",'0) Signal List'!E171)</f>
        <v/>
      </c>
      <c r="F168" s="34" t="str">
        <f>IF('0) Signal List'!F171="","",'0) Signal List'!F171)</f>
        <v/>
      </c>
      <c r="G168" s="14" t="str">
        <f>IF('0) Signal List'!G171="","",'0) Signal List'!G171)</f>
        <v/>
      </c>
      <c r="H168" s="14" t="str">
        <f>IF('0) Signal List'!H171="","",'0) Signal List'!H171)</f>
        <v/>
      </c>
    </row>
    <row r="169" spans="1:8" x14ac:dyDescent="0.25">
      <c r="A169" s="4" t="str">
        <f>IF('0) Signal List'!A172="","",'0) Signal List'!A172)</f>
        <v/>
      </c>
      <c r="B169" s="34" t="str">
        <f>IF('0) Signal List'!B172="","",'0) Signal List'!B172)</f>
        <v/>
      </c>
      <c r="C169" s="34" t="str">
        <f>IF('0) Signal List'!C172="","",'0) Signal List'!C172)</f>
        <v/>
      </c>
      <c r="D169" s="34" t="str">
        <f>IF('0) Signal List'!D172="","",'0) Signal List'!D172)</f>
        <v/>
      </c>
      <c r="E169" s="27" t="str">
        <f>IF('0) Signal List'!E172="","",'0) Signal List'!E172)</f>
        <v/>
      </c>
      <c r="F169" s="34" t="str">
        <f>IF('0) Signal List'!F172="","",'0) Signal List'!F172)</f>
        <v/>
      </c>
      <c r="G169" s="14" t="str">
        <f>IF('0) Signal List'!G172="","",'0) Signal List'!G172)</f>
        <v/>
      </c>
      <c r="H169" s="14" t="str">
        <f>IF('0) Signal List'!H172="","",'0) Signal List'!H172)</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B1"/>
    <mergeCell ref="A2:H2"/>
    <mergeCell ref="B129:E129"/>
    <mergeCell ref="B44:E44"/>
    <mergeCell ref="C7:F7"/>
    <mergeCell ref="B77:F77"/>
    <mergeCell ref="B104:F104"/>
    <mergeCell ref="A140:D142"/>
    <mergeCell ref="E140:G142"/>
    <mergeCell ref="B144:B146"/>
    <mergeCell ref="D144:H146"/>
    <mergeCell ref="C81:F81"/>
    <mergeCell ref="B137:F137"/>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A17" sqref="A17"/>
    </sheetView>
  </sheetViews>
  <sheetFormatPr defaultColWidth="9.109375" defaultRowHeight="13.2" x14ac:dyDescent="0.25"/>
  <cols>
    <col min="1" max="1" width="43.5546875" style="4" customWidth="1"/>
    <col min="2" max="2" width="46.109375" style="34" customWidth="1"/>
    <col min="3" max="3" width="10.33203125" style="34" customWidth="1"/>
    <col min="4" max="4" width="9.109375" style="34"/>
    <col min="5" max="5" width="12" style="27" bestFit="1" customWidth="1"/>
    <col min="6" max="6" width="11.33203125" style="34" bestFit="1" customWidth="1"/>
    <col min="7" max="7" width="13.5546875" style="14" customWidth="1"/>
    <col min="8" max="8" width="32.44140625" style="14" customWidth="1"/>
    <col min="9" max="9" width="47.5546875" style="22" customWidth="1"/>
    <col min="10" max="16384" width="9.109375" style="22"/>
  </cols>
  <sheetData>
    <row r="1" spans="1:8" s="11" customFormat="1" ht="24.6" x14ac:dyDescent="0.4">
      <c r="A1" s="895" t="str">
        <f>IF('0) Signal List'!A1="","",'0) Signal List'!A1)</f>
        <v>WINDFARM NAME (TLC)</v>
      </c>
      <c r="B1" s="896" t="str">
        <f>IF('0) Signal List'!B1="","",'0) Signal List'!B1)</f>
        <v/>
      </c>
      <c r="C1" s="10" t="str">
        <f>IF('0) Signal List'!C1="","",'0) Signal List'!C1)</f>
        <v>Type</v>
      </c>
      <c r="D1" s="10" t="str">
        <f>IF('0) Signal List'!D1="","",'0) Signal List'!D1)</f>
        <v>C</v>
      </c>
      <c r="E1" s="9" t="str">
        <f>'0) Signal List'!E1</f>
        <v>XX</v>
      </c>
      <c r="F1" s="10" t="str">
        <f>IF('0) Signal List'!F1="","",'0) Signal List'!F1)</f>
        <v>MW</v>
      </c>
      <c r="G1" s="9" t="str">
        <f>'0) Signal List'!G1</f>
        <v>v1.0</v>
      </c>
      <c r="H1" s="302"/>
    </row>
    <row r="2" spans="1:8" ht="24.6" x14ac:dyDescent="0.4">
      <c r="A2" s="908" t="str">
        <f>IF('0) Signal List'!A2="","",'0) Signal List'!A2)</f>
        <v>EirGrid Signals, Command &amp; Control Specification (Ref: DCC11.5)</v>
      </c>
      <c r="B2" s="804"/>
      <c r="C2" s="804"/>
      <c r="D2" s="804"/>
      <c r="E2" s="804"/>
      <c r="F2" s="804"/>
      <c r="G2" s="804"/>
      <c r="H2" s="303"/>
    </row>
    <row r="3" spans="1:8" ht="33" x14ac:dyDescent="0.6">
      <c r="A3" s="284" t="s">
        <v>239</v>
      </c>
      <c r="B3" s="285"/>
      <c r="C3" s="285"/>
      <c r="D3" s="285"/>
      <c r="E3" s="285"/>
      <c r="F3" s="285"/>
      <c r="G3" s="81"/>
      <c r="H3" s="303"/>
    </row>
    <row r="4" spans="1:8" ht="13.8" thickBot="1" x14ac:dyDescent="0.3">
      <c r="A4" s="7" t="str">
        <f>IF('0) Signal List'!A167="","",'0) Signal List'!A167)</f>
        <v/>
      </c>
      <c r="B4" s="22" t="str">
        <f>IF('0) Signal List'!B167="","",'0) Signal List'!B167)</f>
        <v/>
      </c>
      <c r="C4" s="22" t="str">
        <f>IF('0) Signal List'!C143="","",'0) Signal List'!C143)</f>
        <v/>
      </c>
      <c r="D4" s="22" t="str">
        <f>IF('0) Signal List'!D143="","",'0) Signal List'!D143)</f>
        <v/>
      </c>
      <c r="E4" s="3" t="str">
        <f>IF('0) Signal List'!E143="","",'0) Signal List'!E143)</f>
        <v/>
      </c>
      <c r="F4" s="22" t="str">
        <f>IF('0) Signal List'!F143="","",'0) Signal List'!F143)</f>
        <v/>
      </c>
      <c r="G4" s="151"/>
      <c r="H4" s="303"/>
    </row>
    <row r="5" spans="1:8" ht="24.6" x14ac:dyDescent="0.4">
      <c r="A5" s="304"/>
      <c r="B5" s="175" t="s">
        <v>227</v>
      </c>
      <c r="C5" s="22" t="str">
        <f>IF('0) Signal List'!C144="","",'0) Signal List'!C144)</f>
        <v/>
      </c>
      <c r="D5" s="22" t="str">
        <f>IF('0) Signal List'!D144="","",'0) Signal List'!D144)</f>
        <v/>
      </c>
      <c r="E5" s="3" t="str">
        <f>IF('0) Signal List'!E144="","",'0) Signal List'!E144)</f>
        <v/>
      </c>
      <c r="F5" s="22" t="str">
        <f>IF('0) Signal List'!F144="","",'0) Signal List'!F144)</f>
        <v/>
      </c>
      <c r="G5" s="151"/>
      <c r="H5" s="303"/>
    </row>
    <row r="6" spans="1:8" x14ac:dyDescent="0.25">
      <c r="A6" s="247"/>
      <c r="B6" s="187" t="s">
        <v>172</v>
      </c>
      <c r="C6" s="22" t="str">
        <f>IF('0) Signal List'!C145="","",'0) Signal List'!C145)</f>
        <v/>
      </c>
      <c r="D6" s="22" t="str">
        <f>IF('0) Signal List'!D145="","",'0) Signal List'!D145)</f>
        <v/>
      </c>
      <c r="E6" s="3" t="str">
        <f>IF('0) Signal List'!E145="","",'0) Signal List'!E145)</f>
        <v/>
      </c>
      <c r="F6" s="22" t="str">
        <f>IF('0) Signal List'!F145="","",'0) Signal List'!F145)</f>
        <v/>
      </c>
      <c r="G6" s="151"/>
      <c r="H6" s="303"/>
    </row>
    <row r="7" spans="1:8" ht="33.6" thickBot="1" x14ac:dyDescent="0.65">
      <c r="A7" s="305"/>
      <c r="B7" s="286"/>
      <c r="C7" s="22" t="str">
        <f>IF('0) Signal List'!C146="","",'0) Signal List'!C146)</f>
        <v/>
      </c>
      <c r="D7" s="22" t="str">
        <f>IF('0) Signal List'!D146="","",'0) Signal List'!D146)</f>
        <v/>
      </c>
      <c r="E7" s="3" t="str">
        <f>IF('0) Signal List'!E146="","",'0) Signal List'!E146)</f>
        <v/>
      </c>
      <c r="F7" s="22" t="str">
        <f>IF('0) Signal List'!F146="","",'0) Signal List'!F146)</f>
        <v/>
      </c>
      <c r="G7" s="14" t="str">
        <f>IF('0) Signal List'!G146="","",'0) Signal List'!G146)</f>
        <v/>
      </c>
      <c r="H7" s="303"/>
    </row>
    <row r="8" spans="1:8" ht="15" x14ac:dyDescent="0.25">
      <c r="A8" s="296" t="s">
        <v>386</v>
      </c>
      <c r="B8" s="297"/>
      <c r="C8" s="22" t="str">
        <f>IF('0) Signal List'!C147="","",'0) Signal List'!C147)</f>
        <v/>
      </c>
      <c r="D8" s="22" t="str">
        <f>IF('0) Signal List'!D147="","",'0) Signal List'!D147)</f>
        <v/>
      </c>
      <c r="E8" s="3" t="str">
        <f>IF('0) Signal List'!E147="","",'0) Signal List'!E147)</f>
        <v/>
      </c>
      <c r="F8" s="22" t="str">
        <f>IF('0) Signal List'!F147="","",'0) Signal List'!F147)</f>
        <v/>
      </c>
      <c r="G8" s="14" t="str">
        <f>IF('0) Signal List'!G147="","",'0) Signal List'!G147)</f>
        <v/>
      </c>
      <c r="H8" s="303"/>
    </row>
    <row r="9" spans="1:8" ht="15" x14ac:dyDescent="0.25">
      <c r="A9" s="298" t="s">
        <v>387</v>
      </c>
      <c r="B9" s="65"/>
      <c r="C9" s="22" t="str">
        <f>IF('0) Signal List'!C148="","",'0) Signal List'!C148)</f>
        <v/>
      </c>
      <c r="D9" s="22" t="str">
        <f>IF('0) Signal List'!D148="","",'0) Signal List'!D148)</f>
        <v/>
      </c>
      <c r="E9" s="3" t="str">
        <f>IF('0) Signal List'!E148="","",'0) Signal List'!E148)</f>
        <v/>
      </c>
      <c r="F9" s="22" t="str">
        <f>IF('0) Signal List'!F148="","",'0) Signal List'!F148)</f>
        <v/>
      </c>
      <c r="G9" s="14" t="str">
        <f>IF('0) Signal List'!G148="","",'0) Signal List'!G148)</f>
        <v/>
      </c>
      <c r="H9" s="303"/>
    </row>
    <row r="10" spans="1:8" ht="15" x14ac:dyDescent="0.25">
      <c r="A10" s="298" t="s">
        <v>388</v>
      </c>
      <c r="B10" s="65"/>
      <c r="C10" s="22" t="str">
        <f>IF('0) Signal List'!C149="","",'0) Signal List'!C149)</f>
        <v/>
      </c>
      <c r="D10" s="22" t="str">
        <f>IF('0) Signal List'!D149="","",'0) Signal List'!D149)</f>
        <v/>
      </c>
      <c r="E10" s="3" t="str">
        <f>IF('0) Signal List'!E149="","",'0) Signal List'!E149)</f>
        <v/>
      </c>
      <c r="F10" s="22" t="str">
        <f>IF('0) Signal List'!F149="","",'0) Signal List'!F149)</f>
        <v/>
      </c>
      <c r="G10" s="14" t="str">
        <f>IF('0) Signal List'!G149="","",'0) Signal List'!G149)</f>
        <v/>
      </c>
      <c r="H10" s="303"/>
    </row>
    <row r="11" spans="1:8" ht="15" x14ac:dyDescent="0.25">
      <c r="A11" s="298" t="s">
        <v>389</v>
      </c>
      <c r="B11" s="299"/>
      <c r="C11" s="22" t="str">
        <f>IF('0) Signal List'!C150="","",'0) Signal List'!C150)</f>
        <v/>
      </c>
      <c r="D11" s="22" t="str">
        <f>IF('0) Signal List'!D150="","",'0) Signal List'!D150)</f>
        <v/>
      </c>
      <c r="E11" s="3" t="str">
        <f>IF('0) Signal List'!E150="","",'0) Signal List'!E150)</f>
        <v/>
      </c>
      <c r="F11" s="22" t="str">
        <f>IF('0) Signal List'!F150="","",'0) Signal List'!F150)</f>
        <v/>
      </c>
      <c r="G11" s="14" t="str">
        <f>IF('0) Signal List'!G150="","",'0) Signal List'!G150)</f>
        <v/>
      </c>
      <c r="H11" s="303"/>
    </row>
    <row r="12" spans="1:8" ht="15" x14ac:dyDescent="0.25">
      <c r="A12" s="298" t="s">
        <v>390</v>
      </c>
      <c r="B12" s="65"/>
      <c r="C12" s="22" t="str">
        <f>IF('0) Signal List'!C151="","",'0) Signal List'!C151)</f>
        <v/>
      </c>
      <c r="D12" s="22" t="str">
        <f>IF('0) Signal List'!D151="","",'0) Signal List'!D151)</f>
        <v/>
      </c>
      <c r="E12" s="3" t="str">
        <f>IF('0) Signal List'!E151="","",'0) Signal List'!E151)</f>
        <v/>
      </c>
      <c r="F12" s="22" t="str">
        <f>IF('0) Signal List'!F151="","",'0) Signal List'!F151)</f>
        <v/>
      </c>
      <c r="G12" s="14" t="str">
        <f>IF('0) Signal List'!G151="","",'0) Signal List'!G151)</f>
        <v/>
      </c>
      <c r="H12" s="303"/>
    </row>
    <row r="13" spans="1:8" ht="15.6" x14ac:dyDescent="0.3">
      <c r="A13" s="300" t="s">
        <v>391</v>
      </c>
      <c r="B13" s="65"/>
      <c r="C13" s="22" t="str">
        <f>IF('0) Signal List'!C152="","",'0) Signal List'!C152)</f>
        <v/>
      </c>
      <c r="D13" s="22" t="str">
        <f>IF('0) Signal List'!D152="","",'0) Signal List'!D152)</f>
        <v/>
      </c>
      <c r="E13" s="3" t="str">
        <f>IF('0) Signal List'!E152="","",'0) Signal List'!E152)</f>
        <v/>
      </c>
      <c r="F13" s="22" t="str">
        <f>IF('0) Signal List'!F152="","",'0) Signal List'!F152)</f>
        <v/>
      </c>
      <c r="G13" s="14" t="str">
        <f>IF('0) Signal List'!G152="","",'0) Signal List'!G152)</f>
        <v/>
      </c>
      <c r="H13" s="303"/>
    </row>
    <row r="14" spans="1:8" ht="15" x14ac:dyDescent="0.25">
      <c r="A14" s="298" t="s">
        <v>392</v>
      </c>
      <c r="B14" s="65"/>
      <c r="C14" s="22" t="str">
        <f>IF('0) Signal List'!C153="","",'0) Signal List'!C153)</f>
        <v/>
      </c>
      <c r="D14" s="22" t="str">
        <f>IF('0) Signal List'!D153="","",'0) Signal List'!D153)</f>
        <v/>
      </c>
      <c r="E14" s="3" t="str">
        <f>IF('0) Signal List'!E153="","",'0) Signal List'!E153)</f>
        <v/>
      </c>
      <c r="F14" s="22" t="str">
        <f>IF('0) Signal List'!F153="","",'0) Signal List'!F153)</f>
        <v/>
      </c>
      <c r="G14" s="14" t="str">
        <f>IF('0) Signal List'!G153="","",'0) Signal List'!G153)</f>
        <v/>
      </c>
      <c r="H14" s="303"/>
    </row>
    <row r="15" spans="1:8" ht="15" x14ac:dyDescent="0.25">
      <c r="A15" s="298" t="s">
        <v>393</v>
      </c>
      <c r="B15" s="65"/>
      <c r="C15" s="22" t="str">
        <f>IF('0) Signal List'!C154="","",'0) Signal List'!C154)</f>
        <v/>
      </c>
      <c r="D15" s="22" t="str">
        <f>IF('0) Signal List'!D154="","",'0) Signal List'!D154)</f>
        <v/>
      </c>
      <c r="E15" s="3" t="str">
        <f>IF('0) Signal List'!E154="","",'0) Signal List'!E154)</f>
        <v/>
      </c>
      <c r="F15" s="22" t="str">
        <f>IF('0) Signal List'!F154="","",'0) Signal List'!F154)</f>
        <v/>
      </c>
      <c r="G15" s="14" t="str">
        <f>IF('0) Signal List'!G154="","",'0) Signal List'!G154)</f>
        <v/>
      </c>
      <c r="H15" s="303"/>
    </row>
    <row r="16" spans="1:8" ht="15" x14ac:dyDescent="0.25">
      <c r="A16" s="298" t="s">
        <v>394</v>
      </c>
      <c r="B16" s="65"/>
      <c r="C16" s="22" t="str">
        <f>IF('0) Signal List'!C155="","",'0) Signal List'!C155)</f>
        <v/>
      </c>
      <c r="D16" s="22" t="str">
        <f>IF('0) Signal List'!D155="","",'0) Signal List'!D155)</f>
        <v/>
      </c>
      <c r="E16" s="3" t="str">
        <f>IF('0) Signal List'!E155="","",'0) Signal List'!E155)</f>
        <v/>
      </c>
      <c r="F16" s="22" t="str">
        <f>IF('0) Signal List'!F155="","",'0) Signal List'!F155)</f>
        <v/>
      </c>
      <c r="G16" s="14" t="str">
        <f>IF('0) Signal List'!G155="","",'0) Signal List'!G155)</f>
        <v/>
      </c>
      <c r="H16" s="303"/>
    </row>
    <row r="17" spans="1:8" ht="15" x14ac:dyDescent="0.25">
      <c r="A17" s="298" t="s">
        <v>395</v>
      </c>
      <c r="B17" s="65"/>
      <c r="C17" s="22" t="str">
        <f>IF('0) Signal List'!C156="","",'0) Signal List'!C156)</f>
        <v/>
      </c>
      <c r="D17" s="22" t="str">
        <f>IF('0) Signal List'!D156="","",'0) Signal List'!D156)</f>
        <v/>
      </c>
      <c r="E17" s="3" t="str">
        <f>IF('0) Signal List'!E156="","",'0) Signal List'!E156)</f>
        <v/>
      </c>
      <c r="F17" s="22" t="str">
        <f>IF('0) Signal List'!F156="","",'0) Signal List'!F156)</f>
        <v/>
      </c>
      <c r="G17" s="14" t="str">
        <f>IF('0) Signal List'!G156="","",'0) Signal List'!G156)</f>
        <v/>
      </c>
      <c r="H17" s="303"/>
    </row>
    <row r="18" spans="1:8" ht="15" x14ac:dyDescent="0.25">
      <c r="A18" s="298" t="s">
        <v>396</v>
      </c>
      <c r="B18" s="65"/>
      <c r="C18" s="22" t="str">
        <f>IF('0) Signal List'!C157="","",'0) Signal List'!C157)</f>
        <v/>
      </c>
      <c r="D18" s="22" t="str">
        <f>IF('0) Signal List'!D157="","",'0) Signal List'!D157)</f>
        <v/>
      </c>
      <c r="E18" s="3" t="str">
        <f>IF('0) Signal List'!E157="","",'0) Signal List'!E157)</f>
        <v/>
      </c>
      <c r="F18" s="22" t="str">
        <f>IF('0) Signal List'!F157="","",'0) Signal List'!F157)</f>
        <v/>
      </c>
      <c r="G18" s="14" t="str">
        <f>IF('0) Signal List'!G157="","",'0) Signal List'!G157)</f>
        <v/>
      </c>
      <c r="H18" s="303"/>
    </row>
    <row r="19" spans="1:8" ht="15" x14ac:dyDescent="0.25">
      <c r="A19" s="298" t="s">
        <v>397</v>
      </c>
      <c r="B19" s="65"/>
      <c r="C19" s="22" t="str">
        <f>IF('0) Signal List'!C158="","",'0) Signal List'!C158)</f>
        <v/>
      </c>
      <c r="D19" s="22" t="str">
        <f>IF('0) Signal List'!D158="","",'0) Signal List'!D158)</f>
        <v/>
      </c>
      <c r="E19" s="3" t="str">
        <f>IF('0) Signal List'!E158="","",'0) Signal List'!E158)</f>
        <v/>
      </c>
      <c r="F19" s="22" t="str">
        <f>IF('0) Signal List'!F158="","",'0) Signal List'!F158)</f>
        <v/>
      </c>
      <c r="G19" s="14" t="str">
        <f>IF('0) Signal List'!G158="","",'0) Signal List'!G158)</f>
        <v/>
      </c>
      <c r="H19" s="303"/>
    </row>
    <row r="20" spans="1:8" ht="15" x14ac:dyDescent="0.25">
      <c r="A20" s="298" t="s">
        <v>398</v>
      </c>
      <c r="B20" s="65"/>
      <c r="C20" s="22" t="str">
        <f>IF('0) Signal List'!C159="","",'0) Signal List'!C159)</f>
        <v/>
      </c>
      <c r="D20" s="22" t="str">
        <f>IF('0) Signal List'!D159="","",'0) Signal List'!D159)</f>
        <v/>
      </c>
      <c r="E20" s="3" t="str">
        <f>IF('0) Signal List'!E159="","",'0) Signal List'!E159)</f>
        <v/>
      </c>
      <c r="F20" s="22" t="str">
        <f>IF('0) Signal List'!F159="","",'0) Signal List'!F159)</f>
        <v/>
      </c>
      <c r="G20" s="14" t="str">
        <f>IF('0) Signal List'!G159="","",'0) Signal List'!G159)</f>
        <v/>
      </c>
      <c r="H20" s="303"/>
    </row>
    <row r="21" spans="1:8" ht="15" x14ac:dyDescent="0.25">
      <c r="A21" s="298" t="s">
        <v>399</v>
      </c>
      <c r="B21" s="65"/>
      <c r="C21" s="22" t="str">
        <f>IF('0) Signal List'!C160="","",'0) Signal List'!C160)</f>
        <v/>
      </c>
      <c r="D21" s="22" t="str">
        <f>IF('0) Signal List'!D160="","",'0) Signal List'!D160)</f>
        <v/>
      </c>
      <c r="E21" s="3" t="str">
        <f>IF('0) Signal List'!E160="","",'0) Signal List'!E160)</f>
        <v/>
      </c>
      <c r="F21" s="22" t="str">
        <f>IF('0) Signal List'!F160="","",'0) Signal List'!F160)</f>
        <v/>
      </c>
      <c r="G21" s="14" t="str">
        <f>IF('0) Signal List'!G160="","",'0) Signal List'!G160)</f>
        <v/>
      </c>
      <c r="H21" s="303"/>
    </row>
    <row r="22" spans="1:8" ht="15" x14ac:dyDescent="0.25">
      <c r="A22" s="298" t="s">
        <v>400</v>
      </c>
      <c r="B22" s="65"/>
      <c r="C22" s="22" t="str">
        <f>IF('0) Signal List'!C161="","",'0) Signal List'!C161)</f>
        <v/>
      </c>
      <c r="D22" s="22" t="str">
        <f>IF('0) Signal List'!D161="","",'0) Signal List'!D161)</f>
        <v/>
      </c>
      <c r="E22" s="3" t="str">
        <f>IF('0) Signal List'!E161="","",'0) Signal List'!E161)</f>
        <v/>
      </c>
      <c r="F22" s="22" t="str">
        <f>IF('0) Signal List'!F161="","",'0) Signal List'!F161)</f>
        <v/>
      </c>
      <c r="G22" s="14" t="str">
        <f>IF('0) Signal List'!G161="","",'0) Signal List'!G161)</f>
        <v/>
      </c>
      <c r="H22" s="303"/>
    </row>
    <row r="23" spans="1:8" ht="15" x14ac:dyDescent="0.25">
      <c r="A23" s="298" t="s">
        <v>401</v>
      </c>
      <c r="B23" s="65"/>
      <c r="C23" s="22" t="str">
        <f>IF('0) Signal List'!C162="","",'0) Signal List'!C162)</f>
        <v/>
      </c>
      <c r="D23" s="22" t="str">
        <f>IF('0) Signal List'!D162="","",'0) Signal List'!D162)</f>
        <v/>
      </c>
      <c r="E23" s="3" t="str">
        <f>IF('0) Signal List'!E162="","",'0) Signal List'!E162)</f>
        <v/>
      </c>
      <c r="F23" s="22" t="str">
        <f>IF('0) Signal List'!F162="","",'0) Signal List'!F162)</f>
        <v/>
      </c>
      <c r="G23" s="14" t="str">
        <f>IF('0) Signal List'!G162="","",'0) Signal List'!G162)</f>
        <v/>
      </c>
      <c r="H23" s="303"/>
    </row>
    <row r="24" spans="1:8" ht="15" x14ac:dyDescent="0.25">
      <c r="A24" s="301" t="s">
        <v>402</v>
      </c>
      <c r="B24" s="65"/>
      <c r="C24" s="22" t="str">
        <f>IF('0) Signal List'!C163="","",'0) Signal List'!C163)</f>
        <v/>
      </c>
      <c r="D24" s="22" t="str">
        <f>IF('0) Signal List'!D163="","",'0) Signal List'!D163)</f>
        <v/>
      </c>
      <c r="E24" s="3" t="str">
        <f>IF('0) Signal List'!E163="","",'0) Signal List'!E163)</f>
        <v/>
      </c>
      <c r="F24" s="22" t="str">
        <f>IF('0) Signal List'!F163="","",'0) Signal List'!F163)</f>
        <v/>
      </c>
      <c r="G24" s="14" t="str">
        <f>IF('0) Signal List'!G163="","",'0) Signal List'!G163)</f>
        <v/>
      </c>
      <c r="H24" s="303"/>
    </row>
    <row r="25" spans="1:8" s="82" customFormat="1" ht="15.6" thickBot="1" x14ac:dyDescent="0.3">
      <c r="A25" s="298" t="s">
        <v>436</v>
      </c>
      <c r="B25" s="65"/>
      <c r="E25" s="84"/>
      <c r="G25" s="14"/>
      <c r="H25" s="303"/>
    </row>
    <row r="26" spans="1:8" ht="21" thickBot="1" x14ac:dyDescent="0.4">
      <c r="A26" s="97" t="s">
        <v>175</v>
      </c>
      <c r="B26" s="291"/>
      <c r="C26" s="22" t="str">
        <f>IF('0) Signal List'!C167="","",'0) Signal List'!C167)</f>
        <v/>
      </c>
      <c r="D26" s="22" t="str">
        <f>IF('0) Signal List'!D167="","",'0) Signal List'!D167)</f>
        <v/>
      </c>
      <c r="E26" s="3" t="str">
        <f>IF('0) Signal List'!E167="","",'0) Signal List'!E167)</f>
        <v/>
      </c>
      <c r="F26" s="22" t="str">
        <f>IF('0) Signal List'!F167="","",'0) Signal List'!F167)</f>
        <v/>
      </c>
      <c r="G26" s="14" t="str">
        <f>IF('0) Signal List'!G167="","",'0) Signal List'!G167)</f>
        <v/>
      </c>
      <c r="H26" s="303" t="str">
        <f>IF('0) Signal List'!H167="","",'0) Signal List'!H167)</f>
        <v/>
      </c>
    </row>
    <row r="27" spans="1:8" ht="21" thickBot="1" x14ac:dyDescent="0.4">
      <c r="A27" s="97" t="s">
        <v>176</v>
      </c>
      <c r="B27" s="289"/>
      <c r="C27" s="22" t="str">
        <f>IF('0) Signal List'!C168="","",'0) Signal List'!C168)</f>
        <v/>
      </c>
      <c r="D27" s="22" t="str">
        <f>IF('0) Signal List'!D168="","",'0) Signal List'!D168)</f>
        <v/>
      </c>
      <c r="E27" s="3" t="str">
        <f>IF('0) Signal List'!E168="","",'0) Signal List'!E168)</f>
        <v/>
      </c>
      <c r="F27" s="22" t="str">
        <f>IF('0) Signal List'!F168="","",'0) Signal List'!F168)</f>
        <v/>
      </c>
      <c r="G27" s="14" t="str">
        <f>IF('0) Signal List'!G168="","",'0) Signal List'!G168)</f>
        <v/>
      </c>
      <c r="H27" s="303" t="str">
        <f>IF('0) Signal List'!H168="","",'0) Signal List'!H168)</f>
        <v/>
      </c>
    </row>
    <row r="28" spans="1:8" ht="21" thickBot="1" x14ac:dyDescent="0.4">
      <c r="A28" s="186" t="s">
        <v>174</v>
      </c>
      <c r="B28" s="290"/>
      <c r="C28" s="22" t="str">
        <f>IF('0) Signal List'!C169="","",'0) Signal List'!C169)</f>
        <v/>
      </c>
      <c r="D28" s="22" t="str">
        <f>IF('0) Signal List'!D169="","",'0) Signal List'!D169)</f>
        <v/>
      </c>
      <c r="E28" s="3" t="str">
        <f>IF('0) Signal List'!E169="","",'0) Signal List'!E169)</f>
        <v/>
      </c>
      <c r="F28" s="22" t="str">
        <f>IF('0) Signal List'!F169="","",'0) Signal List'!F169)</f>
        <v/>
      </c>
      <c r="G28" s="14" t="str">
        <f>IF('0) Signal List'!G169="","",'0) Signal List'!G169)</f>
        <v/>
      </c>
      <c r="H28" s="303" t="str">
        <f>IF('0) Signal List'!H169="","",'0) Signal List'!H169)</f>
        <v/>
      </c>
    </row>
    <row r="29" spans="1:8" x14ac:dyDescent="0.25">
      <c r="A29" s="306" t="str">
        <f>IF('0) Signal List'!H166="","",'0) Signal List'!H166)</f>
        <v/>
      </c>
      <c r="B29" s="22"/>
      <c r="C29" s="22" t="str">
        <f>IF('0) Signal List'!C170="","",'0) Signal List'!C170)</f>
        <v/>
      </c>
      <c r="D29" s="22" t="str">
        <f>IF('0) Signal List'!D170="","",'0) Signal List'!D170)</f>
        <v/>
      </c>
      <c r="E29" s="3" t="str">
        <f>IF('0) Signal List'!E170="","",'0) Signal List'!E170)</f>
        <v/>
      </c>
      <c r="F29" s="22" t="str">
        <f>IF('0) Signal List'!F170="","",'0) Signal List'!F170)</f>
        <v/>
      </c>
      <c r="G29" s="14" t="str">
        <f>IF('0) Signal List'!G170="","",'0) Signal List'!G170)</f>
        <v/>
      </c>
      <c r="H29" s="303" t="str">
        <f>IF('0) Signal List'!H170="","",'0) Signal List'!H170)</f>
        <v/>
      </c>
    </row>
    <row r="30" spans="1:8" ht="13.8" thickBot="1" x14ac:dyDescent="0.3">
      <c r="A30" s="307"/>
      <c r="B30" s="25"/>
      <c r="C30" s="25" t="str">
        <f>IF('0) Signal List'!C171="","",'0) Signal List'!C171)</f>
        <v/>
      </c>
      <c r="D30" s="25" t="str">
        <f>IF('0) Signal List'!D171="","",'0) Signal List'!D171)</f>
        <v/>
      </c>
      <c r="E30" s="26" t="str">
        <f>IF('0) Signal List'!E171="","",'0) Signal List'!E171)</f>
        <v/>
      </c>
      <c r="F30" s="25" t="str">
        <f>IF('0) Signal List'!F171="","",'0) Signal List'!F171)</f>
        <v/>
      </c>
      <c r="G30" s="308" t="str">
        <f>IF('0) Signal List'!G171="","",'0) Signal List'!G171)</f>
        <v/>
      </c>
      <c r="H30" s="309" t="str">
        <f>IF('0) Signal List'!H171="","",'0) Signal List'!H171)</f>
        <v/>
      </c>
    </row>
    <row r="31" spans="1:8" ht="12.75" customHeight="1" x14ac:dyDescent="0.25">
      <c r="C31" s="34" t="str">
        <f>IF('0) Signal List'!C172="","",'0) Signal List'!C172)</f>
        <v/>
      </c>
      <c r="D31" s="34" t="str">
        <f>IF('0) Signal List'!D172="","",'0) Signal List'!D172)</f>
        <v/>
      </c>
      <c r="E31" s="27" t="str">
        <f>IF('0) Signal List'!E172="","",'0) Signal List'!E172)</f>
        <v/>
      </c>
      <c r="F31" s="34" t="str">
        <f>IF('0) Signal List'!F172="","",'0) Signal List'!F172)</f>
        <v/>
      </c>
      <c r="G31" s="14" t="str">
        <f>IF('0) Signal List'!G172="","",'0) Signal List'!G172)</f>
        <v/>
      </c>
      <c r="H31" s="14" t="str">
        <f>IF('0) Signal List'!H172="","",'0) Signal List'!H172)</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9"/>
  <sheetViews>
    <sheetView view="pageBreakPreview" zoomScale="70" zoomScaleNormal="85" zoomScaleSheetLayoutView="70" zoomScalePageLayoutView="25" workbookViewId="0">
      <selection activeCell="H18" sqref="H18"/>
    </sheetView>
  </sheetViews>
  <sheetFormatPr defaultColWidth="9.109375" defaultRowHeight="13.2" x14ac:dyDescent="0.25"/>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14.44140625" style="22" customWidth="1"/>
    <col min="13" max="16384" width="9.109375" style="22"/>
  </cols>
  <sheetData>
    <row r="1" spans="1:12" s="11" customFormat="1" ht="51.75" customHeight="1" x14ac:dyDescent="0.4">
      <c r="A1" s="934" t="str">
        <f>IF('0) Signal List'!A1="","",'0) Signal List'!A1)</f>
        <v>WINDFARM NAME (TLC)</v>
      </c>
      <c r="B1" s="935" t="str">
        <f>IF('0) Signal List'!B1="","",'0) Signal List'!B1)</f>
        <v/>
      </c>
      <c r="C1" s="292" t="str">
        <f>IF('0) Signal List'!C1="","",'0) Signal List'!C1)</f>
        <v>Type</v>
      </c>
      <c r="D1" s="292" t="str">
        <f>IF('0) Signal List'!D1="","",'0) Signal List'!D1)</f>
        <v>C</v>
      </c>
      <c r="E1" s="293" t="str">
        <f>'0) Signal List'!E1</f>
        <v>XX</v>
      </c>
      <c r="F1" s="292" t="str">
        <f>IF('0) Signal List'!F1="","",'0) Signal List'!F1)</f>
        <v>MW</v>
      </c>
      <c r="G1" s="293" t="str">
        <f>IF('0) Signal List'!G1="","",'0) Signal List'!G1)</f>
        <v>v1.0</v>
      </c>
      <c r="H1" s="293"/>
      <c r="I1" s="931" t="s">
        <v>382</v>
      </c>
      <c r="J1" s="932"/>
      <c r="K1" s="932"/>
      <c r="L1" s="933"/>
    </row>
    <row r="2" spans="1:12" ht="26.4" x14ac:dyDescent="0.4">
      <c r="A2" s="908" t="str">
        <f>IF('0) Signal List'!A2="","",'0) Signal List'!A2)</f>
        <v>EirGrid Signals, Command &amp; Control Specification (Ref: DCC11.5)</v>
      </c>
      <c r="B2" s="909" t="str">
        <f>IF('0) Signal List'!B2="","",'0) Signal List'!B2)</f>
        <v/>
      </c>
      <c r="C2" s="909" t="str">
        <f>IF('0) Signal List'!C2="","",'0) Signal List'!C2)</f>
        <v/>
      </c>
      <c r="D2" s="909" t="str">
        <f>IF('0) Signal List'!D2="","",'0) Signal List'!D2)</f>
        <v/>
      </c>
      <c r="E2" s="909" t="str">
        <f>IF('0) Signal List'!E2="","",'0) Signal List'!E2)</f>
        <v/>
      </c>
      <c r="F2" s="909" t="str">
        <f>IF('0) Signal List'!F2="","",'0) Signal List'!F2)</f>
        <v/>
      </c>
      <c r="G2" s="804"/>
      <c r="H2" s="804"/>
      <c r="I2" s="206" t="s">
        <v>177</v>
      </c>
      <c r="J2" s="139" t="s">
        <v>178</v>
      </c>
      <c r="K2" s="139" t="s">
        <v>179</v>
      </c>
      <c r="L2" s="140" t="s">
        <v>180</v>
      </c>
    </row>
    <row r="3" spans="1:12" ht="33" x14ac:dyDescent="0.6">
      <c r="A3" s="284" t="s">
        <v>384</v>
      </c>
      <c r="B3" s="80"/>
      <c r="C3" s="80"/>
      <c r="D3" s="80"/>
      <c r="E3" s="80"/>
      <c r="F3" s="80"/>
      <c r="G3" s="81"/>
      <c r="H3" s="81"/>
      <c r="I3" s="150"/>
      <c r="J3" s="151"/>
      <c r="K3" s="151"/>
      <c r="L3" s="152"/>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51"/>
      <c r="J4" s="151"/>
      <c r="K4" s="151"/>
      <c r="L4" s="152"/>
    </row>
    <row r="5" spans="1:12" ht="14.4" thickBot="1" x14ac:dyDescent="0.3">
      <c r="A5" s="98" t="str">
        <f>IF('0) Signal List'!A5="","",'0) Signal List'!A5)</f>
        <v>ETIE Ref</v>
      </c>
      <c r="B5" s="99" t="str">
        <f>IF('0) Signal List'!B5="","",'0) Signal List'!B5)</f>
        <v>Digital Input Signals (signals sent to EirGrid)</v>
      </c>
      <c r="C5" s="100" t="str">
        <f>IF('0) Signal List'!C5="","",'0) Signal List'!C5)</f>
        <v/>
      </c>
      <c r="D5" s="100" t="str">
        <f>IF('0) Signal List'!D5="","",'0) Signal List'!D5)</f>
        <v/>
      </c>
      <c r="E5" s="101" t="str">
        <f>IF('0) Signal List'!E5="","",'0) Signal List'!E5)</f>
        <v/>
      </c>
      <c r="F5" s="100" t="str">
        <f>IF('0) Signal List'!F5="","",'0) Signal List'!F5)</f>
        <v/>
      </c>
      <c r="G5" s="102" t="str">
        <f>IF('0) Signal List'!G5="","",'0) Signal List'!G5)</f>
        <v>Provided by</v>
      </c>
      <c r="H5" s="156" t="str">
        <f>IF('0) Signal List'!H5="","",'0) Signal List'!H5)</f>
        <v>TSO Pass-through to</v>
      </c>
      <c r="I5" s="173"/>
      <c r="J5" s="356"/>
      <c r="K5" s="356"/>
      <c r="L5" s="357"/>
    </row>
    <row r="6" spans="1:12" ht="14.25" customHeight="1" thickTop="1" x14ac:dyDescent="0.25">
      <c r="A6" s="349" t="str">
        <f>IF('0) Signal List'!A6="","",'0) Signal List'!A6)</f>
        <v/>
      </c>
      <c r="B6" s="350" t="str">
        <f>IF('0) Signal List'!B6="","",'0) Signal List'!B6)</f>
        <v/>
      </c>
      <c r="C6" s="351" t="str">
        <f>IF('0) Signal List'!C6="","",'0) Signal List'!C6)</f>
        <v/>
      </c>
      <c r="D6" s="351" t="str">
        <f>IF('0) Signal List'!D6="","",'0) Signal List'!D6)</f>
        <v/>
      </c>
      <c r="E6" s="352" t="str">
        <f>IF('0) Signal List'!E6="","",'0) Signal List'!E6)</f>
        <v/>
      </c>
      <c r="F6" s="351" t="str">
        <f>IF('0) Signal List'!F6="","",'0) Signal List'!F6)</f>
        <v/>
      </c>
      <c r="G6" s="106" t="str">
        <f>IF('0) Signal List'!G6="","",'0) Signal List'!G6)</f>
        <v/>
      </c>
      <c r="H6" s="158" t="str">
        <f>IF('0) Signal List'!H6="","",'0) Signal List'!H6)</f>
        <v/>
      </c>
      <c r="I6" s="355"/>
      <c r="J6" s="353"/>
      <c r="K6" s="353"/>
      <c r="L6" s="354"/>
    </row>
    <row r="7" spans="1:12" ht="14.25" customHeight="1" x14ac:dyDescent="0.25">
      <c r="A7" s="103" t="str">
        <f>IF('0) Signal List'!A7="","",'0) Signal List'!A7)</f>
        <v/>
      </c>
      <c r="B7" s="108" t="str">
        <f>IF('0) Signal List'!B7="","",'0) Signal List'!B7)</f>
        <v>Double Point Status Indications</v>
      </c>
      <c r="C7" s="898" t="str">
        <f>IF('0) Signal List'!C7="","",'0) Signal List'!C7)</f>
        <v>(each individual input identified separately for clarity)</v>
      </c>
      <c r="D7" s="804"/>
      <c r="E7" s="804"/>
      <c r="F7" s="805"/>
      <c r="G7" s="109" t="str">
        <f>IF('0) Signal List'!G7="","",'0) Signal List'!G7)</f>
        <v/>
      </c>
      <c r="H7" s="162" t="str">
        <f>IF('0) Signal List'!H7="","",'0) Signal List'!H7)</f>
        <v/>
      </c>
      <c r="I7" s="159"/>
      <c r="J7" s="160"/>
      <c r="K7" s="160"/>
      <c r="L7" s="161"/>
    </row>
    <row r="8" spans="1:12" ht="14.25" customHeight="1" x14ac:dyDescent="0.3">
      <c r="A8" s="103" t="str">
        <f>IF('0) Signal List'!A8="","",'0) Signal List'!A8)</f>
        <v/>
      </c>
      <c r="B8" s="343" t="str">
        <f>IF('0) Signal List'!B8="","",'0) Signal List'!B8)</f>
        <v>Digital Input Signals from Sub Station to EirGrid</v>
      </c>
      <c r="C8" s="104" t="str">
        <f>IF('0) Signal List'!C8="","",'0) Signal List'!C8)</f>
        <v/>
      </c>
      <c r="D8" s="104" t="str">
        <f>IF('0) Signal List'!D8="","",'0) Signal List'!D8)</f>
        <v/>
      </c>
      <c r="E8" s="105" t="str">
        <f>IF('0) Signal List'!E8="","",'0) Signal List'!E8)</f>
        <v/>
      </c>
      <c r="F8" s="104" t="str">
        <f>IF('0) Signal List'!F8="","",'0) Signal List'!F8)</f>
        <v/>
      </c>
      <c r="G8" s="109" t="str">
        <f>IF('0) Signal List'!G8="","",'0) Signal List'!G8)</f>
        <v/>
      </c>
      <c r="H8" s="162"/>
      <c r="I8" s="159"/>
      <c r="J8" s="160"/>
      <c r="K8" s="160"/>
      <c r="L8" s="161"/>
    </row>
    <row r="9" spans="1:12" ht="14.25" customHeight="1" x14ac:dyDescent="0.4">
      <c r="A9" s="103" t="str">
        <f>IF('0) Signal List'!A9="","",'0) Signal List'!A9)</f>
        <v>A1</v>
      </c>
      <c r="B9" s="160" t="str">
        <f>IF('0) Signal List'!B9="","",'0) Signal List'!B9)</f>
        <v>ESBN 20 kV interface switch (Nulec Recloser)</v>
      </c>
      <c r="C9" s="104" t="str">
        <f>IF('0) Signal List'!C9="","",'0) Signal List'!C9)</f>
        <v/>
      </c>
      <c r="D9" s="104" t="str">
        <f>IF('0) Signal List'!D9="","",'0) Signal List'!D9)</f>
        <v>open</v>
      </c>
      <c r="E9" s="105" t="str">
        <f>IF('0) Signal List'!E9="","",'0) Signal List'!E9)</f>
        <v/>
      </c>
      <c r="F9" s="104" t="str">
        <f>IF('0) Signal List'!F9="","",'0) Signal List'!F9)</f>
        <v/>
      </c>
      <c r="G9" s="110" t="str">
        <f>IF('0) Signal List'!G9="","",'0) Signal List'!G9)</f>
        <v>ESBN</v>
      </c>
      <c r="H9" s="163" t="str">
        <f>IF('0) Signal List'!H9="","",'0) Signal List'!H9)</f>
        <v>ESBN</v>
      </c>
      <c r="I9" s="164" t="s">
        <v>269</v>
      </c>
      <c r="J9" s="165"/>
      <c r="K9" s="165"/>
      <c r="L9" s="166"/>
    </row>
    <row r="10" spans="1:12" ht="14.25" customHeight="1" x14ac:dyDescent="0.4">
      <c r="A10" s="103" t="str">
        <f>IF('0) Signal List'!A10="","",'0) Signal List'!A10)</f>
        <v>A2</v>
      </c>
      <c r="B10" s="104" t="str">
        <f>IF('0) Signal List'!B10="","",'0) Signal List'!B10)</f>
        <v>ESBN 20 kV interface switch (Nulec Recloser)</v>
      </c>
      <c r="C10" s="104" t="str">
        <f>IF('0) Signal List'!C10="","",'0) Signal List'!C10)</f>
        <v/>
      </c>
      <c r="D10" s="104" t="str">
        <f>IF('0) Signal List'!D10="","",'0) Signal List'!D10)</f>
        <v>closed</v>
      </c>
      <c r="E10" s="105" t="str">
        <f>IF('0) Signal List'!E10="","",'0) Signal List'!E10)</f>
        <v/>
      </c>
      <c r="F10" s="104" t="str">
        <f>IF('0) Signal List'!F10="","",'0) Signal List'!F10)</f>
        <v/>
      </c>
      <c r="G10" s="110" t="str">
        <f>IF('0) Signal List'!G10="","",'0) Signal List'!G10)</f>
        <v>ESBN</v>
      </c>
      <c r="H10" s="163" t="str">
        <f>IF('0) Signal List'!H10="","",'0) Signal List'!H10)</f>
        <v>ESBN</v>
      </c>
      <c r="I10" s="164" t="s">
        <v>269</v>
      </c>
      <c r="J10" s="165"/>
      <c r="K10" s="165"/>
      <c r="L10" s="166"/>
    </row>
    <row r="11" spans="1:12" ht="14.25" customHeight="1" x14ac:dyDescent="0.4">
      <c r="A11" s="103" t="str">
        <f>IF('0) Signal List'!A11="","",'0) Signal List'!A11)</f>
        <v>A3</v>
      </c>
      <c r="B11" s="104" t="str">
        <f>IF('0) Signal List'!B11="","",'0) Signal List'!B11)</f>
        <v>WINDFARM NAME (TLC) T421 WFPS 20 kV CB</v>
      </c>
      <c r="C11" s="104" t="str">
        <f>IF('0) Signal List'!C11="","",'0) Signal List'!C11)</f>
        <v/>
      </c>
      <c r="D11" s="104" t="str">
        <f>IF('0) Signal List'!D11="","",'0) Signal List'!D11)</f>
        <v>open</v>
      </c>
      <c r="E11" s="105" t="str">
        <f>IF('0) Signal List'!E11="","",'0) Signal List'!E11)</f>
        <v/>
      </c>
      <c r="F11" s="104" t="str">
        <f>IF('0) Signal List'!F11="","",'0) Signal List'!F11)</f>
        <v/>
      </c>
      <c r="G11" s="110" t="str">
        <f>IF('0) Signal List'!G11="","",'0) Signal List'!G11)</f>
        <v>WFPS</v>
      </c>
      <c r="H11" s="163" t="str">
        <f>IF('0) Signal List'!H11="","",'0) Signal List'!H11)</f>
        <v>ESBN</v>
      </c>
      <c r="I11" s="164" t="s">
        <v>269</v>
      </c>
      <c r="J11" s="165"/>
      <c r="K11" s="165"/>
      <c r="L11" s="166"/>
    </row>
    <row r="12" spans="1:12" ht="14.25" customHeight="1" x14ac:dyDescent="0.4">
      <c r="A12" s="103" t="str">
        <f>IF('0) Signal List'!A12="","",'0) Signal List'!A12)</f>
        <v>A4</v>
      </c>
      <c r="B12" s="104" t="str">
        <f>IF('0) Signal List'!B12="","",'0) Signal List'!B12)</f>
        <v>WINDFARM NAME (TLC) T421 WFPS 20 kV CB</v>
      </c>
      <c r="C12" s="104" t="str">
        <f>IF('0) Signal List'!C12="","",'0) Signal List'!C12)</f>
        <v/>
      </c>
      <c r="D12" s="104" t="str">
        <f>IF('0) Signal List'!D12="","",'0) Signal List'!D12)</f>
        <v>closed</v>
      </c>
      <c r="E12" s="105" t="str">
        <f>IF('0) Signal List'!E12="","",'0) Signal List'!E12)</f>
        <v/>
      </c>
      <c r="F12" s="104" t="str">
        <f>IF('0) Signal List'!F12="","",'0) Signal List'!F12)</f>
        <v/>
      </c>
      <c r="G12" s="110" t="str">
        <f>IF('0) Signal List'!G12="","",'0) Signal List'!G12)</f>
        <v>WFPS</v>
      </c>
      <c r="H12" s="163" t="str">
        <f>IF('0) Signal List'!H12="","",'0) Signal List'!H12)</f>
        <v>ESBN</v>
      </c>
      <c r="I12" s="164" t="s">
        <v>269</v>
      </c>
      <c r="J12" s="165"/>
      <c r="K12" s="165"/>
      <c r="L12" s="166"/>
    </row>
    <row r="13" spans="1:12" ht="14.25" customHeight="1" x14ac:dyDescent="0.4">
      <c r="A13" s="103" t="str">
        <f>IF('0) Signal List'!A13="","",'0) Signal List'!A13)</f>
        <v>A5</v>
      </c>
      <c r="B13" s="104" t="str">
        <f>IF('0) Signal List'!B13="","",'0) Signal List'!B13)</f>
        <v>WINDFARM NAME (TLC) Feeder 1 20 kV CB</v>
      </c>
      <c r="C13" s="104" t="str">
        <f>IF('0) Signal List'!C13="","",'0) Signal List'!C13)</f>
        <v/>
      </c>
      <c r="D13" s="104" t="str">
        <f>IF('0) Signal List'!D13="","",'0) Signal List'!D13)</f>
        <v>open</v>
      </c>
      <c r="E13" s="105" t="str">
        <f>IF('0) Signal List'!E13="","",'0) Signal List'!E13)</f>
        <v/>
      </c>
      <c r="F13" s="104" t="str">
        <f>IF('0) Signal List'!F13="","",'0) Signal List'!F13)</f>
        <v/>
      </c>
      <c r="G13" s="110" t="str">
        <f>IF('0) Signal List'!G13="","",'0) Signal List'!G13)</f>
        <v>WFPS</v>
      </c>
      <c r="H13" s="163" t="str">
        <f>IF('0) Signal List'!H13="","",'0) Signal List'!H13)</f>
        <v>ESBN</v>
      </c>
      <c r="I13" s="164" t="s">
        <v>269</v>
      </c>
      <c r="J13" s="165"/>
      <c r="K13" s="165"/>
      <c r="L13" s="166"/>
    </row>
    <row r="14" spans="1:12" ht="14.25" customHeight="1" x14ac:dyDescent="0.4">
      <c r="A14" s="103" t="str">
        <f>IF('0) Signal List'!A14="","",'0) Signal List'!A14)</f>
        <v>A6</v>
      </c>
      <c r="B14" s="104" t="str">
        <f>IF('0) Signal List'!B14="","",'0) Signal List'!B14)</f>
        <v>WINDFARM NAME (TLC) Feeder 1 20 kV CB</v>
      </c>
      <c r="C14" s="104" t="str">
        <f>IF('0) Signal List'!C14="","",'0) Signal List'!C14)</f>
        <v/>
      </c>
      <c r="D14" s="104" t="str">
        <f>IF('0) Signal List'!D14="","",'0) Signal List'!D14)</f>
        <v>closed</v>
      </c>
      <c r="E14" s="105" t="str">
        <f>IF('0) Signal List'!E14="","",'0) Signal List'!E14)</f>
        <v/>
      </c>
      <c r="F14" s="104" t="str">
        <f>IF('0) Signal List'!F14="","",'0) Signal List'!F14)</f>
        <v/>
      </c>
      <c r="G14" s="110" t="str">
        <f>IF('0) Signal List'!G14="","",'0) Signal List'!G14)</f>
        <v>WFPS</v>
      </c>
      <c r="H14" s="163" t="str">
        <f>IF('0) Signal List'!H14="","",'0) Signal List'!H14)</f>
        <v>ESBN</v>
      </c>
      <c r="I14" s="164" t="s">
        <v>269</v>
      </c>
      <c r="J14" s="165"/>
      <c r="K14" s="165"/>
      <c r="L14" s="166"/>
    </row>
    <row r="15" spans="1:12" ht="14.25" customHeight="1" x14ac:dyDescent="0.4">
      <c r="A15" s="103" t="str">
        <f>IF('0) Signal List'!A15="","",'0) Signal List'!A15)</f>
        <v>A7</v>
      </c>
      <c r="B15" s="104" t="str">
        <f>IF('0) Signal List'!B15="","",'0) Signal List'!B15)</f>
        <v>WINDFARM NAME (TLC) Feeder 2 20 kV CB</v>
      </c>
      <c r="C15" s="104" t="str">
        <f>IF('0) Signal List'!C15="","",'0) Signal List'!C15)</f>
        <v/>
      </c>
      <c r="D15" s="104" t="str">
        <f>IF('0) Signal List'!D15="","",'0) Signal List'!D15)</f>
        <v>open</v>
      </c>
      <c r="E15" s="105" t="str">
        <f>IF('0) Signal List'!E15="","",'0) Signal List'!E15)</f>
        <v/>
      </c>
      <c r="F15" s="104" t="str">
        <f>IF('0) Signal List'!F15="","",'0) Signal List'!F15)</f>
        <v/>
      </c>
      <c r="G15" s="110" t="str">
        <f>IF('0) Signal List'!G15="","",'0) Signal List'!G15)</f>
        <v>WFPS</v>
      </c>
      <c r="H15" s="163" t="str">
        <f>IF('0) Signal List'!H15="","",'0) Signal List'!H15)</f>
        <v>ESBN</v>
      </c>
      <c r="I15" s="164" t="s">
        <v>269</v>
      </c>
      <c r="J15" s="165"/>
      <c r="K15" s="165"/>
      <c r="L15" s="166"/>
    </row>
    <row r="16" spans="1:12" ht="14.25" customHeight="1" x14ac:dyDescent="0.4">
      <c r="A16" s="103" t="str">
        <f>IF('0) Signal List'!A16="","",'0) Signal List'!A16)</f>
        <v>A8</v>
      </c>
      <c r="B16" s="104" t="str">
        <f>IF('0) Signal List'!B16="","",'0) Signal List'!B16)</f>
        <v>WINDFARM NAME (TLC) Feeder 2 20 kV CB</v>
      </c>
      <c r="C16" s="104" t="str">
        <f>IF('0) Signal List'!C16="","",'0) Signal List'!C16)</f>
        <v/>
      </c>
      <c r="D16" s="104" t="str">
        <f>IF('0) Signal List'!D16="","",'0) Signal List'!D16)</f>
        <v>closed</v>
      </c>
      <c r="E16" s="105" t="str">
        <f>IF('0) Signal List'!E16="","",'0) Signal List'!E16)</f>
        <v/>
      </c>
      <c r="F16" s="104" t="str">
        <f>IF('0) Signal List'!F16="","",'0) Signal List'!F16)</f>
        <v/>
      </c>
      <c r="G16" s="110" t="str">
        <f>IF('0) Signal List'!G16="","",'0) Signal List'!G16)</f>
        <v>WFPS</v>
      </c>
      <c r="H16" s="163" t="str">
        <f>IF('0) Signal List'!H16="","",'0) Signal List'!H16)</f>
        <v>ESBN</v>
      </c>
      <c r="I16" s="164" t="s">
        <v>269</v>
      </c>
      <c r="J16" s="165"/>
      <c r="K16" s="165"/>
      <c r="L16" s="166"/>
    </row>
    <row r="17" spans="1:12" ht="14.25" customHeight="1" x14ac:dyDescent="0.4">
      <c r="A17" s="103" t="str">
        <f>IF('0) Signal List'!A17="","",'0) Signal List'!A17)</f>
        <v>A9</v>
      </c>
      <c r="B17" s="104" t="str">
        <f>IF('0) Signal List'!B17="","",'0) Signal List'!B17)</f>
        <v>WINDFARM NAME (TLC) Feeder 3 20 kV CB</v>
      </c>
      <c r="C17" s="104" t="str">
        <f>IF('0) Signal List'!C17="","",'0) Signal List'!C17)</f>
        <v/>
      </c>
      <c r="D17" s="104" t="str">
        <f>IF('0) Signal List'!D17="","",'0) Signal List'!D17)</f>
        <v>open</v>
      </c>
      <c r="E17" s="105" t="str">
        <f>IF('0) Signal List'!E17="","",'0) Signal List'!E17)</f>
        <v/>
      </c>
      <c r="F17" s="104" t="str">
        <f>IF('0) Signal List'!F17="","",'0) Signal List'!F17)</f>
        <v/>
      </c>
      <c r="G17" s="110" t="str">
        <f>IF('0) Signal List'!G17="","",'0) Signal List'!G17)</f>
        <v>WFPS</v>
      </c>
      <c r="H17" s="163" t="str">
        <f>IF('0) Signal List'!H17="","",'0) Signal List'!H17)</f>
        <v>ESBN</v>
      </c>
      <c r="I17" s="164" t="s">
        <v>269</v>
      </c>
      <c r="J17" s="165"/>
      <c r="K17" s="165"/>
      <c r="L17" s="166"/>
    </row>
    <row r="18" spans="1:12" ht="14.25" customHeight="1" x14ac:dyDescent="0.4">
      <c r="A18" s="103" t="str">
        <f>IF('0) Signal List'!A18="","",'0) Signal List'!A18)</f>
        <v>A10</v>
      </c>
      <c r="B18" s="104" t="str">
        <f>IF('0) Signal List'!B18="","",'0) Signal List'!B18)</f>
        <v>WINDFARM NAME (TLC) Feeder 3 20 kV CB</v>
      </c>
      <c r="C18" s="104" t="str">
        <f>IF('0) Signal List'!C18="","",'0) Signal List'!C18)</f>
        <v/>
      </c>
      <c r="D18" s="104" t="str">
        <f>IF('0) Signal List'!D18="","",'0) Signal List'!D18)</f>
        <v>closed</v>
      </c>
      <c r="E18" s="105" t="str">
        <f>IF('0) Signal List'!E18="","",'0) Signal List'!E18)</f>
        <v/>
      </c>
      <c r="F18" s="104" t="str">
        <f>IF('0) Signal List'!F18="","",'0) Signal List'!F18)</f>
        <v/>
      </c>
      <c r="G18" s="110" t="str">
        <f>IF('0) Signal List'!G18="","",'0) Signal List'!G18)</f>
        <v>WFPS</v>
      </c>
      <c r="H18" s="163" t="str">
        <f>IF('0) Signal List'!H18="","",'0) Signal List'!H18)</f>
        <v>ESBN</v>
      </c>
      <c r="I18" s="164" t="s">
        <v>269</v>
      </c>
      <c r="J18" s="165"/>
      <c r="K18" s="165"/>
      <c r="L18" s="166"/>
    </row>
    <row r="19" spans="1:12" ht="14.25" customHeight="1" x14ac:dyDescent="0.4">
      <c r="A19" s="103" t="str">
        <f>IF('0) Signal List'!A19="","",'0) Signal List'!A19)</f>
        <v>A11</v>
      </c>
      <c r="B19" s="104" t="str">
        <f>IF('0) Signal List'!B19="","",'0) Signal List'!B19)</f>
        <v>WINDFARM NAME (TLC) Feeder 4 20 kV CB</v>
      </c>
      <c r="C19" s="104" t="str">
        <f>IF('0) Signal List'!C19="","",'0) Signal List'!C19)</f>
        <v/>
      </c>
      <c r="D19" s="104" t="str">
        <f>IF('0) Signal List'!D19="","",'0) Signal List'!D19)</f>
        <v>open</v>
      </c>
      <c r="E19" s="105" t="str">
        <f>IF('0) Signal List'!E19="","",'0) Signal List'!E19)</f>
        <v/>
      </c>
      <c r="F19" s="104" t="str">
        <f>IF('0) Signal List'!F19="","",'0) Signal List'!F19)</f>
        <v/>
      </c>
      <c r="G19" s="110" t="str">
        <f>IF('0) Signal List'!G19="","",'0) Signal List'!G19)</f>
        <v>WFPS</v>
      </c>
      <c r="H19" s="163" t="str">
        <f>IF('0) Signal List'!H19="","",'0) Signal List'!H19)</f>
        <v>ESBN</v>
      </c>
      <c r="I19" s="164" t="s">
        <v>269</v>
      </c>
      <c r="J19" s="165"/>
      <c r="K19" s="165"/>
      <c r="L19" s="166"/>
    </row>
    <row r="20" spans="1:12" ht="14.25" customHeight="1" x14ac:dyDescent="0.4">
      <c r="A20" s="103" t="str">
        <f>IF('0) Signal List'!A20="","",'0) Signal List'!A20)</f>
        <v>A12</v>
      </c>
      <c r="B20" s="104" t="str">
        <f>IF('0) Signal List'!B20="","",'0) Signal List'!B20)</f>
        <v>WINDFARM NAME (TLC) Feeder 4 20 kV CB</v>
      </c>
      <c r="C20" s="104" t="str">
        <f>IF('0) Signal List'!C20="","",'0) Signal List'!C20)</f>
        <v/>
      </c>
      <c r="D20" s="104" t="str">
        <f>IF('0) Signal List'!D20="","",'0) Signal List'!D20)</f>
        <v>closed</v>
      </c>
      <c r="E20" s="105" t="str">
        <f>IF('0) Signal List'!E20="","",'0) Signal List'!E20)</f>
        <v/>
      </c>
      <c r="F20" s="104" t="str">
        <f>IF('0) Signal List'!F20="","",'0) Signal List'!F20)</f>
        <v/>
      </c>
      <c r="G20" s="110" t="str">
        <f>IF('0) Signal List'!G20="","",'0) Signal List'!G20)</f>
        <v>WFPS</v>
      </c>
      <c r="H20" s="163" t="str">
        <f>IF('0) Signal List'!H20="","",'0) Signal List'!H20)</f>
        <v>ESBN</v>
      </c>
      <c r="I20" s="164" t="s">
        <v>269</v>
      </c>
      <c r="J20" s="165"/>
      <c r="K20" s="165"/>
      <c r="L20" s="166"/>
    </row>
    <row r="21" spans="1:12" ht="14.25" customHeight="1" x14ac:dyDescent="0.4">
      <c r="A21" s="103" t="str">
        <f>IF('0) Signal List'!A21="","",'0) Signal List'!A21)</f>
        <v>A13</v>
      </c>
      <c r="B21" s="104" t="str">
        <f>IF('0) Signal List'!B21="","",'0) Signal List'!B21)</f>
        <v>TSO Dispatch Control Enable Switch</v>
      </c>
      <c r="C21" s="104" t="str">
        <f>IF('0) Signal List'!C21="","",'0) Signal List'!C21)</f>
        <v/>
      </c>
      <c r="D21" s="104" t="str">
        <f>IF('0) Signal List'!D21="","",'0) Signal List'!D21)</f>
        <v>off</v>
      </c>
      <c r="E21" s="105" t="str">
        <f>IF('0) Signal List'!E21="","",'0) Signal List'!E21)</f>
        <v/>
      </c>
      <c r="F21" s="104" t="str">
        <f>IF('0) Signal List'!F21="","",'0) Signal List'!F21)</f>
        <v/>
      </c>
      <c r="G21" s="110" t="str">
        <f>IF('0) Signal List'!G21="","",'0) Signal List'!G21)</f>
        <v>WFPS</v>
      </c>
      <c r="H21" s="163" t="str">
        <f>IF('0) Signal List'!H21="","",'0) Signal List'!H21)</f>
        <v xml:space="preserve">N/A </v>
      </c>
      <c r="I21" s="164" t="s">
        <v>269</v>
      </c>
      <c r="J21" s="165"/>
      <c r="K21" s="165"/>
      <c r="L21" s="166"/>
    </row>
    <row r="22" spans="1:12" ht="14.25" customHeight="1" x14ac:dyDescent="0.4">
      <c r="A22" s="103" t="str">
        <f>IF('0) Signal List'!A22="","",'0) Signal List'!A22)</f>
        <v>A14</v>
      </c>
      <c r="B22" s="104" t="str">
        <f>IF('0) Signal List'!B22="","",'0) Signal List'!B22)</f>
        <v>TSO Dispatch Control Enable Switch</v>
      </c>
      <c r="C22" s="104" t="str">
        <f>IF('0) Signal List'!C22="","",'0) Signal List'!C22)</f>
        <v/>
      </c>
      <c r="D22" s="104" t="str">
        <f>IF('0) Signal List'!D22="","",'0) Signal List'!D22)</f>
        <v>on</v>
      </c>
      <c r="E22" s="105" t="str">
        <f>IF('0) Signal List'!E22="","",'0) Signal List'!E22)</f>
        <v/>
      </c>
      <c r="F22" s="104" t="str">
        <f>IF('0) Signal List'!F22="","",'0) Signal List'!F22)</f>
        <v/>
      </c>
      <c r="G22" s="110" t="str">
        <f>IF('0) Signal List'!G22="","",'0) Signal List'!G22)</f>
        <v>WFPS</v>
      </c>
      <c r="H22" s="163" t="str">
        <f>IF('0) Signal List'!H22="","",'0) Signal List'!H22)</f>
        <v xml:space="preserve">N/A </v>
      </c>
      <c r="I22" s="164" t="s">
        <v>269</v>
      </c>
      <c r="J22" s="165"/>
      <c r="K22" s="165"/>
      <c r="L22" s="166"/>
    </row>
    <row r="23" spans="1:12" ht="14.25" customHeight="1" x14ac:dyDescent="0.4">
      <c r="A23" s="103" t="str">
        <f>IF('0) Signal List'!A23="","",'0) Signal List'!A23)</f>
        <v>A15</v>
      </c>
      <c r="B23" s="104" t="str">
        <f>IF('0) Signal List'!B23="","",'0) Signal List'!B23)</f>
        <v>Dispatch Fail Market Command Lamp - WFPS Panel</v>
      </c>
      <c r="C23" s="104" t="str">
        <f>IF('0) Signal List'!C23="","",'0) Signal List'!C23)</f>
        <v/>
      </c>
      <c r="D23" s="104" t="str">
        <f>IF('0) Signal List'!D23="","",'0) Signal List'!D23)</f>
        <v>off</v>
      </c>
      <c r="E23" s="105" t="str">
        <f>IF('0) Signal List'!E23="","",'0) Signal List'!E23)</f>
        <v/>
      </c>
      <c r="F23" s="104" t="str">
        <f>IF('0) Signal List'!F23="","",'0) Signal List'!F23)</f>
        <v/>
      </c>
      <c r="G23" s="110" t="str">
        <f>IF('0) Signal List'!G23="","",'0) Signal List'!G23)</f>
        <v>WFPS</v>
      </c>
      <c r="H23" s="163" t="str">
        <f>IF('0) Signal List'!H23="","",'0) Signal List'!H23)</f>
        <v>ESBN</v>
      </c>
      <c r="I23" s="164" t="s">
        <v>269</v>
      </c>
      <c r="J23" s="165"/>
      <c r="K23" s="165"/>
      <c r="L23" s="166"/>
    </row>
    <row r="24" spans="1:12" ht="14.25" customHeight="1" x14ac:dyDescent="0.4">
      <c r="A24" s="103" t="str">
        <f>IF('0) Signal List'!A24="","",'0) Signal List'!A24)</f>
        <v>A16</v>
      </c>
      <c r="B24" s="160" t="str">
        <f>IF('0) Signal List'!B24="","",'0) Signal List'!B24)</f>
        <v>Dispatch Fail Market Command Lamp - WFPS Panel</v>
      </c>
      <c r="C24" s="111" t="str">
        <f>IF('0) Signal List'!C24="","",'0) Signal List'!C24)</f>
        <v/>
      </c>
      <c r="D24" s="112" t="str">
        <f>IF('0) Signal List'!D24="","",'0) Signal List'!D24)</f>
        <v>on</v>
      </c>
      <c r="E24" s="113" t="str">
        <f>IF('0) Signal List'!E24="","",'0) Signal List'!E24)</f>
        <v/>
      </c>
      <c r="F24" s="104" t="str">
        <f>IF('0) Signal List'!F24="","",'0) Signal List'!F24)</f>
        <v/>
      </c>
      <c r="G24" s="110" t="str">
        <f>IF('0) Signal List'!G24="","",'0) Signal List'!G24)</f>
        <v>WFPS</v>
      </c>
      <c r="H24" s="163" t="str">
        <f>IF('0) Signal List'!H24="","",'0) Signal List'!H24)</f>
        <v>ESBN</v>
      </c>
      <c r="I24" s="164" t="s">
        <v>269</v>
      </c>
      <c r="J24" s="165"/>
      <c r="K24" s="165"/>
      <c r="L24" s="166"/>
    </row>
    <row r="25" spans="1:12" ht="14.25" customHeight="1" x14ac:dyDescent="0.4">
      <c r="A25" s="103" t="str">
        <f>IF('0) Signal List'!A25="","",'0) Signal List'!A25)</f>
        <v>A17</v>
      </c>
      <c r="B25" s="104" t="str">
        <f>IF('0) Signal List'!B25="","",'0) Signal List'!B25)</f>
        <v>Blue Alert Lamp - WFPS Panel</v>
      </c>
      <c r="C25" s="104" t="str">
        <f>IF('0) Signal List'!C25="","",'0) Signal List'!C25)</f>
        <v/>
      </c>
      <c r="D25" s="104" t="str">
        <f>IF('0) Signal List'!D25="","",'0) Signal List'!D25)</f>
        <v>off</v>
      </c>
      <c r="E25" s="105" t="str">
        <f>IF('0) Signal List'!E25="","",'0) Signal List'!E25)</f>
        <v/>
      </c>
      <c r="F25" s="104" t="str">
        <f>IF('0) Signal List'!F25="","",'0) Signal List'!F25)</f>
        <v/>
      </c>
      <c r="G25" s="110" t="str">
        <f>IF('0) Signal List'!G25="","",'0) Signal List'!G25)</f>
        <v>WFPS</v>
      </c>
      <c r="H25" s="396" t="str">
        <f>IF('0) Signal List'!H25="","",'0) Signal List'!H25)</f>
        <v>ESBN</v>
      </c>
      <c r="I25" s="164" t="s">
        <v>269</v>
      </c>
      <c r="J25" s="165"/>
      <c r="K25" s="165"/>
      <c r="L25" s="166"/>
    </row>
    <row r="26" spans="1:12" ht="14.25" customHeight="1" x14ac:dyDescent="0.4">
      <c r="A26" s="103" t="str">
        <f>IF('0) Signal List'!A26="","",'0) Signal List'!A26)</f>
        <v>A18</v>
      </c>
      <c r="B26" s="160" t="str">
        <f>IF('0) Signal List'!B26="","",'0) Signal List'!B26)</f>
        <v>Blue Alert Lamp - WFPS Panel</v>
      </c>
      <c r="C26" s="111" t="str">
        <f>IF('0) Signal List'!C26="","",'0) Signal List'!C26)</f>
        <v/>
      </c>
      <c r="D26" s="397" t="str">
        <f>IF('0) Signal List'!D26="","",'0) Signal List'!D26)</f>
        <v>on</v>
      </c>
      <c r="E26" s="113" t="str">
        <f>IF('0) Signal List'!E26="","",'0) Signal List'!E26)</f>
        <v/>
      </c>
      <c r="F26" s="104" t="str">
        <f>IF('0) Signal List'!F26="","",'0) Signal List'!F26)</f>
        <v/>
      </c>
      <c r="G26" s="110" t="str">
        <f>IF('0) Signal List'!G26="","",'0) Signal List'!G26)</f>
        <v>WFPS</v>
      </c>
      <c r="H26" s="396" t="str">
        <f>IF('0) Signal List'!H26="","",'0) Signal List'!H26)</f>
        <v>ESBN</v>
      </c>
      <c r="I26" s="164" t="s">
        <v>269</v>
      </c>
      <c r="J26" s="165"/>
      <c r="K26" s="165"/>
      <c r="L26" s="166"/>
    </row>
    <row r="27" spans="1:12" ht="14.25" customHeight="1" x14ac:dyDescent="0.4">
      <c r="A27" s="103" t="str">
        <f>IF('0) Signal List'!A27="","",'0) Signal List'!A27)</f>
        <v>A19</v>
      </c>
      <c r="B27" s="160" t="str">
        <f>IF('0) Signal List'!B27="","",'0) Signal List'!B27)</f>
        <v>ESB SCADA Remote Control Switch</v>
      </c>
      <c r="C27" s="111" t="str">
        <f>IF('0) Signal List'!C27="","",'0) Signal List'!C27)</f>
        <v/>
      </c>
      <c r="D27" s="112" t="str">
        <f>IF('0) Signal List'!D27="","",'0) Signal List'!D27)</f>
        <v>off</v>
      </c>
      <c r="E27" s="113" t="str">
        <f>IF('0) Signal List'!E27="","",'0) Signal List'!E27)</f>
        <v/>
      </c>
      <c r="F27" s="104" t="str">
        <f>IF('0) Signal List'!F27="","",'0) Signal List'!F27)</f>
        <v/>
      </c>
      <c r="G27" s="110" t="str">
        <f>IF('0) Signal List'!G27="","",'0) Signal List'!G27)</f>
        <v>ESBN</v>
      </c>
      <c r="H27" s="163" t="str">
        <f>IF('0) Signal List'!H27="","",'0) Signal List'!H27)</f>
        <v>ESBN</v>
      </c>
      <c r="I27" s="164" t="s">
        <v>269</v>
      </c>
      <c r="J27" s="165"/>
      <c r="K27" s="165"/>
      <c r="L27" s="166"/>
    </row>
    <row r="28" spans="1:12" ht="14.25" customHeight="1" x14ac:dyDescent="0.4">
      <c r="A28" s="103" t="str">
        <f>IF('0) Signal List'!A28="","",'0) Signal List'!A28)</f>
        <v>A20</v>
      </c>
      <c r="B28" s="104" t="str">
        <f>IF('0) Signal List'!B28="","",'0) Signal List'!B28)</f>
        <v>ESB SCADA Remote Control Switch</v>
      </c>
      <c r="C28" s="104" t="str">
        <f>IF('0) Signal List'!C28="","",'0) Signal List'!C28)</f>
        <v/>
      </c>
      <c r="D28" s="104" t="str">
        <f>IF('0) Signal List'!D28="","",'0) Signal List'!D28)</f>
        <v>on</v>
      </c>
      <c r="E28" s="105" t="str">
        <f>IF('0) Signal List'!E28="","",'0) Signal List'!E28)</f>
        <v/>
      </c>
      <c r="F28" s="104" t="str">
        <f>IF('0) Signal List'!F28="","",'0) Signal List'!F28)</f>
        <v/>
      </c>
      <c r="G28" s="110" t="str">
        <f>IF('0) Signal List'!G28="","",'0) Signal List'!G28)</f>
        <v>ESBN</v>
      </c>
      <c r="H28" s="163" t="str">
        <f>IF('0) Signal List'!H28="","",'0) Signal List'!H28)</f>
        <v>ESBN</v>
      </c>
      <c r="I28" s="164" t="s">
        <v>269</v>
      </c>
      <c r="J28" s="165"/>
      <c r="K28" s="165"/>
      <c r="L28" s="166"/>
    </row>
    <row r="29" spans="1:12" ht="14.25" customHeight="1" x14ac:dyDescent="0.4">
      <c r="A29" s="103" t="str">
        <f>IF('0) Signal List'!A29="","",'0) Signal List'!A29)</f>
        <v>A21</v>
      </c>
      <c r="B29" s="104" t="str">
        <f>IF('0) Signal List'!B29="","",'0) Signal List'!B29)</f>
        <v>Reactive Device &gt;5 Mvar 1</v>
      </c>
      <c r="C29" s="104" t="str">
        <f>IF('0) Signal List'!C29="","",'0) Signal List'!C29)</f>
        <v/>
      </c>
      <c r="D29" s="104" t="str">
        <f>IF('0) Signal List'!D29="","",'0) Signal List'!D29)</f>
        <v>off</v>
      </c>
      <c r="E29" s="105" t="str">
        <f>IF('0) Signal List'!E29="","",'0) Signal List'!E29)</f>
        <v/>
      </c>
      <c r="F29" s="104" t="str">
        <f>IF('0) Signal List'!F29="","",'0) Signal List'!F29)</f>
        <v/>
      </c>
      <c r="G29" s="110" t="str">
        <f>IF('0) Signal List'!G29="","",'0) Signal List'!G29)</f>
        <v>WFPS</v>
      </c>
      <c r="H29" s="163" t="str">
        <f>IF('0) Signal List'!H29="","",'0) Signal List'!H29)</f>
        <v>ESBN</v>
      </c>
      <c r="I29" s="164" t="s">
        <v>269</v>
      </c>
      <c r="J29" s="165"/>
      <c r="K29" s="165"/>
      <c r="L29" s="166"/>
    </row>
    <row r="30" spans="1:12" ht="14.25" customHeight="1" x14ac:dyDescent="0.4">
      <c r="A30" s="103" t="str">
        <f>IF('0) Signal List'!A30="","",'0) Signal List'!A30)</f>
        <v>A22</v>
      </c>
      <c r="B30" s="104" t="str">
        <f>IF('0) Signal List'!B30="","",'0) Signal List'!B30)</f>
        <v>Reactive Device &gt;5 Mvar 1</v>
      </c>
      <c r="C30" s="104" t="str">
        <f>IF('0) Signal List'!C30="","",'0) Signal List'!C30)</f>
        <v/>
      </c>
      <c r="D30" s="104" t="str">
        <f>IF('0) Signal List'!D30="","",'0) Signal List'!D30)</f>
        <v>on</v>
      </c>
      <c r="E30" s="105" t="str">
        <f>IF('0) Signal List'!E30="","",'0) Signal List'!E30)</f>
        <v/>
      </c>
      <c r="F30" s="104" t="str">
        <f>IF('0) Signal List'!F30="","",'0) Signal List'!F30)</f>
        <v/>
      </c>
      <c r="G30" s="110" t="str">
        <f>IF('0) Signal List'!G30="","",'0) Signal List'!G30)</f>
        <v>WFPS</v>
      </c>
      <c r="H30" s="163" t="str">
        <f>IF('0) Signal List'!H30="","",'0) Signal List'!H30)</f>
        <v>ESBN</v>
      </c>
      <c r="I30" s="164" t="s">
        <v>269</v>
      </c>
      <c r="J30" s="165"/>
      <c r="K30" s="165"/>
      <c r="L30" s="166"/>
    </row>
    <row r="31" spans="1:12" ht="14.25" customHeight="1" x14ac:dyDescent="0.4">
      <c r="A31" s="103" t="str">
        <f>IF('0) Signal List'!A31="","",'0) Signal List'!A31)</f>
        <v>A23</v>
      </c>
      <c r="B31" s="104" t="str">
        <f>IF('0) Signal List'!B31="","",'0) Signal List'!B31)</f>
        <v>Reactive Device &gt;5 Mvar N</v>
      </c>
      <c r="C31" s="104" t="str">
        <f>IF('0) Signal List'!C31="","",'0) Signal List'!C31)</f>
        <v/>
      </c>
      <c r="D31" s="104" t="str">
        <f>IF('0) Signal List'!D31="","",'0) Signal List'!D31)</f>
        <v>off</v>
      </c>
      <c r="E31" s="105" t="str">
        <f>IF('0) Signal List'!E31="","",'0) Signal List'!E31)</f>
        <v/>
      </c>
      <c r="F31" s="104" t="str">
        <f>IF('0) Signal List'!F31="","",'0) Signal List'!F31)</f>
        <v/>
      </c>
      <c r="G31" s="110" t="str">
        <f>IF('0) Signal List'!G31="","",'0) Signal List'!G31)</f>
        <v>WFPS</v>
      </c>
      <c r="H31" s="402" t="str">
        <f>IF('0) Signal List'!H31="","",'0) Signal List'!H31)</f>
        <v>ESBN</v>
      </c>
      <c r="I31" s="164" t="s">
        <v>269</v>
      </c>
      <c r="J31" s="165"/>
      <c r="K31" s="165"/>
      <c r="L31" s="166"/>
    </row>
    <row r="32" spans="1:12" ht="14.25" customHeight="1" x14ac:dyDescent="0.4">
      <c r="A32" s="103" t="str">
        <f>IF('0) Signal List'!A32="","",'0) Signal List'!A32)</f>
        <v>A24</v>
      </c>
      <c r="B32" s="104" t="str">
        <f>IF('0) Signal List'!B32="","",'0) Signal List'!B32)</f>
        <v>Reactive Device &gt;5 Mvar N</v>
      </c>
      <c r="C32" s="104" t="str">
        <f>IF('0) Signal List'!C32="","",'0) Signal List'!C32)</f>
        <v/>
      </c>
      <c r="D32" s="104" t="str">
        <f>IF('0) Signal List'!D32="","",'0) Signal List'!D32)</f>
        <v>on</v>
      </c>
      <c r="E32" s="105" t="str">
        <f>IF('0) Signal List'!E32="","",'0) Signal List'!E32)</f>
        <v/>
      </c>
      <c r="F32" s="104" t="str">
        <f>IF('0) Signal List'!F32="","",'0) Signal List'!F32)</f>
        <v/>
      </c>
      <c r="G32" s="110" t="str">
        <f>IF('0) Signal List'!G32="","",'0) Signal List'!G32)</f>
        <v>WFPS</v>
      </c>
      <c r="H32" s="402" t="str">
        <f>IF('0) Signal List'!H32="","",'0) Signal List'!H32)</f>
        <v>ESBN</v>
      </c>
      <c r="I32" s="164" t="s">
        <v>269</v>
      </c>
      <c r="J32" s="165"/>
      <c r="K32" s="165"/>
      <c r="L32" s="166"/>
    </row>
    <row r="33" spans="1:12" ht="14.25" customHeight="1" x14ac:dyDescent="0.25">
      <c r="A33" s="103" t="str">
        <f>IF('0) Signal List'!A33="","",'0) Signal List'!A33)</f>
        <v/>
      </c>
      <c r="B33" s="104" t="str">
        <f>IF('0) Signal List'!B33="","",'0) Signal List'!B33)</f>
        <v/>
      </c>
      <c r="C33" s="104" t="str">
        <f>IF('0) Signal List'!C33="","",'0) Signal List'!C33)</f>
        <v/>
      </c>
      <c r="D33" s="104" t="str">
        <f>IF('0) Signal List'!D33="","",'0) Signal List'!D33)</f>
        <v/>
      </c>
      <c r="E33" s="105" t="str">
        <f>IF('0) Signal List'!E33="","",'0) Signal List'!E33)</f>
        <v/>
      </c>
      <c r="F33" s="104" t="str">
        <f>IF('0) Signal List'!F33="","",'0) Signal List'!F33)</f>
        <v/>
      </c>
      <c r="G33" s="110" t="str">
        <f>IF('0) Signal List'!G33="","",'0) Signal List'!G33)</f>
        <v/>
      </c>
      <c r="H33" s="163" t="str">
        <f>IF('0) Signal List'!H33="","",'0) Signal List'!H33)</f>
        <v/>
      </c>
      <c r="I33" s="159"/>
      <c r="J33" s="160"/>
      <c r="K33" s="160"/>
      <c r="L33" s="161"/>
    </row>
    <row r="34" spans="1:12" ht="14.25" customHeight="1" x14ac:dyDescent="0.3">
      <c r="A34" s="103" t="str">
        <f>IF('0) Signal List'!A34="","",'0) Signal List'!A34)</f>
        <v/>
      </c>
      <c r="B34" s="343" t="str">
        <f>IF('0) Signal List'!B34="","",'0) Signal List'!B34)</f>
        <v>Digital Input Signals from WTG  System to EirGrid</v>
      </c>
      <c r="C34" s="111" t="str">
        <f>IF('0) Signal List'!C34="","",'0) Signal List'!C34)</f>
        <v/>
      </c>
      <c r="D34" s="112" t="str">
        <f>IF('0) Signal List'!D34="","",'0) Signal List'!D34)</f>
        <v/>
      </c>
      <c r="E34" s="113" t="str">
        <f>IF('0) Signal List'!E34="","",'0) Signal List'!E34)</f>
        <v/>
      </c>
      <c r="F34" s="104" t="str">
        <f>IF('0) Signal List'!F34="","",'0) Signal List'!F34)</f>
        <v/>
      </c>
      <c r="G34" s="109" t="str">
        <f>IF('0) Signal List'!G34="","",'0) Signal List'!G34)</f>
        <v/>
      </c>
      <c r="H34" s="162" t="str">
        <f>IF('0) Signal List'!H34="","",'0) Signal List'!H34)</f>
        <v/>
      </c>
      <c r="I34" s="159"/>
      <c r="J34" s="160"/>
      <c r="K34" s="160"/>
      <c r="L34" s="161"/>
    </row>
    <row r="35" spans="1:12" ht="14.25" customHeight="1" x14ac:dyDescent="0.4">
      <c r="A35" s="103" t="str">
        <f>IF('0) Signal List'!A35="","",'0) Signal List'!A35)</f>
        <v>B1</v>
      </c>
      <c r="B35" s="104" t="str">
        <f>IF('0) Signal List'!B35="","",'0) Signal List'!B35)</f>
        <v>Active Power Control facility status (feedback)</v>
      </c>
      <c r="C35" s="104" t="str">
        <f>IF('0) Signal List'!C35="","",'0) Signal List'!C35)</f>
        <v/>
      </c>
      <c r="D35" s="104" t="str">
        <f>IF('0) Signal List'!D35="","",'0) Signal List'!D35)</f>
        <v>off</v>
      </c>
      <c r="E35" s="105" t="str">
        <f>IF('0) Signal List'!E35="","",'0) Signal List'!E35)</f>
        <v/>
      </c>
      <c r="F35" s="104" t="str">
        <f>IF('0) Signal List'!F35="","",'0) Signal List'!F35)</f>
        <v/>
      </c>
      <c r="G35" s="110" t="str">
        <f>IF('0) Signal List'!G35="","",'0) Signal List'!G35)</f>
        <v>WFPS</v>
      </c>
      <c r="H35" s="310" t="str">
        <f>IF('0) Signal List'!H35="","",'0) Signal List'!H35)</f>
        <v xml:space="preserve">N/A </v>
      </c>
      <c r="I35" s="164" t="s">
        <v>270</v>
      </c>
      <c r="J35" s="165"/>
      <c r="K35" s="165"/>
      <c r="L35" s="166"/>
    </row>
    <row r="36" spans="1:12" ht="14.25" customHeight="1" x14ac:dyDescent="0.4">
      <c r="A36" s="103" t="str">
        <f>IF('0) Signal List'!A36="","",'0) Signal List'!A36)</f>
        <v>B2</v>
      </c>
      <c r="B36" s="160" t="str">
        <f>IF('0) Signal List'!B36="","",'0) Signal List'!B36)</f>
        <v>Active Power Control facility status (feedback)</v>
      </c>
      <c r="C36" s="104" t="str">
        <f>IF('0) Signal List'!C36="","",'0) Signal List'!C36)</f>
        <v/>
      </c>
      <c r="D36" s="104" t="str">
        <f>IF('0) Signal List'!D36="","",'0) Signal List'!D36)</f>
        <v>on</v>
      </c>
      <c r="E36" s="105" t="str">
        <f>IF('0) Signal List'!E36="","",'0) Signal List'!E36)</f>
        <v/>
      </c>
      <c r="F36" s="104" t="str">
        <f>IF('0) Signal List'!F36="","",'0) Signal List'!F36)</f>
        <v/>
      </c>
      <c r="G36" s="110" t="str">
        <f>IF('0) Signal List'!G36="","",'0) Signal List'!G36)</f>
        <v>WFPS</v>
      </c>
      <c r="H36" s="163" t="str">
        <f>IF('0) Signal List'!H36="","",'0) Signal List'!H36)</f>
        <v xml:space="preserve">N/A </v>
      </c>
      <c r="I36" s="164" t="s">
        <v>270</v>
      </c>
      <c r="J36" s="165"/>
      <c r="K36" s="165"/>
      <c r="L36" s="166"/>
    </row>
    <row r="37" spans="1:12" ht="14.25" customHeight="1" x14ac:dyDescent="0.4">
      <c r="A37" s="103" t="str">
        <f>IF('0) Signal List'!A37="","",'0) Signal List'!A37)</f>
        <v>B3</v>
      </c>
      <c r="B37" s="160" t="str">
        <f>IF('0) Signal List'!B37="","",'0) Signal List'!B37)</f>
        <v>Frequency Response System Mode Status (feedback)</v>
      </c>
      <c r="C37" s="104" t="str">
        <f>IF('0) Signal List'!C37="","",'0) Signal List'!C37)</f>
        <v/>
      </c>
      <c r="D37" s="104" t="str">
        <f>IF('0) Signal List'!D37="","",'0) Signal List'!D37)</f>
        <v>off</v>
      </c>
      <c r="E37" s="105" t="str">
        <f>IF('0) Signal List'!E37="","",'0) Signal List'!E37)</f>
        <v/>
      </c>
      <c r="F37" s="104" t="str">
        <f>IF('0) Signal List'!F37="","",'0) Signal List'!F37)</f>
        <v/>
      </c>
      <c r="G37" s="110" t="str">
        <f>IF('0) Signal List'!G37="","",'0) Signal List'!G37)</f>
        <v>WFPS</v>
      </c>
      <c r="H37" s="163" t="str">
        <f>IF('0) Signal List'!H37="","",'0) Signal List'!H37)</f>
        <v xml:space="preserve">N/A </v>
      </c>
      <c r="I37" s="164" t="s">
        <v>270</v>
      </c>
      <c r="J37" s="165"/>
      <c r="K37" s="165"/>
      <c r="L37" s="166"/>
    </row>
    <row r="38" spans="1:12" ht="14.25" customHeight="1" x14ac:dyDescent="0.4">
      <c r="A38" s="103" t="str">
        <f>IF('0) Signal List'!A38="","",'0) Signal List'!A38)</f>
        <v>B4</v>
      </c>
      <c r="B38" s="104" t="str">
        <f>IF('0) Signal List'!B38="","",'0) Signal List'!B38)</f>
        <v>Frequency Response System Mode Status (feedback)</v>
      </c>
      <c r="C38" s="104" t="str">
        <f>IF('0) Signal List'!C38="","",'0) Signal List'!C38)</f>
        <v/>
      </c>
      <c r="D38" s="104" t="str">
        <f>IF('0) Signal List'!D38="","",'0) Signal List'!D38)</f>
        <v>on</v>
      </c>
      <c r="E38" s="105" t="str">
        <f>IF('0) Signal List'!E38="","",'0) Signal List'!E38)</f>
        <v/>
      </c>
      <c r="F38" s="104" t="str">
        <f>IF('0) Signal List'!F38="","",'0) Signal List'!F38)</f>
        <v/>
      </c>
      <c r="G38" s="110" t="str">
        <f>IF('0) Signal List'!G38="","",'0) Signal List'!G38)</f>
        <v>WFPS</v>
      </c>
      <c r="H38" s="163" t="str">
        <f>IF('0) Signal List'!H38="","",'0) Signal List'!H38)</f>
        <v xml:space="preserve">N/A </v>
      </c>
      <c r="I38" s="164" t="s">
        <v>270</v>
      </c>
      <c r="J38" s="165"/>
      <c r="K38" s="165"/>
      <c r="L38" s="166"/>
    </row>
    <row r="39" spans="1:12" ht="14.25" customHeight="1" x14ac:dyDescent="0.4">
      <c r="A39" s="103" t="str">
        <f>IF('0) Signal List'!A39="","",'0) Signal List'!A39)</f>
        <v>B5</v>
      </c>
      <c r="B39" s="104" t="str">
        <f>IF('0) Signal List'!B39="","",'0) Signal List'!B39)</f>
        <v>Frequency Response Curve (feedback)</v>
      </c>
      <c r="C39" s="104" t="str">
        <f>IF('0) Signal List'!C39="","",'0) Signal List'!C39)</f>
        <v/>
      </c>
      <c r="D39" s="104" t="str">
        <f>IF('0) Signal List'!D39="","",'0) Signal List'!D39)</f>
        <v>Curve 1</v>
      </c>
      <c r="E39" s="105" t="str">
        <f>IF('0) Signal List'!E39="","",'0) Signal List'!E39)</f>
        <v/>
      </c>
      <c r="F39" s="104" t="str">
        <f>IF('0) Signal List'!F39="","",'0) Signal List'!F39)</f>
        <v/>
      </c>
      <c r="G39" s="110" t="str">
        <f>IF('0) Signal List'!G39="","",'0) Signal List'!G39)</f>
        <v>WFPS</v>
      </c>
      <c r="H39" s="163" t="str">
        <f>IF('0) Signal List'!H39="","",'0) Signal List'!H39)</f>
        <v xml:space="preserve">N/A </v>
      </c>
      <c r="I39" s="164" t="s">
        <v>270</v>
      </c>
      <c r="J39" s="165"/>
      <c r="K39" s="165"/>
      <c r="L39" s="166"/>
    </row>
    <row r="40" spans="1:12" ht="14.25" customHeight="1" x14ac:dyDescent="0.4">
      <c r="A40" s="103" t="str">
        <f>IF('0) Signal List'!A40="","",'0) Signal List'!A40)</f>
        <v>B6</v>
      </c>
      <c r="B40" s="104" t="str">
        <f>IF('0) Signal List'!B40="","",'0) Signal List'!B40)</f>
        <v>Frequency Response Curve (feedback)</v>
      </c>
      <c r="C40" s="104" t="str">
        <f>IF('0) Signal List'!C40="","",'0) Signal List'!C40)</f>
        <v/>
      </c>
      <c r="D40" s="104" t="str">
        <f>IF('0) Signal List'!D40="","",'0) Signal List'!D40)</f>
        <v>Curve 2</v>
      </c>
      <c r="E40" s="105" t="str">
        <f>IF('0) Signal List'!E40="","",'0) Signal List'!E40)</f>
        <v/>
      </c>
      <c r="F40" s="104" t="str">
        <f>IF('0) Signal List'!F40="","",'0) Signal List'!F40)</f>
        <v/>
      </c>
      <c r="G40" s="110" t="str">
        <f>IF('0) Signal List'!G40="","",'0) Signal List'!G40)</f>
        <v>WFPS</v>
      </c>
      <c r="H40" s="163" t="str">
        <f>IF('0) Signal List'!H40="","",'0) Signal List'!H40)</f>
        <v xml:space="preserve">N/A </v>
      </c>
      <c r="I40" s="164" t="s">
        <v>270</v>
      </c>
      <c r="J40" s="165"/>
      <c r="K40" s="165"/>
      <c r="L40" s="166"/>
    </row>
    <row r="41" spans="1:12" s="707" customFormat="1" ht="14.25" customHeight="1" x14ac:dyDescent="0.4">
      <c r="A41" s="573" t="str">
        <f>IF('0) Signal List'!A41="","",'0) Signal List'!A41)</f>
        <v>B7</v>
      </c>
      <c r="B41" s="574" t="str">
        <f>IF('0) Signal List'!B41="","",'0) Signal List'!B41)</f>
        <v>Emulated Inertia status (Feedback)</v>
      </c>
      <c r="C41" s="574" t="str">
        <f>IF('0) Signal List'!C41="","",'0) Signal List'!C41)</f>
        <v/>
      </c>
      <c r="D41" s="574" t="str">
        <f>IF('0) Signal List'!D41="","",'0) Signal List'!D41)</f>
        <v>off</v>
      </c>
      <c r="E41" s="575" t="str">
        <f>IF('0) Signal List'!E41="","",'0) Signal List'!E41)</f>
        <v/>
      </c>
      <c r="F41" s="574" t="str">
        <f>IF('0) Signal List'!F41="","",'0) Signal List'!F41)</f>
        <v/>
      </c>
      <c r="G41" s="576" t="str">
        <f>IF('0) Signal List'!G41="","",'0) Signal List'!G41)</f>
        <v>WFPS</v>
      </c>
      <c r="H41" s="711" t="str">
        <f>IF('0) Signal List'!H41="","",'0) Signal List'!H41)</f>
        <v>ESBN</v>
      </c>
      <c r="I41" s="164" t="s">
        <v>270</v>
      </c>
      <c r="J41" s="712"/>
      <c r="K41" s="712"/>
      <c r="L41" s="713"/>
    </row>
    <row r="42" spans="1:12" s="707" customFormat="1" ht="14.25" customHeight="1" x14ac:dyDescent="0.4">
      <c r="A42" s="573" t="str">
        <f>IF('0) Signal List'!A42="","",'0) Signal List'!A42)</f>
        <v>B8</v>
      </c>
      <c r="B42" s="574" t="str">
        <f>IF('0) Signal List'!B42="","",'0) Signal List'!B42)</f>
        <v>Emulated Inertia status (Feedback)</v>
      </c>
      <c r="C42" s="574" t="str">
        <f>IF('0) Signal List'!C42="","",'0) Signal List'!C42)</f>
        <v/>
      </c>
      <c r="D42" s="574" t="str">
        <f>IF('0) Signal List'!D42="","",'0) Signal List'!D42)</f>
        <v>on</v>
      </c>
      <c r="E42" s="575" t="str">
        <f>IF('0) Signal List'!E42="","",'0) Signal List'!E42)</f>
        <v/>
      </c>
      <c r="F42" s="574" t="str">
        <f>IF('0) Signal List'!F42="","",'0) Signal List'!F42)</f>
        <v/>
      </c>
      <c r="G42" s="576" t="str">
        <f>IF('0) Signal List'!G42="","",'0) Signal List'!G42)</f>
        <v>WFPS</v>
      </c>
      <c r="H42" s="711" t="str">
        <f>IF('0) Signal List'!H42="","",'0) Signal List'!H42)</f>
        <v>ESBN</v>
      </c>
      <c r="I42" s="164" t="s">
        <v>270</v>
      </c>
      <c r="J42" s="712"/>
      <c r="K42" s="712"/>
      <c r="L42" s="713"/>
    </row>
    <row r="43" spans="1:12" ht="14.25" customHeight="1" x14ac:dyDescent="0.25">
      <c r="A43" s="103"/>
      <c r="B43" s="104"/>
      <c r="C43" s="104"/>
      <c r="D43" s="104"/>
      <c r="E43" s="105"/>
      <c r="F43" s="104"/>
      <c r="G43" s="110"/>
      <c r="H43" s="700"/>
      <c r="I43" s="159"/>
      <c r="J43" s="160"/>
      <c r="K43" s="160"/>
      <c r="L43" s="161"/>
    </row>
    <row r="44" spans="1:12" ht="14.25" customHeight="1" x14ac:dyDescent="0.25">
      <c r="A44" s="103" t="str">
        <f>IF('0) Signal List'!A44="","",'0) Signal List'!A44)</f>
        <v/>
      </c>
      <c r="B44" s="901" t="str">
        <f>IF('0) Signal List'!B44="","",'0) Signal List'!B44)</f>
        <v>Recommended cable 15-pair, 15 x 2 x 0.6sqmm, Twisted-Pair (TP), stranded</v>
      </c>
      <c r="C44" s="899"/>
      <c r="D44" s="899"/>
      <c r="E44" s="899"/>
      <c r="F44" s="104" t="str">
        <f>IF('0) Signal List'!F44="","",'0) Signal List'!F44)</f>
        <v/>
      </c>
      <c r="G44" s="109" t="str">
        <f>IF('0) Signal List'!G44="","",'0) Signal List'!G44)</f>
        <v/>
      </c>
      <c r="H44" s="162" t="str">
        <f>IF('0) Signal List'!H44="","",'0) Signal List'!H44)</f>
        <v/>
      </c>
      <c r="I44" s="159"/>
      <c r="J44" s="160"/>
      <c r="K44" s="160"/>
      <c r="L44" s="161"/>
    </row>
    <row r="45" spans="1:12" ht="14.25" customHeight="1" x14ac:dyDescent="0.25">
      <c r="A45" s="103" t="str">
        <f>IF('0) Signal List'!A45="","",'0) Signal List'!A45)</f>
        <v/>
      </c>
      <c r="B45" s="104" t="str">
        <f>IF('0) Signal List'!B45="","",'0) Signal List'!B45)</f>
        <v/>
      </c>
      <c r="C45" s="104" t="str">
        <f>IF('0) Signal List'!C45="","",'0) Signal List'!C45)</f>
        <v/>
      </c>
      <c r="D45" s="104" t="str">
        <f>IF('0) Signal List'!D45="","",'0) Signal List'!D45)</f>
        <v/>
      </c>
      <c r="E45" s="105" t="str">
        <f>IF('0) Signal List'!E45="","",'0) Signal List'!E45)</f>
        <v/>
      </c>
      <c r="F45" s="104" t="str">
        <f>IF('0) Signal List'!F45="","",'0) Signal List'!F45)</f>
        <v/>
      </c>
      <c r="G45" s="109" t="str">
        <f>IF('0) Signal List'!G45="","",'0) Signal List'!G45)</f>
        <v/>
      </c>
      <c r="H45" s="162" t="str">
        <f>IF('0) Signal List'!H45="","",'0) Signal List'!H45)</f>
        <v/>
      </c>
      <c r="I45" s="159"/>
      <c r="J45" s="160"/>
      <c r="K45" s="160"/>
      <c r="L45" s="161"/>
    </row>
    <row r="46" spans="1:12" ht="14.4" thickBot="1" x14ac:dyDescent="0.3">
      <c r="A46" s="98" t="str">
        <f>IF('0) Signal List'!A46="","",'0) Signal List'!A46)</f>
        <v>ETIE Ref</v>
      </c>
      <c r="B46" s="99" t="str">
        <f>IF('0) Signal List'!B46="","",'0) Signal List'!B46)</f>
        <v>Analogue Input Signals (to EirGrid)</v>
      </c>
      <c r="C46" s="100" t="str">
        <f>IF('0) Signal List'!C47="","",'0) Signal List'!C47)</f>
        <v/>
      </c>
      <c r="D46" s="100" t="str">
        <f>IF('0) Signal List'!D47="","",'0) Signal List'!D47)</f>
        <v/>
      </c>
      <c r="E46" s="101" t="str">
        <f>IF('0) Signal List'!E47="","",'0) Signal List'!E47)</f>
        <v/>
      </c>
      <c r="F46" s="100" t="str">
        <f>IF('0) Signal List'!F47="","",'0) Signal List'!F47)</f>
        <v/>
      </c>
      <c r="G46" s="99" t="str">
        <f>IF('0) Signal List'!G46="","",'0) Signal List'!G46)</f>
        <v>Provided by</v>
      </c>
      <c r="H46" s="99" t="str">
        <f>IF('0) Signal List'!H46="","",'0) Signal List'!H46)</f>
        <v>TSO Pass-through to</v>
      </c>
      <c r="I46" s="173"/>
      <c r="J46" s="356"/>
      <c r="K46" s="356"/>
      <c r="L46" s="357"/>
    </row>
    <row r="47" spans="1:12" ht="14.25" customHeight="1" thickTop="1" x14ac:dyDescent="0.25">
      <c r="A47" s="359"/>
      <c r="G47" s="144"/>
      <c r="H47" s="361"/>
      <c r="I47" s="82"/>
    </row>
    <row r="48" spans="1:12" ht="14.25" customHeight="1" x14ac:dyDescent="0.3">
      <c r="A48" s="115" t="str">
        <f>IF('0) Signal List'!A48="","",'0) Signal List'!A48)</f>
        <v/>
      </c>
      <c r="B48" s="343" t="str">
        <f>IF('0) Signal List'!B48="","",'0) Signal List'!B48)</f>
        <v>Analogue Input Signals from Sub Station to EirGrid</v>
      </c>
      <c r="C48" s="104" t="str">
        <f>IF('0) Signal List'!C48="","",'0) Signal List'!C48)</f>
        <v/>
      </c>
      <c r="D48" s="104" t="str">
        <f>IF('0) Signal List'!D48="","",'0) Signal List'!D48)</f>
        <v/>
      </c>
      <c r="E48" s="105" t="str">
        <f>IF('0) Signal List'!E48="","",'0) Signal List'!E48)</f>
        <v/>
      </c>
      <c r="F48" s="104" t="str">
        <f>IF('0) Signal List'!F48="","",'0) Signal List'!F48)</f>
        <v/>
      </c>
      <c r="G48" s="109" t="str">
        <f>IF('0) Signal List'!G48="","",'0) Signal List'!G48)</f>
        <v/>
      </c>
      <c r="H48" s="358" t="str">
        <f>IF('0) Signal List'!H48="","",'0) Signal List'!H48)</f>
        <v/>
      </c>
      <c r="I48" s="722"/>
      <c r="J48" s="151"/>
      <c r="K48" s="151"/>
      <c r="L48" s="152"/>
    </row>
    <row r="49" spans="1:12" ht="14.25" customHeight="1" x14ac:dyDescent="0.25">
      <c r="A49" s="103" t="str">
        <f>IF('0) Signal List'!A49="","",'0) Signal List'!A49)</f>
        <v>C1</v>
      </c>
      <c r="B49" s="104" t="str">
        <f>IF('0) Signal List'!B49="","",'0) Signal List'!B49)</f>
        <v>Active Power Output at Connection Point</v>
      </c>
      <c r="C49" s="104" t="str">
        <f>IF('0) Signal List'!C49="","",'0) Signal List'!C49)</f>
        <v>-10 to 0 to 10</v>
      </c>
      <c r="D49" s="104" t="str">
        <f>IF('0) Signal List'!D49="","",'0) Signal List'!D49)</f>
        <v>mA</v>
      </c>
      <c r="E49" s="105" t="e">
        <f>IF('0) Signal List'!E49="","",'0) Signal List'!E49)</f>
        <v>#VALUE!</v>
      </c>
      <c r="F49" s="104" t="str">
        <f>IF('0) Signal List'!F49="","",'0) Signal List'!F49)</f>
        <v>MW</v>
      </c>
      <c r="G49" s="110" t="str">
        <f>IF('0) Signal List'!G49="","",'0) Signal List'!G49)</f>
        <v>WFPS</v>
      </c>
      <c r="H49" s="163" t="str">
        <f>IF('0) Signal List'!H49="","",'0) Signal List'!H49)</f>
        <v>ESBN</v>
      </c>
      <c r="I49" s="164" t="s">
        <v>181</v>
      </c>
      <c r="J49" s="165"/>
      <c r="K49" s="165"/>
      <c r="L49" s="166"/>
    </row>
    <row r="50" spans="1:12" ht="14.25" customHeight="1" x14ac:dyDescent="0.25">
      <c r="A50" s="103" t="str">
        <f>IF('0) Signal List'!A50="","",'0) Signal List'!A50)</f>
        <v>C2</v>
      </c>
      <c r="B50" s="104" t="str">
        <f>IF('0) Signal List'!B50="","",'0) Signal List'!B50)</f>
        <v>Reactive Power at Connection Point</v>
      </c>
      <c r="C50" s="104" t="str">
        <f>IF('0) Signal List'!C50="","",'0) Signal List'!C50)</f>
        <v>-10 to 0 to 10</v>
      </c>
      <c r="D50" s="104" t="str">
        <f>IF('0) Signal List'!D50="","",'0) Signal List'!D50)</f>
        <v>mA</v>
      </c>
      <c r="E50" s="105" t="e">
        <f>IF('0) Signal List'!E50="","",'0) Signal List'!E50)</f>
        <v>#VALUE!</v>
      </c>
      <c r="F50" s="104" t="str">
        <f>IF('0) Signal List'!F50="","",'0) Signal List'!F50)</f>
        <v>Mvar</v>
      </c>
      <c r="G50" s="110" t="str">
        <f>IF('0) Signal List'!G50="","",'0) Signal List'!G50)</f>
        <v>WFPS</v>
      </c>
      <c r="H50" s="163" t="str">
        <f>IF('0) Signal List'!H50="","",'0) Signal List'!H50)</f>
        <v>ESBN</v>
      </c>
      <c r="I50" s="164" t="s">
        <v>181</v>
      </c>
      <c r="J50" s="165"/>
      <c r="K50" s="165"/>
      <c r="L50" s="166"/>
    </row>
    <row r="51" spans="1:12" ht="14.25" customHeight="1" x14ac:dyDescent="0.25">
      <c r="A51" s="103" t="str">
        <f>IF('0) Signal List'!A51="","",'0) Signal List'!A51)</f>
        <v>C3</v>
      </c>
      <c r="B51" s="104" t="str">
        <f>IF('0) Signal List'!B51="","",'0) Signal List'!B51)</f>
        <v>Voltage at Connection Point</v>
      </c>
      <c r="C51" s="104" t="str">
        <f>IF('0) Signal List'!C51="","",'0) Signal List'!C51)</f>
        <v>0-10</v>
      </c>
      <c r="D51" s="104" t="str">
        <f>IF('0) Signal List'!D51="","",'0) Signal List'!D51)</f>
        <v>mA</v>
      </c>
      <c r="E51" s="105" t="str">
        <f>IF('0) Signal List'!E51="","",'0) Signal List'!E51)</f>
        <v>0 to 24</v>
      </c>
      <c r="F51" s="104" t="str">
        <f>IF('0) Signal List'!F51="","",'0) Signal List'!F51)</f>
        <v>kV</v>
      </c>
      <c r="G51" s="110" t="str">
        <f>IF('0) Signal List'!G51="","",'0) Signal List'!G51)</f>
        <v>WFPS</v>
      </c>
      <c r="H51" s="163" t="str">
        <f>IF('0) Signal List'!H51="","",'0) Signal List'!H51)</f>
        <v>ESBN</v>
      </c>
      <c r="I51" s="164" t="s">
        <v>181</v>
      </c>
      <c r="J51" s="165"/>
      <c r="K51" s="165"/>
      <c r="L51" s="166"/>
    </row>
    <row r="52" spans="1:12" ht="14.25" customHeight="1" x14ac:dyDescent="0.25">
      <c r="A52" s="103" t="str">
        <f>IF('0) Signal List'!A52="","",'0) Signal List'!A52)</f>
        <v/>
      </c>
      <c r="B52" s="104" t="str">
        <f>IF('0) Signal List'!B52="","",'0) Signal List'!B52)</f>
        <v/>
      </c>
      <c r="C52" s="104" t="str">
        <f>IF('0) Signal List'!C52="","",'0) Signal List'!C52)</f>
        <v/>
      </c>
      <c r="D52" s="104" t="str">
        <f>IF('0) Signal List'!D52="","",'0) Signal List'!D52)</f>
        <v/>
      </c>
      <c r="E52" s="105" t="str">
        <f>IF('0) Signal List'!E52="","",'0) Signal List'!E52)</f>
        <v/>
      </c>
      <c r="F52" s="104" t="str">
        <f>IF('0) Signal List'!F52="","",'0) Signal List'!F52)</f>
        <v/>
      </c>
      <c r="G52" s="110" t="str">
        <f>IF('0) Signal List'!G52="","",'0) Signal List'!G52)</f>
        <v/>
      </c>
      <c r="H52" s="163" t="str">
        <f>IF('0) Signal List'!H52="","",'0) Signal List'!H52)</f>
        <v/>
      </c>
      <c r="I52" s="159"/>
      <c r="J52" s="160"/>
      <c r="K52" s="160"/>
      <c r="L52" s="161"/>
    </row>
    <row r="53" spans="1:12" ht="14.25" customHeight="1" x14ac:dyDescent="0.3">
      <c r="A53" s="103" t="str">
        <f>IF('0) Signal List'!A53="","",'0) Signal List'!A53)</f>
        <v/>
      </c>
      <c r="B53" s="343" t="str">
        <f>IF('0) Signal List'!B53="","",'0) Signal List'!B53)</f>
        <v>Analogue Input Signals from WTG System to EirGrid</v>
      </c>
      <c r="C53" s="104" t="str">
        <f>IF('0) Signal List'!C53="","",'0) Signal List'!C53)</f>
        <v/>
      </c>
      <c r="D53" s="104" t="str">
        <f>IF('0) Signal List'!D53="","",'0) Signal List'!D53)</f>
        <v/>
      </c>
      <c r="E53" s="105" t="str">
        <f>IF('0) Signal List'!E53="","",'0) Signal List'!E53)</f>
        <v/>
      </c>
      <c r="F53" s="104" t="str">
        <f>IF('0) Signal List'!F53="","",'0) Signal List'!F53)</f>
        <v/>
      </c>
      <c r="G53" s="110" t="str">
        <f>IF('0) Signal List'!G53="","",'0) Signal List'!G53)</f>
        <v/>
      </c>
      <c r="H53" s="163" t="str">
        <f>IF('0) Signal List'!H53="","",'0) Signal List'!H53)</f>
        <v/>
      </c>
      <c r="I53" s="159"/>
      <c r="J53" s="160"/>
      <c r="K53" s="160"/>
      <c r="L53" s="161"/>
    </row>
    <row r="54" spans="1:12" ht="14.25" customHeight="1" x14ac:dyDescent="0.25">
      <c r="A54" s="103" t="str">
        <f>IF('0) Signal List'!A54="","",'0) Signal List'!A54)</f>
        <v>D1</v>
      </c>
      <c r="B54" s="104" t="str">
        <f>IF('0) Signal List'!B54="","",'0) Signal List'!B54)</f>
        <v>Available Active Power</v>
      </c>
      <c r="C54" s="104" t="str">
        <f>IF('0) Signal List'!C54="","",'0) Signal List'!C54)</f>
        <v>0-10</v>
      </c>
      <c r="D54" s="104" t="str">
        <f>IF('0) Signal List'!D54="","",'0) Signal List'!D54)</f>
        <v>mA</v>
      </c>
      <c r="E54" s="105" t="e">
        <f>IF('0) Signal List'!E54="","",'0) Signal List'!E54)</f>
        <v>#VALUE!</v>
      </c>
      <c r="F54" s="104" t="str">
        <f>IF('0) Signal List'!F54="","",'0) Signal List'!F54)</f>
        <v>MW</v>
      </c>
      <c r="G54" s="110" t="str">
        <f>IF('0) Signal List'!G54="","",'0) Signal List'!G54)</f>
        <v>WFPS</v>
      </c>
      <c r="H54" s="163" t="str">
        <f>IF('0) Signal List'!H54="","",'0) Signal List'!H54)</f>
        <v>ESBN</v>
      </c>
      <c r="I54" s="164" t="s">
        <v>182</v>
      </c>
      <c r="J54" s="165"/>
      <c r="K54" s="165"/>
      <c r="L54" s="166"/>
    </row>
    <row r="55" spans="1:12" ht="14.25" customHeight="1" x14ac:dyDescent="0.25">
      <c r="A55" s="103" t="str">
        <f>IF('0) Signal List'!A55="","",'0) Signal List'!A55)</f>
        <v>D2</v>
      </c>
      <c r="B55" s="104" t="str">
        <f>IF('0) Signal List'!B55="","",'0) Signal List'!B55)</f>
        <v>Active Power Control Setpoint (feedback)</v>
      </c>
      <c r="C55" s="104" t="str">
        <f>IF('0) Signal List'!C55="","",'0) Signal List'!C55)</f>
        <v>0-10</v>
      </c>
      <c r="D55" s="104" t="str">
        <f>IF('0) Signal List'!D55="","",'0) Signal List'!D55)</f>
        <v>mA</v>
      </c>
      <c r="E55" s="105" t="e">
        <f>IF('0) Signal List'!E55="","",'0) Signal List'!E55)</f>
        <v>#VALUE!</v>
      </c>
      <c r="F55" s="104" t="str">
        <f>IF('0) Signal List'!F55="","",'0) Signal List'!F55)</f>
        <v>MW</v>
      </c>
      <c r="G55" s="110" t="str">
        <f>IF('0) Signal List'!G55="","",'0) Signal List'!G55)</f>
        <v>WFPS</v>
      </c>
      <c r="H55" s="163" t="str">
        <f>IF('0) Signal List'!H55="","",'0) Signal List'!H55)</f>
        <v xml:space="preserve">N/A </v>
      </c>
      <c r="I55" s="164" t="s">
        <v>182</v>
      </c>
      <c r="J55" s="165"/>
      <c r="K55" s="165"/>
      <c r="L55" s="166"/>
    </row>
    <row r="56" spans="1:12" ht="14.25" customHeight="1" x14ac:dyDescent="0.25">
      <c r="A56" s="103" t="str">
        <f>IF('0) Signal List'!A56="","",'0) Signal List'!A56)</f>
        <v>D3</v>
      </c>
      <c r="B56" s="104" t="str">
        <f>IF('0) Signal List'!B56="","",'0) Signal List'!B56)</f>
        <v>Frequency Droop Setting (feedback)</v>
      </c>
      <c r="C56" s="104" t="str">
        <f>IF('0) Signal List'!C56="","",'0) Signal List'!C56)</f>
        <v>0-10</v>
      </c>
      <c r="D56" s="104" t="str">
        <f>IF('0) Signal List'!D56="","",'0) Signal List'!D56)</f>
        <v>mA</v>
      </c>
      <c r="E56" s="105" t="str">
        <f>IF('0) Signal List'!E56="","",'0) Signal List'!E56)</f>
        <v xml:space="preserve"> 0-12</v>
      </c>
      <c r="F56" s="104" t="str">
        <f>IF('0) Signal List'!F56="","",'0) Signal List'!F56)</f>
        <v>%</v>
      </c>
      <c r="G56" s="110" t="str">
        <f>IF('0) Signal List'!G56="","",'0) Signal List'!G56)</f>
        <v>WFPS</v>
      </c>
      <c r="H56" s="163" t="str">
        <f>IF('0) Signal List'!H56="","",'0) Signal List'!H56)</f>
        <v xml:space="preserve">N/A </v>
      </c>
      <c r="I56" s="164" t="s">
        <v>182</v>
      </c>
      <c r="J56" s="165"/>
      <c r="K56" s="165"/>
      <c r="L56" s="166"/>
    </row>
    <row r="57" spans="1:12" ht="14.25" customHeight="1" x14ac:dyDescent="0.25">
      <c r="A57" s="103"/>
      <c r="B57" s="104"/>
      <c r="C57" s="104"/>
      <c r="D57" s="104"/>
      <c r="E57" s="105"/>
      <c r="F57" s="104"/>
      <c r="G57" s="110"/>
      <c r="H57" s="700"/>
      <c r="I57" s="702"/>
      <c r="J57" s="703"/>
      <c r="K57" s="703"/>
      <c r="L57" s="704"/>
    </row>
    <row r="58" spans="1:12" ht="14.25" customHeight="1" x14ac:dyDescent="0.3">
      <c r="A58" s="103" t="str">
        <f>IF('0) Signal List'!A58="","",'0) Signal List'!A58)</f>
        <v/>
      </c>
      <c r="B58" s="902" t="str">
        <f>IF('0) Signal List'!B58="","",'0) Signal List'!B58)</f>
        <v>Analogue WTG Availability</v>
      </c>
      <c r="C58" s="903"/>
      <c r="D58" s="104" t="str">
        <f>IF('0) Signal List'!D58="","",'0) Signal List'!D58)</f>
        <v/>
      </c>
      <c r="E58" s="105" t="str">
        <f>IF('0) Signal List'!E58="","",'0) Signal List'!E58)</f>
        <v/>
      </c>
      <c r="F58" s="104" t="str">
        <f>IF('0) Signal List'!F58="","",'0) Signal List'!F58)</f>
        <v/>
      </c>
      <c r="G58" s="110" t="str">
        <f>IF('0) Signal List'!G58="","",'0) Signal List'!G58)</f>
        <v/>
      </c>
      <c r="H58" s="163" t="str">
        <f>IF('0) Signal List'!H58="","",'0) Signal List'!H58)</f>
        <v/>
      </c>
      <c r="I58" s="159"/>
      <c r="J58" s="160"/>
      <c r="K58" s="160"/>
      <c r="L58" s="161"/>
    </row>
    <row r="59" spans="1:12" ht="14.25" customHeight="1" x14ac:dyDescent="0.25">
      <c r="A59" s="103" t="str">
        <f>IF('0) Signal List'!A59="","",'0) Signal List'!A59)</f>
        <v>D4</v>
      </c>
      <c r="B59" s="104" t="str">
        <f>IF('0) Signal List'!B59="","",'0) Signal List'!B59)</f>
        <v>%WTG not generating due to high wind</v>
      </c>
      <c r="C59" s="104" t="str">
        <f>IF('0) Signal List'!C59="","",'0) Signal List'!C59)</f>
        <v>0-10</v>
      </c>
      <c r="D59" s="104" t="str">
        <f>IF('0) Signal List'!D59="","",'0) Signal List'!D59)</f>
        <v>mA</v>
      </c>
      <c r="E59" s="105" t="str">
        <f>IF('0) Signal List'!E59="","",'0) Signal List'!E59)</f>
        <v>0-110</v>
      </c>
      <c r="F59" s="104" t="str">
        <f>IF('0) Signal List'!F59="","",'0) Signal List'!F59)</f>
        <v>%</v>
      </c>
      <c r="G59" s="110" t="str">
        <f>IF('0) Signal List'!G59="","",'0) Signal List'!G59)</f>
        <v>WFPS</v>
      </c>
      <c r="H59" s="163" t="str">
        <f>IF('0) Signal List'!H59="","",'0) Signal List'!H59)</f>
        <v>ESBN</v>
      </c>
      <c r="I59" s="164" t="s">
        <v>182</v>
      </c>
      <c r="J59" s="165"/>
      <c r="K59" s="165"/>
      <c r="L59" s="166"/>
    </row>
    <row r="60" spans="1:12" ht="14.25" customHeight="1" x14ac:dyDescent="0.25">
      <c r="A60" s="103" t="str">
        <f>IF('0) Signal List'!A60="","",'0) Signal List'!A60)</f>
        <v>D5</v>
      </c>
      <c r="B60" s="104" t="str">
        <f>IF('0) Signal List'!B60="","",'0) Signal List'!B60)</f>
        <v xml:space="preserve">%WTG not generating due to low wind </v>
      </c>
      <c r="C60" s="104" t="str">
        <f>IF('0) Signal List'!C60="","",'0) Signal List'!C60)</f>
        <v>0-10</v>
      </c>
      <c r="D60" s="104" t="str">
        <f>IF('0) Signal List'!D60="","",'0) Signal List'!D60)</f>
        <v>mA</v>
      </c>
      <c r="E60" s="105" t="str">
        <f>IF('0) Signal List'!E60="","",'0) Signal List'!E60)</f>
        <v>0-110</v>
      </c>
      <c r="F60" s="104" t="str">
        <f>IF('0) Signal List'!F60="","",'0) Signal List'!F60)</f>
        <v>%</v>
      </c>
      <c r="G60" s="110" t="str">
        <f>IF('0) Signal List'!G60="","",'0) Signal List'!G60)</f>
        <v>WFPS</v>
      </c>
      <c r="H60" s="163" t="str">
        <f>IF('0) Signal List'!H60="","",'0) Signal List'!H60)</f>
        <v>ESBN</v>
      </c>
      <c r="I60" s="164" t="s">
        <v>182</v>
      </c>
      <c r="J60" s="165"/>
      <c r="K60" s="165"/>
      <c r="L60" s="166"/>
    </row>
    <row r="61" spans="1:12" ht="14.25" customHeight="1" x14ac:dyDescent="0.25">
      <c r="A61" s="103" t="str">
        <f>IF('0) Signal List'!A61="","",'0) Signal List'!A61)</f>
        <v>D6</v>
      </c>
      <c r="B61" s="104" t="str">
        <f>IF('0) Signal List'!B61="","",'0) Signal List'!B61)</f>
        <v>Wind Farm Availability</v>
      </c>
      <c r="C61" s="104" t="str">
        <f>IF('0) Signal List'!C61="","",'0) Signal List'!C61)</f>
        <v>0-10</v>
      </c>
      <c r="D61" s="104" t="str">
        <f>IF('0) Signal List'!D61="","",'0) Signal List'!D61)</f>
        <v>mA</v>
      </c>
      <c r="E61" s="105" t="str">
        <f>IF('0) Signal List'!E61="","",'0) Signal List'!E61)</f>
        <v>0-110</v>
      </c>
      <c r="F61" s="104" t="str">
        <f>IF('0) Signal List'!F61="","",'0) Signal List'!F61)</f>
        <v>%</v>
      </c>
      <c r="G61" s="110" t="str">
        <f>IF('0) Signal List'!G61="","",'0) Signal List'!G61)</f>
        <v>WFPS</v>
      </c>
      <c r="H61" s="163" t="str">
        <f>IF('0) Signal List'!H61="","",'0) Signal List'!H61)</f>
        <v xml:space="preserve">N/A </v>
      </c>
      <c r="I61" s="164" t="s">
        <v>182</v>
      </c>
      <c r="J61" s="165"/>
      <c r="K61" s="165"/>
      <c r="L61" s="166"/>
    </row>
    <row r="62" spans="1:12" ht="14.25" customHeight="1" x14ac:dyDescent="0.25">
      <c r="A62" s="103" t="str">
        <f>IF('0) Signal List'!A62="","",'0) Signal List'!A62)</f>
        <v/>
      </c>
      <c r="B62" s="104" t="str">
        <f>IF('0) Signal List'!B62="","",'0) Signal List'!B62)</f>
        <v/>
      </c>
      <c r="C62" s="104" t="str">
        <f>IF('0) Signal List'!C62="","",'0) Signal List'!C62)</f>
        <v/>
      </c>
      <c r="D62" s="104" t="str">
        <f>IF('0) Signal List'!D62="","",'0) Signal List'!D62)</f>
        <v/>
      </c>
      <c r="E62" s="105" t="str">
        <f>IF('0) Signal List'!E62="","",'0) Signal List'!E62)</f>
        <v/>
      </c>
      <c r="F62" s="104" t="str">
        <f>IF('0) Signal List'!F62="","",'0) Signal List'!F62)</f>
        <v/>
      </c>
      <c r="G62" s="110" t="str">
        <f>IF('0) Signal List'!G62="","",'0) Signal List'!G62)</f>
        <v/>
      </c>
      <c r="H62" s="163" t="str">
        <f>IF('0) Signal List'!H62="","",'0) Signal List'!H62)</f>
        <v/>
      </c>
      <c r="I62" s="159"/>
      <c r="J62" s="160"/>
      <c r="K62" s="160"/>
      <c r="L62" s="161"/>
    </row>
    <row r="63" spans="1:12" ht="14.25" customHeight="1" x14ac:dyDescent="0.3">
      <c r="A63" s="103" t="str">
        <f>IF('0) Signal List'!A63="","",'0) Signal List'!A63)</f>
        <v/>
      </c>
      <c r="B63" s="343" t="str">
        <f>IF('0) Signal List'!B63="","",'0) Signal List'!B63)</f>
        <v>Analogue  Availability</v>
      </c>
      <c r="C63" s="104" t="str">
        <f>IF('0) Signal List'!C63="","",'0) Signal List'!C63)</f>
        <v/>
      </c>
      <c r="D63" s="104" t="str">
        <f>IF('0) Signal List'!D63="","",'0) Signal List'!D63)</f>
        <v/>
      </c>
      <c r="E63" s="105" t="str">
        <f>IF('0) Signal List'!E63="","",'0) Signal List'!E63)</f>
        <v/>
      </c>
      <c r="F63" s="104" t="str">
        <f>IF('0) Signal List'!F63="","",'0) Signal List'!F63)</f>
        <v/>
      </c>
      <c r="G63" s="110" t="str">
        <f>IF('0) Signal List'!G63="","",'0) Signal List'!G63)</f>
        <v/>
      </c>
      <c r="H63" s="163" t="str">
        <f>IF('0) Signal List'!H63="","",'0) Signal List'!H63)</f>
        <v/>
      </c>
      <c r="I63" s="159"/>
      <c r="J63" s="160"/>
      <c r="K63" s="160"/>
      <c r="L63" s="161"/>
    </row>
    <row r="64" spans="1:12" s="707" customFormat="1" ht="14.25" customHeight="1" x14ac:dyDescent="0.25">
      <c r="A64" s="573" t="str">
        <f>IF('0) Signal List'!A64="","",'0) Signal List'!A64)</f>
        <v>D7</v>
      </c>
      <c r="B64" s="574" t="str">
        <f>IF('0) Signal List'!B64="","",'0) Signal List'!B64)</f>
        <v>Emulated Inertia FFR availability</v>
      </c>
      <c r="C64" s="574" t="str">
        <f>IF('0) Signal List'!C64="","",'0) Signal List'!C64)</f>
        <v>0-10</v>
      </c>
      <c r="D64" s="574" t="str">
        <f>IF('0) Signal List'!D64="","",'0) Signal List'!D64)</f>
        <v>mA</v>
      </c>
      <c r="E64" s="575" t="str">
        <f>IF('0) Signal List'!E64="","",'0) Signal List'!E64)</f>
        <v>0-XX</v>
      </c>
      <c r="F64" s="574" t="str">
        <f>IF('0) Signal List'!F64="","",'0) Signal List'!F64)</f>
        <v>MW</v>
      </c>
      <c r="G64" s="576" t="str">
        <f>IF('0) Signal List'!G64="","",'0) Signal List'!G64)</f>
        <v>WFPS</v>
      </c>
      <c r="H64" s="711" t="str">
        <f>IF('0) Signal List'!H64="","",'0) Signal List'!H64)</f>
        <v>ESBN</v>
      </c>
      <c r="I64" s="164" t="s">
        <v>182</v>
      </c>
      <c r="J64" s="712"/>
      <c r="K64" s="712"/>
      <c r="L64" s="713"/>
    </row>
    <row r="65" spans="1:12" s="707" customFormat="1" ht="14.25" customHeight="1" x14ac:dyDescent="0.25">
      <c r="A65" s="573" t="str">
        <f>IF('0) Signal List'!A65="","",'0) Signal List'!A65)</f>
        <v>D8</v>
      </c>
      <c r="B65" s="574" t="str">
        <f>IF('0) Signal List'!B65="","",'0) Signal List'!B65)</f>
        <v>Emulated Inertia POR availability</v>
      </c>
      <c r="C65" s="574" t="str">
        <f>IF('0) Signal List'!C65="","",'0) Signal List'!C65)</f>
        <v>0-10</v>
      </c>
      <c r="D65" s="574" t="str">
        <f>IF('0) Signal List'!D65="","",'0) Signal List'!D65)</f>
        <v>mA</v>
      </c>
      <c r="E65" s="575" t="str">
        <f>IF('0) Signal List'!E65="","",'0) Signal List'!E65)</f>
        <v>0-XX</v>
      </c>
      <c r="F65" s="574" t="str">
        <f>IF('0) Signal List'!F65="","",'0) Signal List'!F65)</f>
        <v>MW</v>
      </c>
      <c r="G65" s="576" t="str">
        <f>IF('0) Signal List'!G65="","",'0) Signal List'!G65)</f>
        <v>WFPS</v>
      </c>
      <c r="H65" s="711" t="str">
        <f>IF('0) Signal List'!H65="","",'0) Signal List'!H65)</f>
        <v>ESBN</v>
      </c>
      <c r="I65" s="164" t="s">
        <v>182</v>
      </c>
      <c r="J65" s="712"/>
      <c r="K65" s="712"/>
      <c r="L65" s="713"/>
    </row>
    <row r="66" spans="1:12" ht="14.25" customHeight="1" x14ac:dyDescent="0.25">
      <c r="A66" s="103" t="str">
        <f>IF('0) Signal List'!A68="","",'0) Signal List'!A68)</f>
        <v>D9</v>
      </c>
      <c r="B66" s="104" t="str">
        <f>IF('0) Signal List'!B68="","",'0) Signal List'!B68)</f>
        <v>Wind Speed 1</v>
      </c>
      <c r="C66" s="104" t="str">
        <f>IF('0) Signal List'!C68="","",'0) Signal List'!C68)</f>
        <v>0-10</v>
      </c>
      <c r="D66" s="104" t="str">
        <f>IF('0) Signal List'!D68="","",'0) Signal List'!D68)</f>
        <v>mA</v>
      </c>
      <c r="E66" s="105" t="str">
        <f>IF('0) Signal List'!E68="","",'0) Signal List'!E68)</f>
        <v>0-70</v>
      </c>
      <c r="F66" s="104" t="str">
        <f>IF('0) Signal List'!F68="","",'0) Signal List'!F68)</f>
        <v>m/s</v>
      </c>
      <c r="G66" s="110" t="str">
        <f>IF('0) Signal List'!G68="","",'0) Signal List'!G68)</f>
        <v>WFPS</v>
      </c>
      <c r="H66" s="163" t="str">
        <f>IF('0) Signal List'!H68="","",'0) Signal List'!H68)</f>
        <v xml:space="preserve">N/A </v>
      </c>
      <c r="I66" s="164" t="s">
        <v>182</v>
      </c>
      <c r="J66" s="165"/>
      <c r="K66" s="165"/>
      <c r="L66" s="166"/>
    </row>
    <row r="67" spans="1:12" ht="14.25" customHeight="1" x14ac:dyDescent="0.25">
      <c r="A67" s="103" t="str">
        <f>IF('0) Signal List'!A69="","",'0) Signal List'!A69)</f>
        <v>D10</v>
      </c>
      <c r="B67" s="104" t="str">
        <f>IF('0) Signal List'!B69="","",'0) Signal List'!B69)</f>
        <v>Wind Direction 1</v>
      </c>
      <c r="C67" s="104" t="str">
        <f>IF('0) Signal List'!C69="","",'0) Signal List'!C69)</f>
        <v>0-10</v>
      </c>
      <c r="D67" s="104" t="str">
        <f>IF('0) Signal List'!D69="","",'0) Signal List'!D69)</f>
        <v>mA</v>
      </c>
      <c r="E67" s="105" t="str">
        <f>IF('0) Signal List'!E69="","",'0) Signal List'!E69)</f>
        <v>0-360</v>
      </c>
      <c r="F67" s="104" t="str">
        <f>IF('0) Signal List'!F69="","",'0) Signal List'!F69)</f>
        <v>deg</v>
      </c>
      <c r="G67" s="110" t="str">
        <f>IF('0) Signal List'!G69="","",'0) Signal List'!G69)</f>
        <v>WFPS</v>
      </c>
      <c r="H67" s="163" t="str">
        <f>IF('0) Signal List'!H69="","",'0) Signal List'!H69)</f>
        <v xml:space="preserve">N/A </v>
      </c>
      <c r="I67" s="164" t="s">
        <v>182</v>
      </c>
      <c r="J67" s="165"/>
      <c r="K67" s="165"/>
      <c r="L67" s="166"/>
    </row>
    <row r="68" spans="1:12" ht="14.25" customHeight="1" x14ac:dyDescent="0.25">
      <c r="A68" s="103" t="str">
        <f>IF('0) Signal List'!A70="","",'0) Signal List'!A70)</f>
        <v>D11</v>
      </c>
      <c r="B68" s="104" t="str">
        <f>IF('0) Signal List'!B70="","",'0) Signal List'!B70)</f>
        <v>Air Temperature 1</v>
      </c>
      <c r="C68" s="104" t="str">
        <f>IF('0) Signal List'!C70="","",'0) Signal List'!C70)</f>
        <v>0-10</v>
      </c>
      <c r="D68" s="104" t="str">
        <f>IF('0) Signal List'!D70="","",'0) Signal List'!D70)</f>
        <v>mA</v>
      </c>
      <c r="E68" s="105" t="str">
        <f>IF('0) Signal List'!E70="","",'0) Signal List'!E70)</f>
        <v>-40-70</v>
      </c>
      <c r="F68" s="104" t="str">
        <f>IF('0) Signal List'!F70="","",'0) Signal List'!F70)</f>
        <v>C</v>
      </c>
      <c r="G68" s="110" t="str">
        <f>IF('0) Signal List'!G70="","",'0) Signal List'!G70)</f>
        <v>WFPS</v>
      </c>
      <c r="H68" s="163" t="str">
        <f>IF('0) Signal List'!H70="","",'0) Signal List'!H70)</f>
        <v xml:space="preserve">N/A </v>
      </c>
      <c r="I68" s="164" t="s">
        <v>182</v>
      </c>
      <c r="J68" s="165"/>
      <c r="K68" s="165"/>
      <c r="L68" s="166"/>
    </row>
    <row r="69" spans="1:12" ht="14.25" customHeight="1" x14ac:dyDescent="0.25">
      <c r="A69" s="103" t="str">
        <f>IF('0) Signal List'!A71="","",'0) Signal List'!A71)</f>
        <v>D12</v>
      </c>
      <c r="B69" s="104" t="str">
        <f>IF('0) Signal List'!B71="","",'0) Signal List'!B71)</f>
        <v>Air Pressure 1</v>
      </c>
      <c r="C69" s="104" t="str">
        <f>IF('0) Signal List'!C71="","",'0) Signal List'!C71)</f>
        <v>0-10</v>
      </c>
      <c r="D69" s="104" t="str">
        <f>IF('0) Signal List'!D71="","",'0) Signal List'!D71)</f>
        <v>mA</v>
      </c>
      <c r="E69" s="105" t="str">
        <f>IF('0) Signal List'!E71="","",'0) Signal List'!E71)</f>
        <v>735-1060</v>
      </c>
      <c r="F69" s="104" t="str">
        <f>IF('0) Signal List'!F71="","",'0) Signal List'!F71)</f>
        <v>mBar</v>
      </c>
      <c r="G69" s="110" t="str">
        <f>IF('0) Signal List'!G71="","",'0) Signal List'!G71)</f>
        <v>WFPS</v>
      </c>
      <c r="H69" s="163" t="str">
        <f>IF('0) Signal List'!H71="","",'0) Signal List'!H71)</f>
        <v xml:space="preserve">N/A </v>
      </c>
      <c r="I69" s="164" t="s">
        <v>182</v>
      </c>
      <c r="J69" s="165"/>
      <c r="K69" s="165"/>
      <c r="L69" s="166"/>
    </row>
    <row r="70" spans="1:12" ht="14.25" customHeight="1" x14ac:dyDescent="0.25">
      <c r="A70" s="103" t="str">
        <f>IF('0) Signal List'!A72="","",'0) Signal List'!A72)</f>
        <v/>
      </c>
      <c r="B70" s="104" t="str">
        <f>IF('0) Signal List'!B72="","",'0) Signal List'!B72)</f>
        <v/>
      </c>
      <c r="C70" s="104" t="str">
        <f>IF('0) Signal List'!C72="","",'0) Signal List'!C72)</f>
        <v/>
      </c>
      <c r="D70" s="104" t="str">
        <f>IF('0) Signal List'!D72="","",'0) Signal List'!D72)</f>
        <v/>
      </c>
      <c r="E70" s="105" t="str">
        <f>IF('0) Signal List'!E72="","",'0) Signal List'!E72)</f>
        <v/>
      </c>
      <c r="F70" s="104" t="str">
        <f>IF('0) Signal List'!F72="","",'0) Signal List'!F72)</f>
        <v/>
      </c>
      <c r="G70" s="110" t="str">
        <f>IF('0) Signal List'!G72="","",'0) Signal List'!G72)</f>
        <v/>
      </c>
      <c r="H70" s="163" t="str">
        <f>IF('0) Signal List'!H72="","",'0) Signal List'!H72)</f>
        <v/>
      </c>
      <c r="I70" s="159"/>
      <c r="J70" s="160"/>
      <c r="K70" s="160"/>
      <c r="L70" s="161"/>
    </row>
    <row r="71" spans="1:12" ht="14.25" customHeight="1" x14ac:dyDescent="0.3">
      <c r="A71" s="103" t="str">
        <f>IF('0) Signal List'!A73="","",'0) Signal List'!A73)</f>
        <v/>
      </c>
      <c r="B71" s="343" t="str">
        <f>IF('0) Signal List'!B73="","",'0) Signal List'!B73)</f>
        <v>Met N (if Registered Capacity &gt;= 10 MW)</v>
      </c>
      <c r="C71" s="104" t="str">
        <f>IF('0) Signal List'!C73="","",'0) Signal List'!C73)</f>
        <v/>
      </c>
      <c r="D71" s="104" t="str">
        <f>IF('0) Signal List'!D73="","",'0) Signal List'!D73)</f>
        <v/>
      </c>
      <c r="E71" s="105" t="str">
        <f>IF('0) Signal List'!E73="","",'0) Signal List'!E73)</f>
        <v/>
      </c>
      <c r="F71" s="104" t="str">
        <f>IF('0) Signal List'!F73="","",'0) Signal List'!F73)</f>
        <v/>
      </c>
      <c r="G71" s="110" t="str">
        <f>IF('0) Signal List'!G73="","",'0) Signal List'!G73)</f>
        <v/>
      </c>
      <c r="H71" s="163" t="str">
        <f>IF('0) Signal List'!H73="","",'0) Signal List'!H73)</f>
        <v/>
      </c>
      <c r="I71" s="159"/>
      <c r="J71" s="160"/>
      <c r="K71" s="160"/>
      <c r="L71" s="161"/>
    </row>
    <row r="72" spans="1:12" ht="14.25" customHeight="1" x14ac:dyDescent="0.25">
      <c r="A72" s="103" t="str">
        <f>IF('0) Signal List'!A74="","",'0) Signal List'!A74)</f>
        <v>D13</v>
      </c>
      <c r="B72" s="104" t="str">
        <f>IF('0) Signal List'!B74="","",'0) Signal List'!B74)</f>
        <v>Wind Speed N</v>
      </c>
      <c r="C72" s="104" t="str">
        <f>IF('0) Signal List'!C74="","",'0) Signal List'!C74)</f>
        <v>0-10</v>
      </c>
      <c r="D72" s="104" t="str">
        <f>IF('0) Signal List'!D74="","",'0) Signal List'!D74)</f>
        <v>mA</v>
      </c>
      <c r="E72" s="105" t="str">
        <f>IF('0) Signal List'!E74="","",'0) Signal List'!E74)</f>
        <v>0-70</v>
      </c>
      <c r="F72" s="104" t="str">
        <f>IF('0) Signal List'!F74="","",'0) Signal List'!F74)</f>
        <v>m/s</v>
      </c>
      <c r="G72" s="110" t="str">
        <f>IF('0) Signal List'!G74="","",'0) Signal List'!G74)</f>
        <v>WFPS</v>
      </c>
      <c r="H72" s="163" t="str">
        <f>IF('0) Signal List'!H74="","",'0) Signal List'!H74)</f>
        <v xml:space="preserve">N/A </v>
      </c>
      <c r="I72" s="164" t="s">
        <v>182</v>
      </c>
      <c r="J72" s="165"/>
      <c r="K72" s="165"/>
      <c r="L72" s="166"/>
    </row>
    <row r="73" spans="1:12" ht="14.25" customHeight="1" x14ac:dyDescent="0.25">
      <c r="A73" s="103" t="str">
        <f>IF('0) Signal List'!A75="","",'0) Signal List'!A75)</f>
        <v>D14</v>
      </c>
      <c r="B73" s="104" t="str">
        <f>IF('0) Signal List'!B75="","",'0) Signal List'!B75)</f>
        <v>Wind Direction  N</v>
      </c>
      <c r="C73" s="104" t="str">
        <f>IF('0) Signal List'!C75="","",'0) Signal List'!C75)</f>
        <v>0-10</v>
      </c>
      <c r="D73" s="104" t="str">
        <f>IF('0) Signal List'!D75="","",'0) Signal List'!D75)</f>
        <v>mA</v>
      </c>
      <c r="E73" s="105" t="str">
        <f>IF('0) Signal List'!E75="","",'0) Signal List'!E75)</f>
        <v>0-360</v>
      </c>
      <c r="F73" s="104" t="str">
        <f>IF('0) Signal List'!F75="","",'0) Signal List'!F75)</f>
        <v>deg</v>
      </c>
      <c r="G73" s="110" t="str">
        <f>IF('0) Signal List'!G75="","",'0) Signal List'!G75)</f>
        <v>WFPS</v>
      </c>
      <c r="H73" s="163" t="str">
        <f>IF('0) Signal List'!H75="","",'0) Signal List'!H75)</f>
        <v xml:space="preserve">N/A </v>
      </c>
      <c r="I73" s="164" t="s">
        <v>182</v>
      </c>
      <c r="J73" s="165"/>
      <c r="K73" s="165"/>
      <c r="L73" s="166"/>
    </row>
    <row r="74" spans="1:12" ht="14.25" customHeight="1" x14ac:dyDescent="0.25">
      <c r="A74" s="103" t="str">
        <f>IF('0) Signal List'!A76="","",'0) Signal List'!A76)</f>
        <v>D15</v>
      </c>
      <c r="B74" s="104" t="str">
        <f>IF('0) Signal List'!B76="","",'0) Signal List'!B76)</f>
        <v>Air Temperature N</v>
      </c>
      <c r="C74" s="104" t="str">
        <f>IF('0) Signal List'!C76="","",'0) Signal List'!C76)</f>
        <v>0-10</v>
      </c>
      <c r="D74" s="104" t="str">
        <f>IF('0) Signal List'!D76="","",'0) Signal List'!D76)</f>
        <v>mA</v>
      </c>
      <c r="E74" s="105" t="str">
        <f>IF('0) Signal List'!E76="","",'0) Signal List'!E76)</f>
        <v>-40-70</v>
      </c>
      <c r="F74" s="104" t="str">
        <f>IF('0) Signal List'!F76="","",'0) Signal List'!F76)</f>
        <v>C</v>
      </c>
      <c r="G74" s="110" t="str">
        <f>IF('0) Signal List'!G76="","",'0) Signal List'!G76)</f>
        <v>WFPS</v>
      </c>
      <c r="H74" s="163" t="str">
        <f>IF('0) Signal List'!H76="","",'0) Signal List'!H76)</f>
        <v xml:space="preserve">N/A </v>
      </c>
      <c r="I74" s="164" t="s">
        <v>182</v>
      </c>
      <c r="J74" s="165"/>
      <c r="K74" s="165"/>
      <c r="L74" s="166"/>
    </row>
    <row r="75" spans="1:12" ht="14.25" customHeight="1" x14ac:dyDescent="0.25">
      <c r="A75" s="103" t="str">
        <f>IF('0) Signal List'!A77="","",'0) Signal List'!A77)</f>
        <v>D16</v>
      </c>
      <c r="B75" s="104" t="str">
        <f>IF('0) Signal List'!B77="","",'0) Signal List'!B77)</f>
        <v>Air Pressure N</v>
      </c>
      <c r="C75" s="104" t="str">
        <f>IF('0) Signal List'!C77="","",'0) Signal List'!C77)</f>
        <v>0-10</v>
      </c>
      <c r="D75" s="104" t="str">
        <f>IF('0) Signal List'!D77="","",'0) Signal List'!D77)</f>
        <v>mA</v>
      </c>
      <c r="E75" s="105" t="str">
        <f>IF('0) Signal List'!E77="","",'0) Signal List'!E77)</f>
        <v>735-1060</v>
      </c>
      <c r="F75" s="104" t="str">
        <f>IF('0) Signal List'!F77="","",'0) Signal List'!F77)</f>
        <v>mBar</v>
      </c>
      <c r="G75" s="110" t="str">
        <f>IF('0) Signal List'!G77="","",'0) Signal List'!G77)</f>
        <v>WFPS</v>
      </c>
      <c r="H75" s="163" t="str">
        <f>IF('0) Signal List'!H77="","",'0) Signal List'!H77)</f>
        <v xml:space="preserve">N/A </v>
      </c>
      <c r="I75" s="164" t="s">
        <v>182</v>
      </c>
      <c r="J75" s="165"/>
      <c r="K75" s="165"/>
      <c r="L75" s="166"/>
    </row>
    <row r="76" spans="1:12" ht="14.25" customHeight="1" x14ac:dyDescent="0.25">
      <c r="A76" s="103" t="str">
        <f>IF('0) Signal List'!A78="","",'0) Signal List'!A78)</f>
        <v/>
      </c>
      <c r="B76" s="104" t="str">
        <f>IF('0) Signal List'!B78="","",'0) Signal List'!B78)</f>
        <v/>
      </c>
      <c r="C76" s="104" t="str">
        <f>IF('0) Signal List'!C78="","",'0) Signal List'!C78)</f>
        <v/>
      </c>
      <c r="D76" s="104" t="str">
        <f>IF('0) Signal List'!D78="","",'0) Signal List'!D78)</f>
        <v/>
      </c>
      <c r="E76" s="105" t="str">
        <f>IF('0) Signal List'!E78="","",'0) Signal List'!E78)</f>
        <v/>
      </c>
      <c r="F76" s="104" t="str">
        <f>IF('0) Signal List'!F78="","",'0) Signal List'!F78)</f>
        <v/>
      </c>
      <c r="G76" s="110" t="str">
        <f>IF('0) Signal List'!G78="","",'0) Signal List'!G78)</f>
        <v/>
      </c>
      <c r="H76" s="163" t="str">
        <f>IF('0) Signal List'!H78="","",'0) Signal List'!H78)</f>
        <v/>
      </c>
      <c r="I76" s="159"/>
      <c r="J76" s="160"/>
      <c r="K76" s="160"/>
      <c r="L76" s="161"/>
    </row>
    <row r="77" spans="1:12" ht="14.25" customHeight="1" x14ac:dyDescent="0.25">
      <c r="A77" s="103" t="str">
        <f>IF('0) Signal List'!A79="","",'0) Signal List'!A79)</f>
        <v/>
      </c>
      <c r="B77" s="937" t="str">
        <f>IF('0) Signal List'!B79="","",'0) Signal List'!B79)</f>
        <v>Recommended cable 25-pair cable: 25 x 2 x 0.6sqmm TP, stranded, individually screened pairs. Screens to be terminated by WFPS.</v>
      </c>
      <c r="C77" s="938"/>
      <c r="D77" s="938"/>
      <c r="E77" s="938"/>
      <c r="F77" s="939"/>
      <c r="G77" s="110" t="str">
        <f>IF('0) Signal List'!G79="","",'0) Signal List'!G79)</f>
        <v/>
      </c>
      <c r="H77" s="163" t="str">
        <f>IF('0) Signal List'!H79="","",'0) Signal List'!H79)</f>
        <v/>
      </c>
      <c r="I77" s="159"/>
      <c r="J77" s="160"/>
      <c r="K77" s="160"/>
      <c r="L77" s="161"/>
    </row>
    <row r="78" spans="1:12" ht="14.25" customHeight="1" x14ac:dyDescent="0.25">
      <c r="A78" s="103" t="str">
        <f>IF('0) Signal List'!A80="","",'0) Signal List'!A80)</f>
        <v/>
      </c>
      <c r="B78" s="104" t="str">
        <f>IF('0) Signal List'!B80="","",'0) Signal List'!B80)</f>
        <v/>
      </c>
      <c r="C78" s="104" t="str">
        <f>IF('0) Signal List'!C80="","",'0) Signal List'!C80)</f>
        <v/>
      </c>
      <c r="D78" s="104" t="str">
        <f>IF('0) Signal List'!D80="","",'0) Signal List'!D80)</f>
        <v/>
      </c>
      <c r="E78" s="105" t="str">
        <f>IF('0) Signal List'!E80="","",'0) Signal List'!E80)</f>
        <v/>
      </c>
      <c r="F78" s="104" t="str">
        <f>IF('0) Signal List'!F80="","",'0) Signal List'!F80)</f>
        <v/>
      </c>
      <c r="G78" s="109" t="str">
        <f>IF('0) Signal List'!G80="","",'0) Signal List'!G80)</f>
        <v/>
      </c>
      <c r="H78" s="162" t="str">
        <f>IF('0) Signal List'!H80="","",'0) Signal List'!H80)</f>
        <v/>
      </c>
      <c r="I78" s="159"/>
      <c r="J78" s="160"/>
      <c r="K78" s="160"/>
      <c r="L78" s="161"/>
    </row>
    <row r="79" spans="1:12" ht="14.4" thickBot="1" x14ac:dyDescent="0.3">
      <c r="A79" s="98" t="str">
        <f>IF('0) Signal List'!A81="","",'0) Signal List'!A81)</f>
        <v>ETIE Ref</v>
      </c>
      <c r="B79" s="167" t="str">
        <f>IF('0) Signal List'!B81="","",'0) Signal List'!B81)</f>
        <v>Digital Output Signals (from EirGrid)</v>
      </c>
      <c r="C79" s="119" t="str">
        <f>IF('0) Signal List'!C82="","",'0) Signal List'!C82)</f>
        <v/>
      </c>
      <c r="D79" s="100" t="str">
        <f>IF('0) Signal List'!D82="","",'0) Signal List'!D82)</f>
        <v/>
      </c>
      <c r="E79" s="101" t="str">
        <f>IF('0) Signal List'!E82="","",'0) Signal List'!E82)</f>
        <v/>
      </c>
      <c r="F79" s="100" t="str">
        <f>IF('0) Signal List'!F82="","",'0) Signal List'!F82)</f>
        <v/>
      </c>
      <c r="G79" s="102" t="str">
        <f>IF('0) Signal List'!G81="","",'0) Signal List'!G81)</f>
        <v>Provided by</v>
      </c>
      <c r="H79" s="102" t="str">
        <f>IF('0) Signal List'!H81="","",'0) Signal List'!H81)</f>
        <v>TSO Pass-through to</v>
      </c>
      <c r="I79" s="173"/>
      <c r="J79" s="356"/>
      <c r="K79" s="356"/>
      <c r="L79" s="357"/>
    </row>
    <row r="80" spans="1:12" ht="14.25" customHeight="1" thickTop="1" x14ac:dyDescent="0.25">
      <c r="B80" s="360"/>
      <c r="C80" s="364"/>
      <c r="E80" s="363"/>
      <c r="F80" s="362"/>
      <c r="G80" s="43"/>
      <c r="H80" s="361"/>
    </row>
    <row r="81" spans="1:12" ht="14.25" customHeight="1" x14ac:dyDescent="0.25">
      <c r="A81" s="103" t="str">
        <f>IF('0) Signal List'!A83="","",'0) Signal List'!A83)</f>
        <v/>
      </c>
      <c r="B81" s="108" t="str">
        <f>IF('0) Signal List'!B83="","",'0) Signal List'!B83)</f>
        <v>Double Command Outputs</v>
      </c>
      <c r="C81" s="936" t="str">
        <f>IF('0) Signal List'!C83="","",'0) Signal List'!C83)</f>
        <v>(each individual relay output identified separately)</v>
      </c>
      <c r="D81" s="899"/>
      <c r="E81" s="899"/>
      <c r="F81" s="900"/>
      <c r="G81" s="109" t="str">
        <f>IF('0) Signal List'!G83="","",'0) Signal List'!G83)</f>
        <v/>
      </c>
      <c r="H81" s="358" t="str">
        <f>IF('0) Signal List'!H83="","",'0) Signal List'!H83)</f>
        <v/>
      </c>
      <c r="I81" s="159"/>
      <c r="J81" s="160"/>
      <c r="K81" s="160"/>
      <c r="L81" s="161"/>
    </row>
    <row r="82" spans="1:12" ht="14.25" customHeight="1" x14ac:dyDescent="0.3">
      <c r="A82" s="103" t="str">
        <f>IF('0) Signal List'!A84="","",'0) Signal List'!A84)</f>
        <v/>
      </c>
      <c r="B82" s="343" t="str">
        <f>IF('0) Signal List'!B84="","",'0) Signal List'!B84)</f>
        <v>Digital Output Signals from EirGrid to WTG System</v>
      </c>
      <c r="C82" s="104" t="str">
        <f>IF('0) Signal List'!C84="","",'0) Signal List'!C84)</f>
        <v/>
      </c>
      <c r="D82" s="104" t="str">
        <f>IF('0) Signal List'!D84="","",'0) Signal List'!D84)</f>
        <v/>
      </c>
      <c r="E82" s="105" t="str">
        <f>IF('0) Signal List'!E84="","",'0) Signal List'!E84)</f>
        <v/>
      </c>
      <c r="F82" s="104" t="str">
        <f>IF('0) Signal List'!F84="","",'0) Signal List'!F84)</f>
        <v/>
      </c>
      <c r="G82" s="109" t="str">
        <f>IF('0) Signal List'!G84="","",'0) Signal List'!G84)</f>
        <v/>
      </c>
      <c r="H82" s="162" t="str">
        <f>IF('0) Signal List'!H84="","",'0) Signal List'!H84)</f>
        <v/>
      </c>
      <c r="I82" s="159"/>
      <c r="J82" s="160"/>
      <c r="K82" s="160"/>
      <c r="L82" s="161"/>
    </row>
    <row r="83" spans="1:12" ht="14.25" customHeight="1" x14ac:dyDescent="0.25">
      <c r="A83" s="103" t="str">
        <f>IF('0) Signal List'!A85="","",'0) Signal List'!A85)</f>
        <v>E1</v>
      </c>
      <c r="B83" s="104" t="str">
        <f>IF('0) Signal List'!B85="","",'0) Signal List'!B85)</f>
        <v xml:space="preserve">Active Power Control facility status </v>
      </c>
      <c r="C83" s="120" t="str">
        <f>IF('0) Signal List'!C85="","",'0) Signal List'!C85)</f>
        <v/>
      </c>
      <c r="D83" s="104" t="str">
        <f>IF('0) Signal List'!D85="","",'0) Signal List'!D85)</f>
        <v>off</v>
      </c>
      <c r="E83" s="105" t="str">
        <f>IF('0) Signal List'!E85="","",'0) Signal List'!E85)</f>
        <v>pulse</v>
      </c>
      <c r="F83" s="104" t="str">
        <f>IF('0) Signal List'!F85="","",'0) Signal List'!F85)</f>
        <v>0.5 seconds</v>
      </c>
      <c r="G83" s="110" t="str">
        <f>IF('0) Signal List'!G85="","",'0) Signal List'!G85)</f>
        <v>WFPS</v>
      </c>
      <c r="H83" s="310" t="str">
        <f>IF('0) Signal List'!H85="","",'0) Signal List'!H85)</f>
        <v xml:space="preserve">N/A </v>
      </c>
      <c r="I83" s="164" t="s">
        <v>182</v>
      </c>
      <c r="J83" s="165"/>
      <c r="K83" s="165"/>
      <c r="L83" s="166"/>
    </row>
    <row r="84" spans="1:12" ht="14.25" customHeight="1" x14ac:dyDescent="0.25">
      <c r="A84" s="103" t="str">
        <f>IF('0) Signal List'!A86="","",'0) Signal List'!A86)</f>
        <v>E2</v>
      </c>
      <c r="B84" s="160" t="str">
        <f>IF('0) Signal List'!B86="","",'0) Signal List'!B86)</f>
        <v>Active Power Control facility status</v>
      </c>
      <c r="C84" s="104" t="str">
        <f>IF('0) Signal List'!C86="","",'0) Signal List'!C86)</f>
        <v/>
      </c>
      <c r="D84" s="104" t="str">
        <f>IF('0) Signal List'!D86="","",'0) Signal List'!D86)</f>
        <v>on</v>
      </c>
      <c r="E84" s="113" t="str">
        <f>IF('0) Signal List'!E86="","",'0) Signal List'!E86)</f>
        <v>pulse</v>
      </c>
      <c r="F84" s="104" t="str">
        <f>IF('0) Signal List'!F86="","",'0) Signal List'!F86)</f>
        <v>0.5 seconds</v>
      </c>
      <c r="G84" s="110" t="str">
        <f>IF('0) Signal List'!G86="","",'0) Signal List'!G86)</f>
        <v>WFPS</v>
      </c>
      <c r="H84" s="163" t="str">
        <f>IF('0) Signal List'!H86="","",'0) Signal List'!H86)</f>
        <v xml:space="preserve">N/A </v>
      </c>
      <c r="I84" s="164" t="s">
        <v>182</v>
      </c>
      <c r="J84" s="165"/>
      <c r="K84" s="165"/>
      <c r="L84" s="166"/>
    </row>
    <row r="85" spans="1:12" ht="14.25" customHeight="1" x14ac:dyDescent="0.25">
      <c r="A85" s="103" t="str">
        <f>IF('0) Signal List'!A87="","",'0) Signal List'!A87)</f>
        <v>E3</v>
      </c>
      <c r="B85" s="160" t="str">
        <f>IF('0) Signal List'!B87="","",'0) Signal List'!B87)</f>
        <v>Frequency Response System Mode Status</v>
      </c>
      <c r="C85" s="104" t="str">
        <f>IF('0) Signal List'!C87="","",'0) Signal List'!C87)</f>
        <v/>
      </c>
      <c r="D85" s="104" t="str">
        <f>IF('0) Signal List'!D87="","",'0) Signal List'!D87)</f>
        <v>off</v>
      </c>
      <c r="E85" s="113" t="str">
        <f>IF('0) Signal List'!E87="","",'0) Signal List'!E87)</f>
        <v>pulse</v>
      </c>
      <c r="F85" s="104" t="str">
        <f>IF('0) Signal List'!F87="","",'0) Signal List'!F87)</f>
        <v>0.5 seconds</v>
      </c>
      <c r="G85" s="110" t="str">
        <f>IF('0) Signal List'!G87="","",'0) Signal List'!G87)</f>
        <v>WFPS</v>
      </c>
      <c r="H85" s="163" t="str">
        <f>IF('0) Signal List'!H87="","",'0) Signal List'!H87)</f>
        <v xml:space="preserve">N/A </v>
      </c>
      <c r="I85" s="164" t="s">
        <v>182</v>
      </c>
      <c r="J85" s="165"/>
      <c r="K85" s="165"/>
      <c r="L85" s="166"/>
    </row>
    <row r="86" spans="1:12" ht="14.25" customHeight="1" x14ac:dyDescent="0.25">
      <c r="A86" s="103" t="str">
        <f>IF('0) Signal List'!A88="","",'0) Signal List'!A88)</f>
        <v>E4</v>
      </c>
      <c r="B86" s="104" t="str">
        <f>IF('0) Signal List'!B88="","",'0) Signal List'!B88)</f>
        <v>Frequency Response System Mode Status</v>
      </c>
      <c r="C86" s="104" t="str">
        <f>IF('0) Signal List'!C88="","",'0) Signal List'!C88)</f>
        <v/>
      </c>
      <c r="D86" s="104" t="str">
        <f>IF('0) Signal List'!D88="","",'0) Signal List'!D88)</f>
        <v>on</v>
      </c>
      <c r="E86" s="113" t="str">
        <f>IF('0) Signal List'!E88="","",'0) Signal List'!E88)</f>
        <v>pulse</v>
      </c>
      <c r="F86" s="104" t="str">
        <f>IF('0) Signal List'!F88="","",'0) Signal List'!F88)</f>
        <v>0.5 seconds</v>
      </c>
      <c r="G86" s="110" t="str">
        <f>IF('0) Signal List'!G88="","",'0) Signal List'!G88)</f>
        <v>WFPS</v>
      </c>
      <c r="H86" s="163" t="str">
        <f>IF('0) Signal List'!H88="","",'0) Signal List'!H88)</f>
        <v xml:space="preserve">N/A </v>
      </c>
      <c r="I86" s="164" t="s">
        <v>182</v>
      </c>
      <c r="J86" s="165"/>
      <c r="K86" s="165"/>
      <c r="L86" s="166"/>
    </row>
    <row r="87" spans="1:12" ht="14.25" customHeight="1" x14ac:dyDescent="0.25">
      <c r="A87" s="103" t="str">
        <f>IF('0) Signal List'!A89="","",'0) Signal List'!A89)</f>
        <v>E5</v>
      </c>
      <c r="B87" s="104" t="str">
        <f>IF('0) Signal List'!B89="","",'0) Signal List'!B89)</f>
        <v>Frequency Response Curve Select</v>
      </c>
      <c r="C87" s="104" t="str">
        <f>IF('0) Signal List'!C89="","",'0) Signal List'!C89)</f>
        <v/>
      </c>
      <c r="D87" s="104" t="str">
        <f>IF('0) Signal List'!D89="","",'0) Signal List'!D89)</f>
        <v>Curve 1</v>
      </c>
      <c r="E87" s="113" t="str">
        <f>IF('0) Signal List'!E89="","",'0) Signal List'!E89)</f>
        <v>pulse</v>
      </c>
      <c r="F87" s="104" t="str">
        <f>IF('0) Signal List'!F89="","",'0) Signal List'!F89)</f>
        <v>0.5 seconds</v>
      </c>
      <c r="G87" s="110" t="str">
        <f>IF('0) Signal List'!G89="","",'0) Signal List'!G89)</f>
        <v>WFPS</v>
      </c>
      <c r="H87" s="163" t="str">
        <f>IF('0) Signal List'!H89="","",'0) Signal List'!H89)</f>
        <v xml:space="preserve">N/A </v>
      </c>
      <c r="I87" s="164" t="s">
        <v>182</v>
      </c>
      <c r="J87" s="165"/>
      <c r="K87" s="165"/>
      <c r="L87" s="166"/>
    </row>
    <row r="88" spans="1:12" ht="14.25" customHeight="1" x14ac:dyDescent="0.25">
      <c r="A88" s="103" t="str">
        <f>IF('0) Signal List'!A90="","",'0) Signal List'!A90)</f>
        <v>E6</v>
      </c>
      <c r="B88" s="104" t="str">
        <f>IF('0) Signal List'!B90="","",'0) Signal List'!B90)</f>
        <v>Frequency Response Curve Select</v>
      </c>
      <c r="C88" s="104" t="str">
        <f>IF('0) Signal List'!C90="","",'0) Signal List'!C90)</f>
        <v/>
      </c>
      <c r="D88" s="104" t="str">
        <f>IF('0) Signal List'!D90="","",'0) Signal List'!D90)</f>
        <v>Curve 2</v>
      </c>
      <c r="E88" s="113" t="str">
        <f>IF('0) Signal List'!E90="","",'0) Signal List'!E90)</f>
        <v>pulse</v>
      </c>
      <c r="F88" s="104" t="str">
        <f>IF('0) Signal List'!F90="","",'0) Signal List'!F90)</f>
        <v>0.5 seconds</v>
      </c>
      <c r="G88" s="110" t="str">
        <f>IF('0) Signal List'!G90="","",'0) Signal List'!G90)</f>
        <v>WFPS</v>
      </c>
      <c r="H88" s="163" t="str">
        <f>IF('0) Signal List'!H90="","",'0) Signal List'!H90)</f>
        <v xml:space="preserve">N/A </v>
      </c>
      <c r="I88" s="164" t="s">
        <v>182</v>
      </c>
      <c r="J88" s="165"/>
      <c r="K88" s="165"/>
      <c r="L88" s="166"/>
    </row>
    <row r="89" spans="1:12" s="707" customFormat="1" ht="14.25" customHeight="1" x14ac:dyDescent="0.25">
      <c r="A89" s="573" t="str">
        <f>IF('0) Signal List'!A91="","",'0) Signal List'!A91)</f>
        <v>E7</v>
      </c>
      <c r="B89" s="574" t="str">
        <f>IF('0) Signal List'!B91="","",'0) Signal List'!B91)</f>
        <v xml:space="preserve">Emulated Inertia </v>
      </c>
      <c r="C89" s="574" t="str">
        <f>IF('0) Signal List'!C91="","",'0) Signal List'!C91)</f>
        <v/>
      </c>
      <c r="D89" s="574" t="str">
        <f>IF('0) Signal List'!D91="","",'0) Signal List'!D91)</f>
        <v>off</v>
      </c>
      <c r="E89" s="710" t="str">
        <f>IF('0) Signal List'!E91="","",'0) Signal List'!E91)</f>
        <v>pulse</v>
      </c>
      <c r="F89" s="574" t="str">
        <f>IF('0) Signal List'!F91="","",'0) Signal List'!F91)</f>
        <v>0.5 seconds</v>
      </c>
      <c r="G89" s="576" t="str">
        <f>IF('0) Signal List'!G91="","",'0) Signal List'!G91)</f>
        <v>WFPS</v>
      </c>
      <c r="H89" s="711" t="str">
        <f>IF('0) Signal List'!H91="","",'0) Signal List'!H91)</f>
        <v xml:space="preserve">N/A </v>
      </c>
      <c r="I89" s="164" t="s">
        <v>182</v>
      </c>
      <c r="J89" s="712"/>
      <c r="K89" s="712"/>
      <c r="L89" s="713"/>
    </row>
    <row r="90" spans="1:12" s="707" customFormat="1" ht="14.25" customHeight="1" x14ac:dyDescent="0.25">
      <c r="A90" s="573" t="str">
        <f>IF('0) Signal List'!A92="","",'0) Signal List'!A92)</f>
        <v>E8</v>
      </c>
      <c r="B90" s="574" t="str">
        <f>IF('0) Signal List'!B92="","",'0) Signal List'!B92)</f>
        <v xml:space="preserve">Emulated Inertia </v>
      </c>
      <c r="C90" s="574" t="str">
        <f>IF('0) Signal List'!C92="","",'0) Signal List'!C92)</f>
        <v/>
      </c>
      <c r="D90" s="574" t="str">
        <f>IF('0) Signal List'!D92="","",'0) Signal List'!D92)</f>
        <v>on</v>
      </c>
      <c r="E90" s="710" t="str">
        <f>IF('0) Signal List'!E92="","",'0) Signal List'!E92)</f>
        <v>pulse</v>
      </c>
      <c r="F90" s="574" t="str">
        <f>IF('0) Signal List'!F92="","",'0) Signal List'!F92)</f>
        <v>0.5 seconds</v>
      </c>
      <c r="G90" s="576" t="str">
        <f>IF('0) Signal List'!G92="","",'0) Signal List'!G92)</f>
        <v>WFPS</v>
      </c>
      <c r="H90" s="711" t="str">
        <f>IF('0) Signal List'!H92="","",'0) Signal List'!H92)</f>
        <v xml:space="preserve">N/A </v>
      </c>
      <c r="I90" s="164" t="s">
        <v>182</v>
      </c>
      <c r="J90" s="712"/>
      <c r="K90" s="712"/>
      <c r="L90" s="713"/>
    </row>
    <row r="91" spans="1:12" ht="14.25" customHeight="1" x14ac:dyDescent="0.25">
      <c r="A91" s="103"/>
      <c r="B91" s="104"/>
      <c r="C91" s="104"/>
      <c r="D91" s="104"/>
      <c r="E91" s="113"/>
      <c r="F91" s="104"/>
      <c r="G91" s="110"/>
      <c r="H91" s="700"/>
      <c r="I91" s="159"/>
      <c r="J91" s="160"/>
      <c r="K91" s="160"/>
      <c r="L91" s="161"/>
    </row>
    <row r="92" spans="1:12" ht="14.25" customHeight="1" x14ac:dyDescent="0.3">
      <c r="A92" s="103" t="str">
        <f>IF('0) Signal List'!A94="","",'0) Signal List'!A94)</f>
        <v/>
      </c>
      <c r="B92" s="343" t="str">
        <f>IF('0) Signal List'!B94="","",'0) Signal List'!B94)</f>
        <v>Digital Output Signals from EirGrid to Sub Station</v>
      </c>
      <c r="C92" s="104" t="str">
        <f>IF('0) Signal List'!C94="","",'0) Signal List'!C94)</f>
        <v/>
      </c>
      <c r="D92" s="104" t="str">
        <f>IF('0) Signal List'!D94="","",'0) Signal List'!D94)</f>
        <v/>
      </c>
      <c r="E92" s="113" t="str">
        <f>IF('0) Signal List'!E94="","",'0) Signal List'!E94)</f>
        <v/>
      </c>
      <c r="F92" s="104" t="str">
        <f>IF('0) Signal List'!F94="","",'0) Signal List'!F94)</f>
        <v/>
      </c>
      <c r="G92" s="109" t="str">
        <f>IF('0) Signal List'!G94="","",'0) Signal List'!G94)</f>
        <v/>
      </c>
      <c r="H92" s="162" t="str">
        <f>IF('0) Signal List'!H94="","",'0) Signal List'!H94)</f>
        <v/>
      </c>
      <c r="I92" s="159"/>
      <c r="J92" s="160"/>
      <c r="K92" s="160"/>
      <c r="L92" s="161"/>
    </row>
    <row r="93" spans="1:12" ht="14.25" customHeight="1" x14ac:dyDescent="0.25">
      <c r="A93" s="103" t="str">
        <f>IF('0) Signal List'!A95="","",'0) Signal List'!A95)</f>
        <v>F1</v>
      </c>
      <c r="B93" s="104" t="str">
        <f>IF('0) Signal List'!B95="","",'0) Signal List'!B95)</f>
        <v>ESBN 20 kV interface switch (Nulec Recloser)</v>
      </c>
      <c r="C93" s="104" t="str">
        <f>IF('0) Signal List'!C95="","",'0) Signal List'!C95)</f>
        <v/>
      </c>
      <c r="D93" s="104" t="str">
        <f>IF('0) Signal List'!D95="","",'0) Signal List'!D95)</f>
        <v>open</v>
      </c>
      <c r="E93" s="113" t="str">
        <f>IF('0) Signal List'!E95="","",'0) Signal List'!E95)</f>
        <v>pulse</v>
      </c>
      <c r="F93" s="104" t="str">
        <f>IF('0) Signal List'!F95="","",'0) Signal List'!F95)</f>
        <v>0.5 seconds</v>
      </c>
      <c r="G93" s="110" t="str">
        <f>IF('0) Signal List'!G95="","",'0) Signal List'!G95)</f>
        <v>ESBN</v>
      </c>
      <c r="H93" s="163" t="str">
        <f>IF('0) Signal List'!H95="","",'0) Signal List'!H95)</f>
        <v>ESBN</v>
      </c>
      <c r="I93" s="164" t="s">
        <v>182</v>
      </c>
      <c r="J93" s="165"/>
      <c r="K93" s="165"/>
      <c r="L93" s="166"/>
    </row>
    <row r="94" spans="1:12" ht="14.25" customHeight="1" x14ac:dyDescent="0.25">
      <c r="A94" s="103" t="str">
        <f>IF('0) Signal List'!A96="","",'0) Signal List'!A96)</f>
        <v>F2</v>
      </c>
      <c r="B94" s="104" t="str">
        <f>IF('0) Signal List'!B96="","",'0) Signal List'!B96)</f>
        <v>ESBN 20 kV interface switch (Nulec Recloser)</v>
      </c>
      <c r="C94" s="104" t="str">
        <f>IF('0) Signal List'!C96="","",'0) Signal List'!C96)</f>
        <v/>
      </c>
      <c r="D94" s="104" t="str">
        <f>IF('0) Signal List'!D96="","",'0) Signal List'!D96)</f>
        <v>close</v>
      </c>
      <c r="E94" s="113" t="str">
        <f>IF('0) Signal List'!E96="","",'0) Signal List'!E96)</f>
        <v>pulse</v>
      </c>
      <c r="F94" s="104" t="str">
        <f>IF('0) Signal List'!F96="","",'0) Signal List'!F96)</f>
        <v>0.5 seconds</v>
      </c>
      <c r="G94" s="110" t="str">
        <f>IF('0) Signal List'!G96="","",'0) Signal List'!G96)</f>
        <v>ESBN</v>
      </c>
      <c r="H94" s="396" t="str">
        <f>IF('0) Signal List'!H96="","",'0) Signal List'!H96)</f>
        <v>ESBN</v>
      </c>
      <c r="I94" s="164" t="s">
        <v>182</v>
      </c>
      <c r="J94" s="165"/>
      <c r="K94" s="165"/>
      <c r="L94" s="166"/>
    </row>
    <row r="95" spans="1:12" ht="14.25" customHeight="1" x14ac:dyDescent="0.25">
      <c r="A95" s="103" t="str">
        <f>IF('0) Signal List'!A97="","",'0) Signal List'!A97)</f>
        <v>F3</v>
      </c>
      <c r="B95" s="104" t="str">
        <f>IF('0) Signal List'!B97="","",'0) Signal List'!B97)</f>
        <v>Dispatch Fail Market Command Lamp - WFPS Panel</v>
      </c>
      <c r="C95" s="104" t="str">
        <f>IF('0) Signal List'!C97="","",'0) Signal List'!C97)</f>
        <v/>
      </c>
      <c r="D95" s="104" t="str">
        <f>IF('0) Signal List'!D97="","",'0) Signal List'!D97)</f>
        <v>off</v>
      </c>
      <c r="E95" s="113" t="str">
        <f>IF('0) Signal List'!E97="","",'0) Signal List'!E97)</f>
        <v>pulse</v>
      </c>
      <c r="F95" s="104" t="str">
        <f>IF('0) Signal List'!F97="","",'0) Signal List'!F97)</f>
        <v>0.5 seconds</v>
      </c>
      <c r="G95" s="110" t="str">
        <f>IF('0) Signal List'!G97="","",'0) Signal List'!G97)</f>
        <v>WFPS</v>
      </c>
      <c r="H95" s="396" t="str">
        <f>IF('0) Signal List'!H97="","",'0) Signal List'!H97)</f>
        <v>ESBN</v>
      </c>
      <c r="I95" s="164" t="s">
        <v>182</v>
      </c>
      <c r="J95" s="165"/>
      <c r="K95" s="165"/>
      <c r="L95" s="166"/>
    </row>
    <row r="96" spans="1:12" ht="14.25" customHeight="1" x14ac:dyDescent="0.25">
      <c r="A96" s="103" t="str">
        <f>IF('0) Signal List'!A98="","",'0) Signal List'!A98)</f>
        <v>F4</v>
      </c>
      <c r="B96" s="104" t="str">
        <f>IF('0) Signal List'!B98="","",'0) Signal List'!B98)</f>
        <v>Dispatch Fail Market Command Lamp - WFPS Panel</v>
      </c>
      <c r="C96" s="104" t="str">
        <f>IF('0) Signal List'!C98="","",'0) Signal List'!C98)</f>
        <v/>
      </c>
      <c r="D96" s="104" t="str">
        <f>IF('0) Signal List'!D98="","",'0) Signal List'!D98)</f>
        <v xml:space="preserve">on </v>
      </c>
      <c r="E96" s="113" t="str">
        <f>IF('0) Signal List'!E98="","",'0) Signal List'!E98)</f>
        <v>pulse</v>
      </c>
      <c r="F96" s="104" t="str">
        <f>IF('0) Signal List'!F98="","",'0) Signal List'!F98)</f>
        <v>0.5 seconds</v>
      </c>
      <c r="G96" s="110" t="str">
        <f>IF('0) Signal List'!G98="","",'0) Signal List'!G98)</f>
        <v>WFPS</v>
      </c>
      <c r="H96" s="396" t="str">
        <f>IF('0) Signal List'!H98="","",'0) Signal List'!H98)</f>
        <v>ESBN</v>
      </c>
      <c r="I96" s="164" t="s">
        <v>182</v>
      </c>
      <c r="J96" s="165"/>
      <c r="K96" s="165"/>
      <c r="L96" s="166"/>
    </row>
    <row r="97" spans="1:12" ht="14.25" customHeight="1" x14ac:dyDescent="0.25">
      <c r="A97" s="103" t="str">
        <f>IF('0) Signal List'!A99="","",'0) Signal List'!A99)</f>
        <v>F5</v>
      </c>
      <c r="B97" s="104" t="str">
        <f>IF('0) Signal List'!B99="","",'0) Signal List'!B99)</f>
        <v>Blue Alert Lamp  - WFPS Panel</v>
      </c>
      <c r="C97" s="104" t="str">
        <f>IF('0) Signal List'!C99="","",'0) Signal List'!C99)</f>
        <v/>
      </c>
      <c r="D97" s="104" t="str">
        <f>IF('0) Signal List'!D99="","",'0) Signal List'!D99)</f>
        <v xml:space="preserve">off </v>
      </c>
      <c r="E97" s="113" t="str">
        <f>IF('0) Signal List'!E99="","",'0) Signal List'!E99)</f>
        <v>pulse</v>
      </c>
      <c r="F97" s="104" t="str">
        <f>IF('0) Signal List'!F99="","",'0) Signal List'!F99)</f>
        <v>0.5 seconds</v>
      </c>
      <c r="G97" s="110" t="str">
        <f>IF('0) Signal List'!G99="","",'0) Signal List'!G99)</f>
        <v>WFPS</v>
      </c>
      <c r="H97" s="402" t="str">
        <f>IF('0) Signal List'!H99="","",'0) Signal List'!H99)</f>
        <v>ESBN</v>
      </c>
      <c r="I97" s="164" t="s">
        <v>182</v>
      </c>
      <c r="J97" s="165"/>
      <c r="K97" s="165"/>
      <c r="L97" s="166"/>
    </row>
    <row r="98" spans="1:12" ht="14.25" customHeight="1" x14ac:dyDescent="0.25">
      <c r="A98" s="103" t="str">
        <f>IF('0) Signal List'!A100="","",'0) Signal List'!A100)</f>
        <v>F6</v>
      </c>
      <c r="B98" s="104" t="str">
        <f>IF('0) Signal List'!B100="","",'0) Signal List'!B100)</f>
        <v>Blue Alert Lamp  - WFPS Panel</v>
      </c>
      <c r="C98" s="104" t="str">
        <f>IF('0) Signal List'!C100="","",'0) Signal List'!C100)</f>
        <v/>
      </c>
      <c r="D98" s="104" t="str">
        <f>IF('0) Signal List'!D100="","",'0) Signal List'!D100)</f>
        <v xml:space="preserve">on </v>
      </c>
      <c r="E98" s="113" t="str">
        <f>IF('0) Signal List'!E100="","",'0) Signal List'!E100)</f>
        <v>pulse</v>
      </c>
      <c r="F98" s="104" t="str">
        <f>IF('0) Signal List'!F100="","",'0) Signal List'!F100)</f>
        <v>0.5 seconds</v>
      </c>
      <c r="G98" s="110" t="str">
        <f>IF('0) Signal List'!G100="","",'0) Signal List'!G100)</f>
        <v>WFPS</v>
      </c>
      <c r="H98" s="402" t="str">
        <f>IF('0) Signal List'!H100="","",'0) Signal List'!H100)</f>
        <v>ESBN</v>
      </c>
      <c r="I98" s="164" t="s">
        <v>182</v>
      </c>
      <c r="J98" s="165"/>
      <c r="K98" s="165"/>
      <c r="L98" s="166"/>
    </row>
    <row r="99" spans="1:12" ht="14.25" customHeight="1" x14ac:dyDescent="0.25">
      <c r="A99" s="103" t="str">
        <f>IF('0) Signal List'!A101="","",'0) Signal List'!A101)</f>
        <v/>
      </c>
      <c r="B99" s="104" t="str">
        <f>IF('0) Signal List'!B101="","",'0) Signal List'!B101)</f>
        <v/>
      </c>
      <c r="C99" s="111" t="str">
        <f>IF('0) Signal List'!C101="","",'0) Signal List'!C101)</f>
        <v/>
      </c>
      <c r="D99" s="112" t="str">
        <f>IF('0) Signal List'!D101="","",'0) Signal List'!D101)</f>
        <v/>
      </c>
      <c r="E99" s="113" t="str">
        <f>IF('0) Signal List'!E101="","",'0) Signal List'!E101)</f>
        <v/>
      </c>
      <c r="F99" s="104" t="str">
        <f>IF('0) Signal List'!F101="","",'0) Signal List'!F101)</f>
        <v/>
      </c>
      <c r="G99" s="110" t="str">
        <f>IF('0) Signal List'!G101="","",'0) Signal List'!G101)</f>
        <v/>
      </c>
      <c r="H99" s="163" t="str">
        <f>IF('0) Signal List'!H101="","",'0) Signal List'!H101)</f>
        <v/>
      </c>
      <c r="I99" s="507"/>
      <c r="J99" s="508"/>
      <c r="K99" s="508"/>
      <c r="L99" s="509"/>
    </row>
    <row r="100" spans="1:12" ht="14.25" customHeight="1" x14ac:dyDescent="0.25">
      <c r="A100" s="117" t="str">
        <f>IF('0) Signal List'!A102="","",'0) Signal List'!A102)</f>
        <v/>
      </c>
      <c r="B100" s="108" t="str">
        <f>IF('0) Signal List'!B102="","",'0) Signal List'!B102)</f>
        <v>Strobe Enable Pulses</v>
      </c>
      <c r="C100" s="104" t="str">
        <f>IF('0) Signal List'!C102="","",'0) Signal List'!C102)</f>
        <v/>
      </c>
      <c r="D100" s="104" t="str">
        <f>IF('0) Signal List'!D102="","",'0) Signal List'!D102)</f>
        <v/>
      </c>
      <c r="E100" s="113" t="str">
        <f>IF('0) Signal List'!E102="","",'0) Signal List'!E102)</f>
        <v/>
      </c>
      <c r="F100" s="104" t="str">
        <f>IF('0) Signal List'!F102="","",'0) Signal List'!F102)</f>
        <v/>
      </c>
      <c r="G100" s="109" t="str">
        <f>IF('0) Signal List'!G102="","",'0) Signal List'!G102)</f>
        <v/>
      </c>
      <c r="H100" s="162" t="str">
        <f>IF('0) Signal List'!H102="","",'0) Signal List'!H102)</f>
        <v/>
      </c>
      <c r="I100" s="398"/>
      <c r="J100" s="104"/>
      <c r="K100" s="104"/>
      <c r="L100" s="114"/>
    </row>
    <row r="101" spans="1:12" s="38" customFormat="1" ht="14.25" customHeight="1" x14ac:dyDescent="0.3">
      <c r="A101" s="103" t="str">
        <f>IF('0) Signal List'!A103="","",'0) Signal List'!A103)</f>
        <v/>
      </c>
      <c r="B101" s="343" t="str">
        <f>IF('0) Signal List'!B103="","",'0) Signal List'!B103)</f>
        <v>Digital Output Signals from EirGrid to WTG System</v>
      </c>
      <c r="C101" s="104" t="str">
        <f>IF('0) Signal List'!C103="","",'0) Signal List'!C103)</f>
        <v/>
      </c>
      <c r="D101" s="104" t="str">
        <f>IF('0) Signal List'!D103="","",'0) Signal List'!D103)</f>
        <v/>
      </c>
      <c r="E101" s="113" t="str">
        <f>IF('0) Signal List'!E103="","",'0) Signal List'!E103)</f>
        <v/>
      </c>
      <c r="F101" s="104" t="str">
        <f>IF('0) Signal List'!F103="","",'0) Signal List'!F103)</f>
        <v/>
      </c>
      <c r="G101" s="109" t="str">
        <f>IF('0) Signal List'!G103="","",'0) Signal List'!G103)</f>
        <v/>
      </c>
      <c r="H101" s="162" t="str">
        <f>IF('0) Signal List'!H103="","",'0) Signal List'!H103)</f>
        <v/>
      </c>
      <c r="I101" s="159"/>
      <c r="J101" s="160"/>
      <c r="K101" s="160"/>
      <c r="L101" s="161"/>
    </row>
    <row r="102" spans="1:12" ht="14.25" customHeight="1" x14ac:dyDescent="0.25">
      <c r="A102" s="103" t="str">
        <f>IF('0) Signal List'!A104="","",'0) Signal List'!A104)</f>
        <v>E9</v>
      </c>
      <c r="B102" s="104" t="str">
        <f>IF('0) Signal List'!B104="","",'0) Signal List'!B104)</f>
        <v>Digital Output Active Power Control Setpoint Enable</v>
      </c>
      <c r="C102" s="104" t="str">
        <f>IF('0) Signal List'!C104="","",'0) Signal List'!C104)</f>
        <v/>
      </c>
      <c r="D102" s="104" t="str">
        <f>IF('0) Signal List'!D104="","",'0) Signal List'!D104)</f>
        <v/>
      </c>
      <c r="E102" s="113" t="str">
        <f>IF('0) Signal List'!E104="","",'0) Signal List'!E104)</f>
        <v>pulse</v>
      </c>
      <c r="F102" s="104" t="str">
        <f>IF('0) Signal List'!F104="","",'0) Signal List'!F104)</f>
        <v>0.5 seconds</v>
      </c>
      <c r="G102" s="110" t="str">
        <f>IF('0) Signal List'!G104="","",'0) Signal List'!G104)</f>
        <v>WFPS</v>
      </c>
      <c r="H102" s="310" t="str">
        <f>IF('0) Signal List'!H104="","",'0) Signal List'!H104)</f>
        <v xml:space="preserve">N/A </v>
      </c>
      <c r="I102" s="164" t="s">
        <v>182</v>
      </c>
      <c r="J102" s="165"/>
      <c r="K102" s="165"/>
      <c r="L102" s="166"/>
    </row>
    <row r="103" spans="1:12" ht="14.25" customHeight="1" x14ac:dyDescent="0.25">
      <c r="A103" s="103" t="str">
        <f>IF('0) Signal List'!A105="","",'0) Signal List'!A105)</f>
        <v>E10</v>
      </c>
      <c r="B103" s="104" t="str">
        <f>IF('0) Signal List'!B105="","",'0) Signal List'!B105)</f>
        <v>Digital Output Frequency Droop Setting Enable</v>
      </c>
      <c r="C103" s="104" t="str">
        <f>IF('0) Signal List'!C105="","",'0) Signal List'!C105)</f>
        <v/>
      </c>
      <c r="D103" s="104" t="str">
        <f>IF('0) Signal List'!D105="","",'0) Signal List'!D105)</f>
        <v/>
      </c>
      <c r="E103" s="113" t="str">
        <f>IF('0) Signal List'!E105="","",'0) Signal List'!E105)</f>
        <v>pulse</v>
      </c>
      <c r="F103" s="104" t="str">
        <f>IF('0) Signal List'!F105="","",'0) Signal List'!F105)</f>
        <v>0.5 seconds</v>
      </c>
      <c r="G103" s="110" t="str">
        <f>IF('0) Signal List'!G105="","",'0) Signal List'!G105)</f>
        <v>WFPS</v>
      </c>
      <c r="H103" s="572" t="str">
        <f>IF('0) Signal List'!H105="","",'0) Signal List'!H105)</f>
        <v xml:space="preserve">N/A </v>
      </c>
      <c r="I103" s="164" t="s">
        <v>182</v>
      </c>
      <c r="J103" s="165"/>
      <c r="K103" s="165"/>
      <c r="L103" s="166"/>
    </row>
    <row r="104" spans="1:12" ht="14.25" customHeight="1" x14ac:dyDescent="0.25">
      <c r="A104" s="103"/>
      <c r="B104" s="104"/>
      <c r="C104" s="104"/>
      <c r="D104" s="104"/>
      <c r="E104" s="113"/>
      <c r="F104" s="104"/>
      <c r="G104" s="110"/>
      <c r="H104" s="700"/>
      <c r="I104" s="702"/>
      <c r="J104" s="703"/>
      <c r="K104" s="703"/>
      <c r="L104" s="704"/>
    </row>
    <row r="105" spans="1:12" ht="14.25" customHeight="1" x14ac:dyDescent="0.25">
      <c r="A105" s="103" t="str">
        <f>IF('0) Signal List'!A107="","",'0) Signal List'!A107)</f>
        <v/>
      </c>
      <c r="B105" s="803" t="str">
        <f>IF('0) Signal List'!B107="","",'0) Signal List'!B107)</f>
        <v>Recommended Cable 15-pair Screened Cable : 15 x 2 x 0.6sqmm, Twisted-Pair ( TP).</v>
      </c>
      <c r="C105" s="752"/>
      <c r="D105" s="752"/>
      <c r="E105" s="752"/>
      <c r="F105" s="805"/>
      <c r="G105" s="110" t="str">
        <f>IF('0) Signal List'!G107="","",'0) Signal List'!G107)</f>
        <v/>
      </c>
      <c r="H105" s="163" t="str">
        <f>IF('0) Signal List'!H107="","",'0) Signal List'!H107)</f>
        <v/>
      </c>
      <c r="I105" s="150"/>
      <c r="J105" s="151"/>
      <c r="K105" s="151"/>
      <c r="L105" s="152"/>
    </row>
    <row r="106" spans="1:12" ht="14.25" customHeight="1" x14ac:dyDescent="0.25">
      <c r="A106" s="103" t="str">
        <f>IF('0) Signal List'!A108="","",'0) Signal List'!A108)</f>
        <v/>
      </c>
      <c r="B106" s="160"/>
      <c r="C106" s="104"/>
      <c r="D106" s="104"/>
      <c r="E106" s="113"/>
      <c r="F106" s="104"/>
      <c r="G106" s="110"/>
      <c r="H106" s="163"/>
      <c r="I106" s="150"/>
      <c r="J106" s="151"/>
      <c r="K106" s="151"/>
      <c r="L106" s="152"/>
    </row>
    <row r="107" spans="1:12" ht="14.4" thickBot="1" x14ac:dyDescent="0.3">
      <c r="A107" s="98" t="str">
        <f>IF('0) Signal List'!A109="","",'0) Signal List'!A109)</f>
        <v>ETIE Ref</v>
      </c>
      <c r="B107" s="121" t="str">
        <f>IF('0) Signal List'!B109="","",'0) Signal List'!B109)</f>
        <v>Digital Alarms From Networks</v>
      </c>
      <c r="C107" s="121" t="str">
        <f>IF('0) Signal List'!C109="","",'0) Signal List'!C109)</f>
        <v/>
      </c>
      <c r="D107" s="121" t="str">
        <f>IF('0) Signal List'!D109="","",'0) Signal List'!D109)</f>
        <v/>
      </c>
      <c r="E107" s="121" t="str">
        <f>IF('0) Signal List'!E109="","",'0) Signal List'!E109)</f>
        <v/>
      </c>
      <c r="F107" s="121" t="str">
        <f>IF('0) Signal List'!F109="","",'0) Signal List'!F109)</f>
        <v/>
      </c>
      <c r="G107" s="121" t="str">
        <f>IF('0) Signal List'!G109="","",'0) Signal List'!G109)</f>
        <v>Provided by</v>
      </c>
      <c r="H107" s="121" t="str">
        <f>IF('0) Signal List'!H109="","",'0) Signal List'!H109)</f>
        <v>TSO Pass-through to</v>
      </c>
      <c r="I107" s="172"/>
      <c r="J107" s="365"/>
      <c r="K107" s="365"/>
      <c r="L107" s="366"/>
    </row>
    <row r="108" spans="1:12" ht="14.25" customHeight="1" thickTop="1" x14ac:dyDescent="0.25">
      <c r="A108" s="22"/>
      <c r="B108" s="360"/>
      <c r="C108" s="22"/>
      <c r="D108" s="22"/>
      <c r="E108" s="22"/>
      <c r="F108" s="22"/>
      <c r="G108" s="360"/>
      <c r="H108" s="360"/>
      <c r="I108" s="376"/>
    </row>
    <row r="109" spans="1:12" ht="14.25" customHeight="1" x14ac:dyDescent="0.25">
      <c r="A109" s="103" t="str">
        <f>IF('0) Signal List'!A111="","",'0) Signal List'!A111)</f>
        <v/>
      </c>
      <c r="B109" s="108" t="str">
        <f>IF('0) Signal List'!B111="","",'0) Signal List'!B111)</f>
        <v>Single Bit Indications</v>
      </c>
      <c r="C109" s="104" t="str">
        <f>IF('0) Signal List'!C111="","",'0) Signal List'!C111)</f>
        <v/>
      </c>
      <c r="D109" s="104" t="str">
        <f>IF('0) Signal List'!D111="","",'0) Signal List'!D111)</f>
        <v/>
      </c>
      <c r="E109" s="113" t="str">
        <f>IF('0) Signal List'!E111="","",'0) Signal List'!E111)</f>
        <v/>
      </c>
      <c r="F109" s="104" t="str">
        <f>IF('0) Signal List'!F111="","",'0) Signal List'!F111)</f>
        <v/>
      </c>
      <c r="G109" s="110" t="str">
        <f>IF('0) Signal List'!G111="","",'0) Signal List'!G111)</f>
        <v/>
      </c>
      <c r="H109" s="377" t="str">
        <f>IF('0) Signal List'!H111="","",'0) Signal List'!H111)</f>
        <v/>
      </c>
      <c r="I109" s="159"/>
      <c r="J109" s="160"/>
      <c r="K109" s="160"/>
      <c r="L109" s="161"/>
    </row>
    <row r="110" spans="1:12" ht="14.25" customHeight="1" x14ac:dyDescent="0.3">
      <c r="A110" s="103" t="str">
        <f>IF('0) Signal List'!A112="","",'0) Signal List'!A112)</f>
        <v/>
      </c>
      <c r="B110" s="344" t="str">
        <f>IF('0) Signal List'!B112="","",'0) Signal List'!B112)</f>
        <v>Network Protection Signals</v>
      </c>
      <c r="C110" s="104" t="str">
        <f>IF('0) Signal List'!C112="","",'0) Signal List'!C112)</f>
        <v/>
      </c>
      <c r="D110" s="104" t="str">
        <f>IF('0) Signal List'!D112="","",'0) Signal List'!D112)</f>
        <v/>
      </c>
      <c r="E110" s="113" t="str">
        <f>IF('0) Signal List'!E112="","",'0) Signal List'!E112)</f>
        <v/>
      </c>
      <c r="F110" s="104" t="str">
        <f>IF('0) Signal List'!F112="","",'0) Signal List'!F112)</f>
        <v/>
      </c>
      <c r="G110" s="110" t="str">
        <f>IF('0) Signal List'!G112="","",'0) Signal List'!G112)</f>
        <v/>
      </c>
      <c r="H110" s="163" t="str">
        <f>IF('0) Signal List'!H112="","",'0) Signal List'!H112)</f>
        <v/>
      </c>
      <c r="I110" s="159"/>
      <c r="J110" s="160"/>
      <c r="K110" s="160"/>
      <c r="L110" s="161"/>
    </row>
    <row r="111" spans="1:12" ht="14.25" customHeight="1" x14ac:dyDescent="0.25">
      <c r="A111" s="103" t="str">
        <f>IF('0) Signal List'!A113="","",'0) Signal List'!A113)</f>
        <v>N1</v>
      </c>
      <c r="B111" s="160" t="str">
        <f>IF('0) Signal List'!B113="","",'0) Signal List'!B113)</f>
        <v>ESBN Alarm 1</v>
      </c>
      <c r="C111" s="104" t="str">
        <f>IF('0) Signal List'!C113="","",'0) Signal List'!C113)</f>
        <v/>
      </c>
      <c r="D111" s="104" t="str">
        <f>IF('0) Signal List'!D113="","",'0) Signal List'!D113)</f>
        <v/>
      </c>
      <c r="E111" s="113" t="str">
        <f>IF('0) Signal List'!E113="","",'0) Signal List'!E113)</f>
        <v/>
      </c>
      <c r="F111" s="104" t="str">
        <f>IF('0) Signal List'!F113="","",'0) Signal List'!F113)</f>
        <v/>
      </c>
      <c r="G111" s="110" t="str">
        <f>IF('0) Signal List'!G113="","",'0) Signal List'!G113)</f>
        <v>ESBN</v>
      </c>
      <c r="H111" s="163" t="str">
        <f>IF('0) Signal List'!H113="","",'0) Signal List'!H113)</f>
        <v>ESBN</v>
      </c>
      <c r="I111" s="164" t="s">
        <v>182</v>
      </c>
      <c r="J111" s="165"/>
      <c r="K111" s="165"/>
      <c r="L111" s="166"/>
    </row>
    <row r="112" spans="1:12" ht="14.25" customHeight="1" x14ac:dyDescent="0.25">
      <c r="A112" s="103" t="str">
        <f>IF('0) Signal List'!A114="","",'0) Signal List'!A114)</f>
        <v>N2</v>
      </c>
      <c r="B112" s="104" t="str">
        <f>IF('0) Signal List'!B114="","",'0) Signal List'!B114)</f>
        <v>ESBN Alarm 2</v>
      </c>
      <c r="C112" s="104" t="str">
        <f>IF('0) Signal List'!C114="","",'0) Signal List'!C114)</f>
        <v/>
      </c>
      <c r="D112" s="104" t="str">
        <f>IF('0) Signal List'!D114="","",'0) Signal List'!D114)</f>
        <v/>
      </c>
      <c r="E112" s="113" t="str">
        <f>IF('0) Signal List'!E114="","",'0) Signal List'!E114)</f>
        <v/>
      </c>
      <c r="F112" s="104" t="str">
        <f>IF('0) Signal List'!F114="","",'0) Signal List'!F114)</f>
        <v/>
      </c>
      <c r="G112" s="110" t="str">
        <f>IF('0) Signal List'!G114="","",'0) Signal List'!G114)</f>
        <v>ESBN</v>
      </c>
      <c r="H112" s="163" t="str">
        <f>IF('0) Signal List'!H114="","",'0) Signal List'!H114)</f>
        <v>ESBN</v>
      </c>
      <c r="I112" s="164" t="s">
        <v>182</v>
      </c>
      <c r="J112" s="165"/>
      <c r="K112" s="165"/>
      <c r="L112" s="166"/>
    </row>
    <row r="113" spans="1:12" ht="14.25" customHeight="1" x14ac:dyDescent="0.25">
      <c r="A113" s="103" t="str">
        <f>IF('0) Signal List'!A115="","",'0) Signal List'!A115)</f>
        <v>N3</v>
      </c>
      <c r="B113" s="104" t="str">
        <f>IF('0) Signal List'!B115="","",'0) Signal List'!B115)</f>
        <v>ESBN Alarm 3</v>
      </c>
      <c r="C113" s="104" t="str">
        <f>IF('0) Signal List'!C115="","",'0) Signal List'!C115)</f>
        <v/>
      </c>
      <c r="D113" s="104" t="str">
        <f>IF('0) Signal List'!D115="","",'0) Signal List'!D115)</f>
        <v/>
      </c>
      <c r="E113" s="113" t="str">
        <f>IF('0) Signal List'!E115="","",'0) Signal List'!E115)</f>
        <v/>
      </c>
      <c r="F113" s="104" t="str">
        <f>IF('0) Signal List'!F115="","",'0) Signal List'!F115)</f>
        <v/>
      </c>
      <c r="G113" s="110" t="str">
        <f>IF('0) Signal List'!G115="","",'0) Signal List'!G115)</f>
        <v>ESBN</v>
      </c>
      <c r="H113" s="163" t="str">
        <f>IF('0) Signal List'!H115="","",'0) Signal List'!H115)</f>
        <v>ESBN</v>
      </c>
      <c r="I113" s="164" t="s">
        <v>182</v>
      </c>
      <c r="J113" s="165"/>
      <c r="K113" s="165"/>
      <c r="L113" s="166"/>
    </row>
    <row r="114" spans="1:12" ht="14.25" customHeight="1" x14ac:dyDescent="0.25">
      <c r="A114" s="103" t="str">
        <f>IF('0) Signal List'!A116="","",'0) Signal List'!A116)</f>
        <v>N4</v>
      </c>
      <c r="B114" s="104" t="str">
        <f>IF('0) Signal List'!B116="","",'0) Signal List'!B116)</f>
        <v>ESBN Alarm 4</v>
      </c>
      <c r="C114" s="104" t="str">
        <f>IF('0) Signal List'!C116="","",'0) Signal List'!C116)</f>
        <v/>
      </c>
      <c r="D114" s="104" t="str">
        <f>IF('0) Signal List'!D116="","",'0) Signal List'!D116)</f>
        <v/>
      </c>
      <c r="E114" s="113" t="str">
        <f>IF('0) Signal List'!E116="","",'0) Signal List'!E116)</f>
        <v/>
      </c>
      <c r="F114" s="104" t="str">
        <f>IF('0) Signal List'!F116="","",'0) Signal List'!F116)</f>
        <v/>
      </c>
      <c r="G114" s="110" t="str">
        <f>IF('0) Signal List'!G116="","",'0) Signal List'!G116)</f>
        <v>ESBN</v>
      </c>
      <c r="H114" s="163" t="str">
        <f>IF('0) Signal List'!H116="","",'0) Signal List'!H116)</f>
        <v>ESBN</v>
      </c>
      <c r="I114" s="164" t="s">
        <v>182</v>
      </c>
      <c r="J114" s="165"/>
      <c r="K114" s="165"/>
      <c r="L114" s="166"/>
    </row>
    <row r="115" spans="1:12" ht="14.25" customHeight="1" x14ac:dyDescent="0.25">
      <c r="A115" s="103" t="str">
        <f>IF('0) Signal List'!A117="","",'0) Signal List'!A117)</f>
        <v>N5</v>
      </c>
      <c r="B115" s="104" t="str">
        <f>IF('0) Signal List'!B117="","",'0) Signal List'!B117)</f>
        <v>ESBN Alarm 5</v>
      </c>
      <c r="C115" s="104" t="str">
        <f>IF('0) Signal List'!C117="","",'0) Signal List'!C117)</f>
        <v/>
      </c>
      <c r="D115" s="104" t="str">
        <f>IF('0) Signal List'!D117="","",'0) Signal List'!D117)</f>
        <v/>
      </c>
      <c r="E115" s="113" t="str">
        <f>IF('0) Signal List'!E117="","",'0) Signal List'!E117)</f>
        <v/>
      </c>
      <c r="F115" s="104" t="str">
        <f>IF('0) Signal List'!F117="","",'0) Signal List'!F117)</f>
        <v/>
      </c>
      <c r="G115" s="110" t="str">
        <f>IF('0) Signal List'!G117="","",'0) Signal List'!G117)</f>
        <v>ESBN</v>
      </c>
      <c r="H115" s="163" t="str">
        <f>IF('0) Signal List'!H117="","",'0) Signal List'!H117)</f>
        <v>ESBN</v>
      </c>
      <c r="I115" s="164" t="s">
        <v>182</v>
      </c>
      <c r="J115" s="165"/>
      <c r="K115" s="165"/>
      <c r="L115" s="166"/>
    </row>
    <row r="116" spans="1:12" ht="14.25" customHeight="1" x14ac:dyDescent="0.25">
      <c r="A116" s="103" t="str">
        <f>IF('0) Signal List'!A118="","",'0) Signal List'!A118)</f>
        <v>N6</v>
      </c>
      <c r="B116" s="104" t="str">
        <f>IF('0) Signal List'!B118="","",'0) Signal List'!B118)</f>
        <v>ESBN Alarm 6</v>
      </c>
      <c r="C116" s="104" t="str">
        <f>IF('0) Signal List'!C118="","",'0) Signal List'!C118)</f>
        <v/>
      </c>
      <c r="D116" s="104" t="str">
        <f>IF('0) Signal List'!D118="","",'0) Signal List'!D118)</f>
        <v/>
      </c>
      <c r="E116" s="113" t="str">
        <f>IF('0) Signal List'!E118="","",'0) Signal List'!E118)</f>
        <v/>
      </c>
      <c r="F116" s="104" t="str">
        <f>IF('0) Signal List'!F118="","",'0) Signal List'!F118)</f>
        <v/>
      </c>
      <c r="G116" s="110" t="str">
        <f>IF('0) Signal List'!G118="","",'0) Signal List'!G118)</f>
        <v>ESBN</v>
      </c>
      <c r="H116" s="163" t="str">
        <f>IF('0) Signal List'!H118="","",'0) Signal List'!H118)</f>
        <v>ESBN</v>
      </c>
      <c r="I116" s="164" t="s">
        <v>182</v>
      </c>
      <c r="J116" s="165"/>
      <c r="K116" s="165"/>
      <c r="L116" s="166"/>
    </row>
    <row r="117" spans="1:12" ht="14.25" customHeight="1" x14ac:dyDescent="0.25">
      <c r="A117" s="103" t="str">
        <f>IF('0) Signal List'!A119="","",'0) Signal List'!A119)</f>
        <v>N7</v>
      </c>
      <c r="B117" s="104" t="str">
        <f>IF('0) Signal List'!B119="","",'0) Signal List'!B119)</f>
        <v>ESBN Alarm 7</v>
      </c>
      <c r="C117" s="104" t="str">
        <f>IF('0) Signal List'!C119="","",'0) Signal List'!C119)</f>
        <v/>
      </c>
      <c r="D117" s="104" t="str">
        <f>IF('0) Signal List'!D119="","",'0) Signal List'!D119)</f>
        <v/>
      </c>
      <c r="E117" s="113" t="str">
        <f>IF('0) Signal List'!E119="","",'0) Signal List'!E119)</f>
        <v/>
      </c>
      <c r="F117" s="104" t="str">
        <f>IF('0) Signal List'!F119="","",'0) Signal List'!F119)</f>
        <v/>
      </c>
      <c r="G117" s="110" t="str">
        <f>IF('0) Signal List'!G119="","",'0) Signal List'!G119)</f>
        <v>ESBN</v>
      </c>
      <c r="H117" s="163" t="str">
        <f>IF('0) Signal List'!H119="","",'0) Signal List'!H119)</f>
        <v>ESBN</v>
      </c>
      <c r="I117" s="164" t="s">
        <v>182</v>
      </c>
      <c r="J117" s="165"/>
      <c r="K117" s="165"/>
      <c r="L117" s="166"/>
    </row>
    <row r="118" spans="1:12" ht="14.25" customHeight="1" x14ac:dyDescent="0.25">
      <c r="A118" s="103" t="str">
        <f>IF('0) Signal List'!A120="","",'0) Signal List'!A120)</f>
        <v>N8</v>
      </c>
      <c r="B118" s="104" t="str">
        <f>IF('0) Signal List'!B120="","",'0) Signal List'!B120)</f>
        <v>ESBN Alarm 8</v>
      </c>
      <c r="C118" s="104" t="str">
        <f>IF('0) Signal List'!C120="","",'0) Signal List'!C120)</f>
        <v/>
      </c>
      <c r="D118" s="104" t="str">
        <f>IF('0) Signal List'!D120="","",'0) Signal List'!D120)</f>
        <v/>
      </c>
      <c r="E118" s="113" t="str">
        <f>IF('0) Signal List'!E120="","",'0) Signal List'!E120)</f>
        <v/>
      </c>
      <c r="F118" s="104" t="str">
        <f>IF('0) Signal List'!F120="","",'0) Signal List'!F120)</f>
        <v/>
      </c>
      <c r="G118" s="110" t="str">
        <f>IF('0) Signal List'!G120="","",'0) Signal List'!G120)</f>
        <v>ESBN</v>
      </c>
      <c r="H118" s="163" t="str">
        <f>IF('0) Signal List'!H120="","",'0) Signal List'!H120)</f>
        <v>ESBN</v>
      </c>
      <c r="I118" s="164" t="s">
        <v>182</v>
      </c>
      <c r="J118" s="165"/>
      <c r="K118" s="165"/>
      <c r="L118" s="166"/>
    </row>
    <row r="119" spans="1:12" ht="14.25" customHeight="1" x14ac:dyDescent="0.25">
      <c r="A119" s="103" t="str">
        <f>IF('0) Signal List'!A121="","",'0) Signal List'!A121)</f>
        <v>N9</v>
      </c>
      <c r="B119" s="104" t="str">
        <f>IF('0) Signal List'!B121="","",'0) Signal List'!B121)</f>
        <v>ESBN Alarm 9</v>
      </c>
      <c r="C119" s="104" t="str">
        <f>IF('0) Signal List'!C121="","",'0) Signal List'!C121)</f>
        <v/>
      </c>
      <c r="D119" s="104" t="str">
        <f>IF('0) Signal List'!D121="","",'0) Signal List'!D121)</f>
        <v/>
      </c>
      <c r="E119" s="113" t="str">
        <f>IF('0) Signal List'!E121="","",'0) Signal List'!E121)</f>
        <v/>
      </c>
      <c r="F119" s="104" t="str">
        <f>IF('0) Signal List'!F121="","",'0) Signal List'!F121)</f>
        <v/>
      </c>
      <c r="G119" s="110" t="str">
        <f>IF('0) Signal List'!G121="","",'0) Signal List'!G121)</f>
        <v>ESBN</v>
      </c>
      <c r="H119" s="163" t="str">
        <f>IF('0) Signal List'!H121="","",'0) Signal List'!H121)</f>
        <v>ESBN</v>
      </c>
      <c r="I119" s="164" t="s">
        <v>182</v>
      </c>
      <c r="J119" s="165"/>
      <c r="K119" s="165"/>
      <c r="L119" s="166"/>
    </row>
    <row r="120" spans="1:12" ht="14.25" customHeight="1" x14ac:dyDescent="0.25">
      <c r="A120" s="103" t="str">
        <f>IF('0) Signal List'!A122="","",'0) Signal List'!A122)</f>
        <v>N10</v>
      </c>
      <c r="B120" s="104" t="str">
        <f>IF('0) Signal List'!B122="","",'0) Signal List'!B122)</f>
        <v>ESBN Alarm 10</v>
      </c>
      <c r="C120" s="104" t="str">
        <f>IF('0) Signal List'!C122="","",'0) Signal List'!C122)</f>
        <v/>
      </c>
      <c r="D120" s="104" t="str">
        <f>IF('0) Signal List'!D122="","",'0) Signal List'!D122)</f>
        <v/>
      </c>
      <c r="E120" s="113" t="str">
        <f>IF('0) Signal List'!E122="","",'0) Signal List'!E122)</f>
        <v/>
      </c>
      <c r="F120" s="104" t="str">
        <f>IF('0) Signal List'!F122="","",'0) Signal List'!F122)</f>
        <v/>
      </c>
      <c r="G120" s="110" t="str">
        <f>IF('0) Signal List'!G122="","",'0) Signal List'!G122)</f>
        <v>ESBN</v>
      </c>
      <c r="H120" s="163" t="str">
        <f>IF('0) Signal List'!H122="","",'0) Signal List'!H122)</f>
        <v>ESBN</v>
      </c>
      <c r="I120" s="164" t="s">
        <v>182</v>
      </c>
      <c r="J120" s="165"/>
      <c r="K120" s="165"/>
      <c r="L120" s="166"/>
    </row>
    <row r="121" spans="1:12" ht="14.25" customHeight="1" x14ac:dyDescent="0.25">
      <c r="A121" s="103" t="str">
        <f>IF('0) Signal List'!A123="","",'0) Signal List'!A123)</f>
        <v>N11</v>
      </c>
      <c r="B121" s="104" t="str">
        <f>IF('0) Signal List'!B123="","",'0) Signal List'!B123)</f>
        <v>ESBN Alarm 11</v>
      </c>
      <c r="C121" s="104" t="str">
        <f>IF('0) Signal List'!C123="","",'0) Signal List'!C123)</f>
        <v/>
      </c>
      <c r="D121" s="104" t="str">
        <f>IF('0) Signal List'!D123="","",'0) Signal List'!D123)</f>
        <v/>
      </c>
      <c r="E121" s="113" t="str">
        <f>IF('0) Signal List'!E123="","",'0) Signal List'!E123)</f>
        <v/>
      </c>
      <c r="F121" s="104" t="str">
        <f>IF('0) Signal List'!F123="","",'0) Signal List'!F123)</f>
        <v/>
      </c>
      <c r="G121" s="110" t="str">
        <f>IF('0) Signal List'!G123="","",'0) Signal List'!G123)</f>
        <v>ESBN</v>
      </c>
      <c r="H121" s="163" t="str">
        <f>IF('0) Signal List'!H123="","",'0) Signal List'!H123)</f>
        <v>ESBN</v>
      </c>
      <c r="I121" s="164" t="s">
        <v>182</v>
      </c>
      <c r="J121" s="165"/>
      <c r="K121" s="165"/>
      <c r="L121" s="166"/>
    </row>
    <row r="122" spans="1:12" ht="14.25" customHeight="1" x14ac:dyDescent="0.25">
      <c r="A122" s="103" t="str">
        <f>IF('0) Signal List'!A124="","",'0) Signal List'!A124)</f>
        <v>N12</v>
      </c>
      <c r="B122" s="104" t="str">
        <f>IF('0) Signal List'!B124="","",'0) Signal List'!B124)</f>
        <v>ESBN Alarm 12</v>
      </c>
      <c r="C122" s="104" t="str">
        <f>IF('0) Signal List'!C124="","",'0) Signal List'!C124)</f>
        <v/>
      </c>
      <c r="D122" s="104" t="str">
        <f>IF('0) Signal List'!D124="","",'0) Signal List'!D124)</f>
        <v/>
      </c>
      <c r="E122" s="113" t="str">
        <f>IF('0) Signal List'!E124="","",'0) Signal List'!E124)</f>
        <v/>
      </c>
      <c r="F122" s="104" t="str">
        <f>IF('0) Signal List'!F124="","",'0) Signal List'!F124)</f>
        <v/>
      </c>
      <c r="G122" s="110" t="str">
        <f>IF('0) Signal List'!G124="","",'0) Signal List'!G124)</f>
        <v>ESBN</v>
      </c>
      <c r="H122" s="163" t="str">
        <f>IF('0) Signal List'!H124="","",'0) Signal List'!H124)</f>
        <v>ESBN</v>
      </c>
      <c r="I122" s="164" t="s">
        <v>182</v>
      </c>
      <c r="J122" s="165"/>
      <c r="K122" s="165"/>
      <c r="L122" s="166"/>
    </row>
    <row r="123" spans="1:12" ht="14.25" customHeight="1" x14ac:dyDescent="0.25">
      <c r="A123" s="103" t="str">
        <f>IF('0) Signal List'!A125="","",'0) Signal List'!A125)</f>
        <v>N13</v>
      </c>
      <c r="B123" s="104" t="str">
        <f>IF('0) Signal List'!B125="","",'0) Signal List'!B125)</f>
        <v>ESBN Alarm 13 (24V Battery charge Fault/ Alarm)</v>
      </c>
      <c r="C123" s="104" t="str">
        <f>IF('0) Signal List'!C125="","",'0) Signal List'!C125)</f>
        <v/>
      </c>
      <c r="D123" s="104" t="str">
        <f>IF('0) Signal List'!D125="","",'0) Signal List'!D125)</f>
        <v/>
      </c>
      <c r="E123" s="113" t="str">
        <f>IF('0) Signal List'!E125="","",'0) Signal List'!E125)</f>
        <v/>
      </c>
      <c r="F123" s="104" t="str">
        <f>IF('0) Signal List'!F125="","",'0) Signal List'!F125)</f>
        <v/>
      </c>
      <c r="G123" s="110" t="str">
        <f>IF('0) Signal List'!G125="","",'0) Signal List'!G125)</f>
        <v>ESBN</v>
      </c>
      <c r="H123" s="163" t="str">
        <f>IF('0) Signal List'!H125="","",'0) Signal List'!H125)</f>
        <v>ESBN</v>
      </c>
      <c r="I123" s="164" t="s">
        <v>182</v>
      </c>
      <c r="J123" s="165"/>
      <c r="K123" s="165"/>
      <c r="L123" s="166"/>
    </row>
    <row r="124" spans="1:12" ht="14.25" customHeight="1" x14ac:dyDescent="0.25">
      <c r="A124" s="103" t="str">
        <f>IF('0) Signal List'!A126="","",'0) Signal List'!A126)</f>
        <v>N14</v>
      </c>
      <c r="B124" s="104" t="str">
        <f>IF('0) Signal List'!B126="","",'0) Signal List'!B126)</f>
        <v>ESBN Alarm 14 (AC FAIL)</v>
      </c>
      <c r="C124" s="104" t="str">
        <f>IF('0) Signal List'!C126="","",'0) Signal List'!C126)</f>
        <v/>
      </c>
      <c r="D124" s="104" t="str">
        <f>IF('0) Signal List'!D126="","",'0) Signal List'!D126)</f>
        <v/>
      </c>
      <c r="E124" s="113" t="str">
        <f>IF('0) Signal List'!E126="","",'0) Signal List'!E126)</f>
        <v/>
      </c>
      <c r="F124" s="104" t="str">
        <f>IF('0) Signal List'!F126="","",'0) Signal List'!F126)</f>
        <v/>
      </c>
      <c r="G124" s="110" t="str">
        <f>IF('0) Signal List'!G126="","",'0) Signal List'!G126)</f>
        <v>WFPS</v>
      </c>
      <c r="H124" s="163" t="str">
        <f>IF('0) Signal List'!H126="","",'0) Signal List'!H126)</f>
        <v>ESBN</v>
      </c>
      <c r="I124" s="164" t="s">
        <v>182</v>
      </c>
      <c r="J124" s="165"/>
      <c r="K124" s="165"/>
      <c r="L124" s="166"/>
    </row>
    <row r="125" spans="1:12" ht="14.25" customHeight="1" x14ac:dyDescent="0.25">
      <c r="A125" s="103" t="str">
        <f>IF('0) Signal List'!A127="","",'0) Signal List'!A127)</f>
        <v>N15</v>
      </c>
      <c r="B125" s="104" t="str">
        <f>IF('0) Signal List'!B127="","",'0) Signal List'!B127)</f>
        <v>ESBN Alarm 15 (G10 protection trip)</v>
      </c>
      <c r="C125" s="104" t="str">
        <f>IF('0) Signal List'!C127="","",'0) Signal List'!C127)</f>
        <v/>
      </c>
      <c r="D125" s="104" t="str">
        <f>IF('0) Signal List'!D127="","",'0) Signal List'!D127)</f>
        <v/>
      </c>
      <c r="E125" s="113" t="str">
        <f>IF('0) Signal List'!E127="","",'0) Signal List'!E127)</f>
        <v/>
      </c>
      <c r="F125" s="104" t="str">
        <f>IF('0) Signal List'!F127="","",'0) Signal List'!F127)</f>
        <v/>
      </c>
      <c r="G125" s="110" t="str">
        <f>IF('0) Signal List'!G127="","",'0) Signal List'!G127)</f>
        <v>WFPS</v>
      </c>
      <c r="H125" s="163" t="str">
        <f>IF('0) Signal List'!H127="","",'0) Signal List'!H127)</f>
        <v>ESBN</v>
      </c>
      <c r="I125" s="164" t="s">
        <v>182</v>
      </c>
      <c r="J125" s="165"/>
      <c r="K125" s="165"/>
      <c r="L125" s="166"/>
    </row>
    <row r="126" spans="1:12" ht="14.25" customHeight="1" x14ac:dyDescent="0.25">
      <c r="A126" s="103" t="str">
        <f>IF('0) Signal List'!A128="","",'0) Signal List'!A128)</f>
        <v>N16</v>
      </c>
      <c r="B126" s="104" t="str">
        <f>IF('0) Signal List'!B128="","",'0) Signal List'!B128)</f>
        <v>ESBN Alarm 16 (Customer traffo protection trip)</v>
      </c>
      <c r="C126" s="104" t="str">
        <f>IF('0) Signal List'!C128="","",'0) Signal List'!C128)</f>
        <v/>
      </c>
      <c r="D126" s="104" t="str">
        <f>IF('0) Signal List'!D128="","",'0) Signal List'!D128)</f>
        <v/>
      </c>
      <c r="E126" s="113" t="str">
        <f>IF('0) Signal List'!E128="","",'0) Signal List'!E128)</f>
        <v/>
      </c>
      <c r="F126" s="104" t="str">
        <f>IF('0) Signal List'!F128="","",'0) Signal List'!F128)</f>
        <v/>
      </c>
      <c r="G126" s="110" t="str">
        <f>IF('0) Signal List'!G128="","",'0) Signal List'!G128)</f>
        <v>WFPS</v>
      </c>
      <c r="H126" s="163" t="str">
        <f>IF('0) Signal List'!H128="","",'0) Signal List'!H128)</f>
        <v>ESBN</v>
      </c>
      <c r="I126" s="164" t="s">
        <v>182</v>
      </c>
      <c r="J126" s="165"/>
      <c r="K126" s="165"/>
      <c r="L126" s="166"/>
    </row>
    <row r="127" spans="1:12" ht="14.25" customHeight="1" x14ac:dyDescent="0.25">
      <c r="A127" s="103" t="str">
        <f>IF('0) Signal List'!A129="","",'0) Signal List'!A129)</f>
        <v>N17</v>
      </c>
      <c r="B127" s="104" t="str">
        <f>IF('0) Signal List'!B129="","",'0) Signal List'!B129)</f>
        <v>ESBN Alarm 17 (Fire Alarm for ESB Room)</v>
      </c>
      <c r="C127" s="104" t="str">
        <f>IF('0) Signal List'!C129="","",'0) Signal List'!C129)</f>
        <v/>
      </c>
      <c r="D127" s="104" t="str">
        <f>IF('0) Signal List'!D129="","",'0) Signal List'!D129)</f>
        <v/>
      </c>
      <c r="E127" s="113" t="str">
        <f>IF('0) Signal List'!E129="","",'0) Signal List'!E129)</f>
        <v/>
      </c>
      <c r="F127" s="104" t="str">
        <f>IF('0) Signal List'!F129="","",'0) Signal List'!F129)</f>
        <v/>
      </c>
      <c r="G127" s="110" t="str">
        <f>IF('0) Signal List'!G129="","",'0) Signal List'!G129)</f>
        <v>WFPS</v>
      </c>
      <c r="H127" s="342" t="str">
        <f>IF('0) Signal List'!H129="","",'0) Signal List'!H129)</f>
        <v>ESBN</v>
      </c>
      <c r="I127" s="164" t="s">
        <v>182</v>
      </c>
      <c r="J127" s="165"/>
      <c r="K127" s="165"/>
      <c r="L127" s="166"/>
    </row>
    <row r="128" spans="1:12" ht="14.25" customHeight="1" x14ac:dyDescent="0.25">
      <c r="A128" s="103" t="str">
        <f>IF('0) Signal List'!A130="","",'0) Signal List'!A130)</f>
        <v>N18</v>
      </c>
      <c r="B128" s="104" t="str">
        <f>IF('0) Signal List'!B130="","",'0) Signal List'!B130)</f>
        <v>ESBN Alarm 18 (Intruder Alarm for ESB Room)</v>
      </c>
      <c r="C128" s="104" t="str">
        <f>IF('0) Signal List'!C130="","",'0) Signal List'!C130)</f>
        <v/>
      </c>
      <c r="D128" s="104" t="str">
        <f>IF('0) Signal List'!D130="","",'0) Signal List'!D130)</f>
        <v/>
      </c>
      <c r="E128" s="113" t="str">
        <f>IF('0) Signal List'!E130="","",'0) Signal List'!E130)</f>
        <v/>
      </c>
      <c r="F128" s="104" t="str">
        <f>IF('0) Signal List'!F130="","",'0) Signal List'!F130)</f>
        <v/>
      </c>
      <c r="G128" s="110" t="str">
        <f>IF('0) Signal List'!G130="","",'0) Signal List'!G130)</f>
        <v>WFPS</v>
      </c>
      <c r="H128" s="342" t="str">
        <f>IF('0) Signal List'!H130="","",'0) Signal List'!H130)</f>
        <v>ESBN</v>
      </c>
      <c r="I128" s="164" t="s">
        <v>182</v>
      </c>
      <c r="J128" s="165"/>
      <c r="K128" s="165"/>
      <c r="L128" s="166"/>
    </row>
    <row r="129" spans="1:12" ht="14.25" customHeight="1" x14ac:dyDescent="0.25">
      <c r="A129" s="103" t="str">
        <f>IF('0) Signal List'!A131="","",'0) Signal List'!A131)</f>
        <v/>
      </c>
      <c r="B129" s="104" t="str">
        <f>IF('0) Signal List'!B131="","",'0) Signal List'!B131)</f>
        <v/>
      </c>
      <c r="C129" s="104" t="str">
        <f>IF('0) Signal List'!C131="","",'0) Signal List'!C131)</f>
        <v/>
      </c>
      <c r="D129" s="104" t="str">
        <f>IF('0) Signal List'!D131="","",'0) Signal List'!D131)</f>
        <v/>
      </c>
      <c r="E129" s="113" t="str">
        <f>IF('0) Signal List'!E131="","",'0) Signal List'!E131)</f>
        <v/>
      </c>
      <c r="F129" s="104" t="str">
        <f>IF('0) Signal List'!F131="","",'0) Signal List'!F131)</f>
        <v/>
      </c>
      <c r="G129" s="110" t="str">
        <f>IF('0) Signal List'!G131="","",'0) Signal List'!G131)</f>
        <v/>
      </c>
      <c r="H129" s="163" t="str">
        <f>IF('0) Signal List'!H131="","",'0) Signal List'!H131)</f>
        <v/>
      </c>
      <c r="I129" s="159"/>
      <c r="J129" s="160"/>
      <c r="K129" s="160"/>
      <c r="L129" s="161"/>
    </row>
    <row r="130" spans="1:12" ht="14.25" customHeight="1" x14ac:dyDescent="0.25">
      <c r="A130" s="103" t="str">
        <f>IF('0) Signal List'!A132="","",'0) Signal List'!A132)</f>
        <v/>
      </c>
      <c r="B130" s="901" t="str">
        <f>IF('0) Signal List'!B132="","",'0) Signal List'!B132)</f>
        <v>Recommended cable 15-pair cable, 15 x 2 x 0.6sqmm, TP, stranded, external sheath</v>
      </c>
      <c r="C130" s="899" t="str">
        <f>IF('0) Signal List'!C132="","",'0) Signal List'!C132)</f>
        <v/>
      </c>
      <c r="D130" s="899" t="str">
        <f>IF('0) Signal List'!D132="","",'0) Signal List'!D132)</f>
        <v/>
      </c>
      <c r="E130" s="899" t="str">
        <f>IF('0) Signal List'!E132="","",'0) Signal List'!E132)</f>
        <v/>
      </c>
      <c r="F130" s="900" t="str">
        <f>IF('0) Signal List'!F132="","",'0) Signal List'!F132)</f>
        <v/>
      </c>
      <c r="G130" s="109" t="str">
        <f>IF('0) Signal List'!G132="","",'0) Signal List'!G132)</f>
        <v/>
      </c>
      <c r="H130" s="162" t="str">
        <f>IF('0) Signal List'!H132="","",'0) Signal List'!H132)</f>
        <v/>
      </c>
      <c r="I130" s="159"/>
      <c r="J130" s="160"/>
      <c r="K130" s="160"/>
      <c r="L130" s="161"/>
    </row>
    <row r="131" spans="1:12" ht="14.25" customHeight="1" x14ac:dyDescent="0.25">
      <c r="A131" s="103" t="str">
        <f>IF('0) Signal List'!A133="","",'0) Signal List'!A133)</f>
        <v/>
      </c>
      <c r="B131" s="104" t="str">
        <f>IF('0) Signal List'!B133="","",'0) Signal List'!B133)</f>
        <v/>
      </c>
      <c r="C131" s="104" t="str">
        <f>IF('0) Signal List'!C133="","",'0) Signal List'!C133)</f>
        <v/>
      </c>
      <c r="D131" s="104" t="str">
        <f>IF('0) Signal List'!D133="","",'0) Signal List'!D133)</f>
        <v/>
      </c>
      <c r="E131" s="105" t="str">
        <f>IF('0) Signal List'!E133="","",'0) Signal List'!E133)</f>
        <v/>
      </c>
      <c r="F131" s="104" t="str">
        <f>IF('0) Signal List'!F133="","",'0) Signal List'!F133)</f>
        <v/>
      </c>
      <c r="G131" s="109" t="str">
        <f>IF('0) Signal List'!G133="","",'0) Signal List'!G133)</f>
        <v/>
      </c>
      <c r="H131" s="162" t="str">
        <f>IF('0) Signal List'!H133="","",'0) Signal List'!H133)</f>
        <v/>
      </c>
      <c r="I131" s="159"/>
      <c r="J131" s="160"/>
      <c r="K131" s="160"/>
      <c r="L131" s="161"/>
    </row>
    <row r="132" spans="1:12" ht="14.4" thickBot="1" x14ac:dyDescent="0.3">
      <c r="A132" s="125" t="str">
        <f>IF('0) Signal List'!A134="","",'0) Signal List'!A134)</f>
        <v>ETIE Ref</v>
      </c>
      <c r="B132" s="99" t="str">
        <f>IF('0) Signal List'!B134="","",'0) Signal List'!B134)</f>
        <v>Analogue Output Signals (from EirGrid)</v>
      </c>
      <c r="C132" s="100" t="str">
        <f>IF('0) Signal List'!C134="","",'0) Signal List'!C134)</f>
        <v/>
      </c>
      <c r="D132" s="100" t="str">
        <f>IF('0) Signal List'!D134="","",'0) Signal List'!D134)</f>
        <v/>
      </c>
      <c r="E132" s="101" t="str">
        <f>IF('0) Signal List'!E134="","",'0) Signal List'!E134)</f>
        <v/>
      </c>
      <c r="F132" s="100" t="str">
        <f>IF('0) Signal List'!F134="","",'0) Signal List'!F134)</f>
        <v/>
      </c>
      <c r="G132" s="102" t="str">
        <f>IF('0) Signal List'!G134="","",'0) Signal List'!G134)</f>
        <v>Provided to</v>
      </c>
      <c r="H132" s="156" t="str">
        <f>IF('0) Signal List'!H134="","",'0) Signal List'!H134)</f>
        <v>TSO Pass-through to</v>
      </c>
      <c r="I132" s="173"/>
      <c r="J132" s="156"/>
      <c r="K132" s="156"/>
      <c r="L132" s="157"/>
    </row>
    <row r="133" spans="1:12" ht="14.25" customHeight="1" thickTop="1" x14ac:dyDescent="0.25">
      <c r="A133" s="126" t="str">
        <f>IF('0) Signal List'!A135="","",'0) Signal List'!A135)</f>
        <v/>
      </c>
      <c r="B133" s="104" t="str">
        <f>IF('0) Signal List'!B135="","",'0) Signal List'!B135)</f>
        <v/>
      </c>
      <c r="C133" s="104" t="str">
        <f>IF('0) Signal List'!C135="","",'0) Signal List'!C135)</f>
        <v/>
      </c>
      <c r="D133" s="104" t="str">
        <f>IF('0) Signal List'!D135="","",'0) Signal List'!D135)</f>
        <v/>
      </c>
      <c r="E133" s="105" t="str">
        <f>IF('0) Signal List'!E135="","",'0) Signal List'!E135)</f>
        <v/>
      </c>
      <c r="F133" s="104" t="str">
        <f>IF('0) Signal List'!F135="","",'0) Signal List'!F135)</f>
        <v/>
      </c>
      <c r="G133" s="106" t="str">
        <f>IF('0) Signal List'!G135="","",'0) Signal List'!G135)</f>
        <v/>
      </c>
      <c r="H133" s="158" t="str">
        <f>IF('0) Signal List'!H135="","",'0) Signal List'!H135)</f>
        <v/>
      </c>
      <c r="I133" s="159"/>
      <c r="J133" s="160"/>
      <c r="K133" s="160"/>
      <c r="L133" s="161"/>
    </row>
    <row r="134" spans="1:12" ht="14.25" customHeight="1" x14ac:dyDescent="0.25">
      <c r="A134" s="117" t="str">
        <f>IF('0) Signal List'!A136="","",'0) Signal List'!A136)</f>
        <v/>
      </c>
      <c r="B134" s="104" t="str">
        <f>IF('0) Signal List'!B136="","",'0) Signal List'!B136)</f>
        <v>Analogue Output Signals from EirGrid to WTG System</v>
      </c>
      <c r="C134" s="104" t="str">
        <f>IF('0) Signal List'!C136="","",'0) Signal List'!C136)</f>
        <v/>
      </c>
      <c r="D134" s="104" t="str">
        <f>IF('0) Signal List'!D136="","",'0) Signal List'!D136)</f>
        <v/>
      </c>
      <c r="E134" s="105" t="str">
        <f>IF('0) Signal List'!E136="","",'0) Signal List'!E136)</f>
        <v/>
      </c>
      <c r="F134" s="104" t="str">
        <f>IF('0) Signal List'!F136="","",'0) Signal List'!F136)</f>
        <v/>
      </c>
      <c r="G134" s="110" t="str">
        <f>IF('0) Signal List'!G136="","",'0) Signal List'!G136)</f>
        <v/>
      </c>
      <c r="H134" s="162" t="str">
        <f>IF('0) Signal List'!H136="","",'0) Signal List'!H136)</f>
        <v/>
      </c>
      <c r="I134" s="504"/>
      <c r="J134" s="505"/>
      <c r="K134" s="505"/>
      <c r="L134" s="506"/>
    </row>
    <row r="135" spans="1:12" ht="14.25" customHeight="1" x14ac:dyDescent="0.25">
      <c r="A135" s="103" t="str">
        <f>IF('0) Signal List'!A137="","",'0) Signal List'!A137)</f>
        <v>G1</v>
      </c>
      <c r="B135" s="160" t="str">
        <f>IF('0) Signal List'!B137="","",'0) Signal List'!B137)</f>
        <v>Analogue Output Active Power Control Setpoint</v>
      </c>
      <c r="C135" s="120" t="str">
        <f>IF('0) Signal List'!C137="","",'0) Signal List'!C137)</f>
        <v>4 - 20</v>
      </c>
      <c r="D135" s="104" t="str">
        <f>IF('0) Signal List'!D137="","",'0) Signal List'!D137)</f>
        <v>mA</v>
      </c>
      <c r="E135" s="105" t="e">
        <f>IF('0) Signal List'!E137="","",'0) Signal List'!E137)</f>
        <v>#VALUE!</v>
      </c>
      <c r="F135" s="104" t="str">
        <f>IF('0) Signal List'!F137="","",'0) Signal List'!F137)</f>
        <v>MW</v>
      </c>
      <c r="G135" s="110" t="str">
        <f>IF('0) Signal List'!G137="","",'0) Signal List'!G137)</f>
        <v>WFPS</v>
      </c>
      <c r="H135" s="163" t="str">
        <f>IF('0) Signal List'!H137="","",'0) Signal List'!H137)</f>
        <v xml:space="preserve">N/A </v>
      </c>
      <c r="I135" s="164" t="s">
        <v>182</v>
      </c>
      <c r="J135" s="165"/>
      <c r="K135" s="165"/>
      <c r="L135" s="166"/>
    </row>
    <row r="136" spans="1:12" ht="14.25" customHeight="1" x14ac:dyDescent="0.25">
      <c r="A136" s="103" t="str">
        <f>IF('0) Signal List'!A138="","",'0) Signal List'!A138)</f>
        <v>G2</v>
      </c>
      <c r="B136" s="160" t="str">
        <f>IF('0) Signal List'!B138="","",'0) Signal List'!B138)</f>
        <v>Frequency Droop Setting</v>
      </c>
      <c r="C136" s="120" t="str">
        <f>IF('0) Signal List'!C138="","",'0) Signal List'!C138)</f>
        <v>4 - 20</v>
      </c>
      <c r="D136" s="104" t="str">
        <f>IF('0) Signal List'!D138="","",'0) Signal List'!D138)</f>
        <v>mA</v>
      </c>
      <c r="E136" s="105" t="str">
        <f>IF('0) Signal List'!E138="","",'0) Signal List'!E138)</f>
        <v xml:space="preserve"> 0-12</v>
      </c>
      <c r="F136" s="104" t="str">
        <f>IF('0) Signal List'!F138="","",'0) Signal List'!F138)</f>
        <v>%</v>
      </c>
      <c r="G136" s="110" t="str">
        <f>IF('0) Signal List'!G138="","",'0) Signal List'!G138)</f>
        <v>WFPS</v>
      </c>
      <c r="H136" s="572" t="str">
        <f>IF('0) Signal List'!H138="","",'0) Signal List'!H138)</f>
        <v xml:space="preserve">N/A </v>
      </c>
      <c r="I136" s="164" t="s">
        <v>182</v>
      </c>
      <c r="J136" s="165"/>
      <c r="K136" s="165"/>
      <c r="L136" s="166"/>
    </row>
    <row r="137" spans="1:12" ht="14.25" customHeight="1" x14ac:dyDescent="0.25">
      <c r="A137" s="103"/>
      <c r="B137" s="160"/>
      <c r="C137" s="120"/>
      <c r="D137" s="104"/>
      <c r="E137" s="105"/>
      <c r="F137" s="104"/>
      <c r="G137" s="110"/>
      <c r="H137" s="700"/>
      <c r="I137" s="702"/>
      <c r="J137" s="703"/>
      <c r="K137" s="703"/>
      <c r="L137" s="704"/>
    </row>
    <row r="138" spans="1:12" ht="14.25" customHeight="1" x14ac:dyDescent="0.25">
      <c r="A138" s="117" t="str">
        <f>IF('0) Signal List'!A140="","",'0) Signal List'!A140)</f>
        <v/>
      </c>
      <c r="B138" s="937" t="str">
        <f>IF('0) Signal List'!B140="","",'0) Signal List'!B140)</f>
        <v>Recommended cable 5-pair cable: 5 x 2 x 0.6sqmm TP, stranded, individually screened pairs. Screens to be terminated by WFPS.</v>
      </c>
      <c r="C138" s="938"/>
      <c r="D138" s="938"/>
      <c r="E138" s="938"/>
      <c r="F138" s="939"/>
      <c r="G138" s="109" t="str">
        <f>IF('0) Signal List'!G140="","",'0) Signal List'!G140)</f>
        <v/>
      </c>
      <c r="H138" s="162" t="str">
        <f>IF('0) Signal List'!H140="","",'0) Signal List'!H140)</f>
        <v/>
      </c>
      <c r="I138" s="159"/>
      <c r="J138" s="160"/>
      <c r="K138" s="160"/>
      <c r="L138" s="161"/>
    </row>
    <row r="139" spans="1:12" ht="14.25" customHeight="1" thickBot="1" x14ac:dyDescent="0.3">
      <c r="A139" s="192" t="str">
        <f>IF('0) Signal List'!A141="","",'0) Signal List'!A141)</f>
        <v/>
      </c>
      <c r="B139" s="671" t="str">
        <f>IF('0) Signal List'!B141="","",'0) Signal List'!B141)</f>
        <v/>
      </c>
      <c r="C139" s="133" t="str">
        <f>IF('0) Signal List'!C141="","",'0) Signal List'!C141)</f>
        <v/>
      </c>
      <c r="D139" s="133" t="str">
        <f>IF('0) Signal List'!D141="","",'0) Signal List'!D141)</f>
        <v/>
      </c>
      <c r="E139" s="135" t="str">
        <f>IF('0) Signal List'!E141="","",'0) Signal List'!E141)</f>
        <v/>
      </c>
      <c r="F139" s="672" t="str">
        <f>IF('0) Signal List'!F141="","",'0) Signal List'!F141)</f>
        <v/>
      </c>
      <c r="G139" s="136" t="str">
        <f>IF('0) Signal List'!G141="","",'0) Signal List'!G141)</f>
        <v/>
      </c>
      <c r="H139" s="195" t="str">
        <f>IF('0) Signal List'!H141="","",'0) Signal List'!H141)</f>
        <v/>
      </c>
      <c r="I139" s="169"/>
      <c r="J139" s="170"/>
      <c r="K139" s="170"/>
      <c r="L139" s="171"/>
    </row>
    <row r="140" spans="1:12" ht="21.75" customHeight="1" x14ac:dyDescent="0.4">
      <c r="A140" t="str">
        <f>IF('0) Signal List'!A143="","",'0) Signal List'!A143)</f>
        <v/>
      </c>
      <c r="B140" s="22" t="str">
        <f>IF('0) Signal List'!B143="","",'0) Signal List'!B143)</f>
        <v/>
      </c>
      <c r="C140" s="22" t="str">
        <f>IF('0) Signal List'!C143="","",'0) Signal List'!C143)</f>
        <v/>
      </c>
      <c r="D140" s="22" t="str">
        <f>IF('0) Signal List'!D143="","",'0) Signal List'!D143)</f>
        <v/>
      </c>
      <c r="E140" s="3" t="str">
        <f>IF('0) Signal List'!E143="","",'0) Signal List'!E143)</f>
        <v/>
      </c>
      <c r="F140" s="34" t="str">
        <f>IF('0) Signal List'!F143="","",'0) Signal List'!F143)</f>
        <v/>
      </c>
      <c r="G140" s="914" t="s">
        <v>241</v>
      </c>
      <c r="H140" s="915"/>
      <c r="I140" s="923"/>
      <c r="J140" s="924"/>
      <c r="K140" s="924"/>
      <c r="L140" s="925"/>
    </row>
    <row r="141" spans="1:12" ht="21.75" customHeight="1" x14ac:dyDescent="0.4">
      <c r="A141" t="str">
        <f>IF('0) Signal List'!A144="","",'0) Signal List'!A144)</f>
        <v/>
      </c>
      <c r="B141" s="670"/>
      <c r="C141" s="670"/>
      <c r="D141" s="670"/>
      <c r="E141" s="670"/>
      <c r="F141" s="34" t="str">
        <f>IF('0) Signal List'!F144="","",'0) Signal List'!F144)</f>
        <v/>
      </c>
      <c r="G141" s="921" t="s">
        <v>242</v>
      </c>
      <c r="H141" s="922"/>
      <c r="I141" s="918"/>
      <c r="J141" s="919"/>
      <c r="K141" s="919"/>
      <c r="L141" s="920"/>
    </row>
    <row r="142" spans="1:12" ht="21.75" customHeight="1" x14ac:dyDescent="0.4">
      <c r="A142" t="str">
        <f>IF('0) Signal List'!A145="","",'0) Signal List'!A145)</f>
        <v/>
      </c>
      <c r="B142" s="670"/>
      <c r="C142" s="670"/>
      <c r="D142" s="670"/>
      <c r="E142" s="670"/>
      <c r="F142" s="34" t="str">
        <f>IF('0) Signal List'!F145="","",'0) Signal List'!F145)</f>
        <v/>
      </c>
      <c r="G142" s="916"/>
      <c r="H142" s="916"/>
      <c r="I142" s="288"/>
      <c r="J142" s="288"/>
      <c r="K142" s="288"/>
      <c r="L142" s="288"/>
    </row>
    <row r="143" spans="1:12" ht="21.75" customHeight="1" x14ac:dyDescent="0.4">
      <c r="A143" t="str">
        <f>IF('0) Signal List'!A146="","",'0) Signal List'!A146)</f>
        <v/>
      </c>
      <c r="B143" s="656"/>
      <c r="C143" s="656"/>
      <c r="D143" s="656"/>
      <c r="E143" s="656"/>
      <c r="F143" s="34" t="str">
        <f>IF('0) Signal List'!F146="","",'0) Signal List'!F146)</f>
        <v/>
      </c>
      <c r="G143" s="929" t="s">
        <v>609</v>
      </c>
      <c r="H143" s="930"/>
      <c r="I143" s="926">
        <f>'1a) Inst.Info &amp; Contact Details'!E24</f>
        <v>0</v>
      </c>
      <c r="J143" s="927"/>
      <c r="K143" s="927"/>
      <c r="L143" s="928"/>
    </row>
    <row r="144" spans="1:12" ht="21.75" customHeight="1" x14ac:dyDescent="0.4">
      <c r="A144" t="str">
        <f>IF('0) Signal List'!A147="","",'0) Signal List'!A147)</f>
        <v/>
      </c>
      <c r="B144" s="656"/>
      <c r="C144" s="656"/>
      <c r="D144" s="656"/>
      <c r="E144" s="656"/>
      <c r="F144" s="34" t="str">
        <f>IF('0) Signal List'!F147="","",'0) Signal List'!F147)</f>
        <v/>
      </c>
      <c r="G144" s="914" t="s">
        <v>607</v>
      </c>
      <c r="H144" s="915"/>
      <c r="I144" s="923"/>
      <c r="J144" s="924"/>
      <c r="K144" s="924"/>
      <c r="L144" s="925"/>
    </row>
    <row r="145" spans="1:12" ht="21.75" customHeight="1" x14ac:dyDescent="0.4">
      <c r="A145" t="str">
        <f>IF('0) Signal List'!A148="","",'0) Signal List'!A148)</f>
        <v/>
      </c>
      <c r="B145" s="656"/>
      <c r="C145" s="656"/>
      <c r="D145" s="656"/>
      <c r="E145" s="656"/>
      <c r="F145" s="34" t="str">
        <f>IF('0) Signal List'!F148="","",'0) Signal List'!F148)</f>
        <v/>
      </c>
      <c r="G145" s="929" t="s">
        <v>302</v>
      </c>
      <c r="H145" s="930"/>
      <c r="I145" s="926"/>
      <c r="J145" s="927"/>
      <c r="K145" s="927"/>
      <c r="L145" s="928"/>
    </row>
    <row r="146" spans="1:12" ht="21.75" customHeight="1" x14ac:dyDescent="0.4">
      <c r="A146" t="str">
        <f>IF('0) Signal List'!A149="","",'0) Signal List'!A149)</f>
        <v/>
      </c>
      <c r="B146" s="656"/>
      <c r="C146" s="656"/>
      <c r="D146" s="656"/>
      <c r="E146" s="656"/>
      <c r="F146" s="34" t="str">
        <f>IF('0) Signal List'!F149="","",'0) Signal List'!F149)</f>
        <v/>
      </c>
      <c r="G146" s="914" t="s">
        <v>176</v>
      </c>
      <c r="H146" s="915"/>
      <c r="I146" s="923"/>
      <c r="J146" s="924"/>
      <c r="K146" s="924"/>
      <c r="L146" s="925"/>
    </row>
    <row r="147" spans="1:12" ht="42" customHeight="1" x14ac:dyDescent="0.4">
      <c r="A147" t="str">
        <f>IF('0) Signal List'!A150="","",'0) Signal List'!A150)</f>
        <v/>
      </c>
      <c r="B147" s="917" t="s">
        <v>608</v>
      </c>
      <c r="C147" s="917"/>
      <c r="D147" s="917"/>
      <c r="E147" s="917"/>
      <c r="F147" s="34" t="str">
        <f>IF('0) Signal List'!F150="","",'0) Signal List'!F150)</f>
        <v/>
      </c>
      <c r="G147" s="912" t="s">
        <v>303</v>
      </c>
      <c r="H147" s="913"/>
      <c r="I147" s="926" t="str">
        <f>'1a) Inst.Info &amp; Contact Details'!E14</f>
        <v>ESBTS Team</v>
      </c>
      <c r="J147" s="927"/>
      <c r="K147" s="927"/>
      <c r="L147" s="928"/>
    </row>
    <row r="148" spans="1:12" ht="21.75" customHeight="1" x14ac:dyDescent="0.4">
      <c r="A148" t="str">
        <f>IF('0) Signal List'!A151="","",'0) Signal List'!A151)</f>
        <v/>
      </c>
      <c r="B148" s="911" t="s">
        <v>403</v>
      </c>
      <c r="C148" s="911"/>
      <c r="D148" s="911"/>
      <c r="E148" s="911"/>
      <c r="F148" s="34" t="str">
        <f>IF('0) Signal List'!F151="","",'0) Signal List'!F151)</f>
        <v/>
      </c>
      <c r="G148" s="914" t="s">
        <v>183</v>
      </c>
      <c r="H148" s="915"/>
      <c r="I148" s="923"/>
      <c r="J148" s="924"/>
      <c r="K148" s="924"/>
      <c r="L148" s="925"/>
    </row>
    <row r="149" spans="1:12" ht="21.75" customHeight="1" x14ac:dyDescent="0.4">
      <c r="A149" t="str">
        <f>IF('0) Signal List'!A152="","",'0) Signal List'!A152)</f>
        <v/>
      </c>
      <c r="B149" s="911"/>
      <c r="C149" s="911"/>
      <c r="D149" s="911"/>
      <c r="E149" s="911"/>
      <c r="F149" s="34" t="str">
        <f>IF('0) Signal List'!F152="","",'0) Signal List'!F152)</f>
        <v/>
      </c>
      <c r="G149" s="921" t="s">
        <v>174</v>
      </c>
      <c r="H149" s="922"/>
      <c r="I149" s="918"/>
      <c r="J149" s="919"/>
      <c r="K149" s="919"/>
      <c r="L149" s="920"/>
    </row>
    <row r="150" spans="1:12" x14ac:dyDescent="0.25">
      <c r="A150" t="str">
        <f>IF('0) Signal List'!A153="","",'0) Signal List'!A153)</f>
        <v/>
      </c>
      <c r="B150" s="34" t="str">
        <f>IF('0) Signal List'!B153="","",'0) Signal List'!B153)</f>
        <v/>
      </c>
      <c r="C150" s="34" t="str">
        <f>IF('0) Signal List'!C153="","",'0) Signal List'!C153)</f>
        <v/>
      </c>
      <c r="D150" s="34" t="str">
        <f>IF('0) Signal List'!D153="","",'0) Signal List'!D153)</f>
        <v/>
      </c>
      <c r="E150" s="27" t="str">
        <f>IF('0) Signal List'!E153="","",'0) Signal List'!E153)</f>
        <v/>
      </c>
      <c r="F150" s="34" t="str">
        <f>IF('0) Signal List'!F153="","",'0) Signal List'!F153)</f>
        <v/>
      </c>
      <c r="G150" s="14" t="str">
        <f>IF('0) Signal List'!G153="","",'0) Signal List'!G153)</f>
        <v/>
      </c>
      <c r="H150" s="14" t="str">
        <f>IF('0) Signal List'!H153="","",'0) Signal List'!H153)</f>
        <v/>
      </c>
    </row>
    <row r="151" spans="1:12" x14ac:dyDescent="0.25">
      <c r="A151" s="4" t="str">
        <f>IF('0) Signal List'!A154="","",'0) Signal List'!A154)</f>
        <v/>
      </c>
      <c r="B151" s="34" t="str">
        <f>IF('0) Signal List'!B154="","",'0) Signal List'!B154)</f>
        <v/>
      </c>
      <c r="C151" s="34" t="str">
        <f>IF('0) Signal List'!C154="","",'0) Signal List'!C154)</f>
        <v/>
      </c>
      <c r="D151" s="34" t="str">
        <f>IF('0) Signal List'!D154="","",'0) Signal List'!D154)</f>
        <v/>
      </c>
      <c r="E151" s="27" t="str">
        <f>IF('0) Signal List'!E154="","",'0) Signal List'!E154)</f>
        <v/>
      </c>
      <c r="F151" s="34" t="str">
        <f>IF('0) Signal List'!F154="","",'0) Signal List'!F154)</f>
        <v/>
      </c>
      <c r="G151" s="14" t="str">
        <f>IF('0) Signal List'!G154="","",'0) Signal List'!G154)</f>
        <v/>
      </c>
      <c r="H151" s="14" t="str">
        <f>IF('0) Signal List'!H154="","",'0) Signal List'!H154)</f>
        <v/>
      </c>
    </row>
    <row r="152" spans="1:12" x14ac:dyDescent="0.25">
      <c r="A152" s="4" t="str">
        <f>IF('0) Signal List'!A155="","",'0) Signal List'!A155)</f>
        <v/>
      </c>
      <c r="B152" s="34" t="str">
        <f>IF('0) Signal List'!B155="","",'0) Signal List'!B155)</f>
        <v/>
      </c>
      <c r="C152" s="34" t="str">
        <f>IF('0) Signal List'!C155="","",'0) Signal List'!C155)</f>
        <v/>
      </c>
      <c r="D152" s="34" t="str">
        <f>IF('0) Signal List'!D155="","",'0) Signal List'!D155)</f>
        <v/>
      </c>
      <c r="E152" s="27" t="str">
        <f>IF('0) Signal List'!E155="","",'0) Signal List'!E155)</f>
        <v/>
      </c>
      <c r="F152" s="34" t="str">
        <f>IF('0) Signal List'!F155="","",'0) Signal List'!F155)</f>
        <v/>
      </c>
      <c r="G152" s="14" t="str">
        <f>IF('0) Signal List'!G155="","",'0) Signal List'!G155)</f>
        <v/>
      </c>
      <c r="H152" s="14" t="str">
        <f>IF('0) Signal List'!H155="","",'0) Signal List'!H155)</f>
        <v/>
      </c>
    </row>
    <row r="153" spans="1:12" x14ac:dyDescent="0.25">
      <c r="A153" s="4" t="str">
        <f>IF('0) Signal List'!A156="","",'0) Signal List'!A156)</f>
        <v/>
      </c>
      <c r="B153" s="34" t="str">
        <f>IF('0) Signal List'!B156="","",'0) Signal List'!B156)</f>
        <v/>
      </c>
      <c r="C153" s="34" t="str">
        <f>IF('0) Signal List'!C156="","",'0) Signal List'!C156)</f>
        <v/>
      </c>
      <c r="D153" s="34" t="str">
        <f>IF('0) Signal List'!D156="","",'0) Signal List'!D156)</f>
        <v/>
      </c>
      <c r="E153" s="27" t="str">
        <f>IF('0) Signal List'!E156="","",'0) Signal List'!E156)</f>
        <v/>
      </c>
      <c r="F153" s="34" t="str">
        <f>IF('0) Signal List'!F156="","",'0) Signal List'!F156)</f>
        <v/>
      </c>
      <c r="G153" s="14" t="str">
        <f>IF('0) Signal List'!G156="","",'0) Signal List'!G156)</f>
        <v/>
      </c>
      <c r="H153" s="14" t="str">
        <f>IF('0) Signal List'!H156="","",'0) Signal List'!H156)</f>
        <v/>
      </c>
    </row>
    <row r="154" spans="1:12" x14ac:dyDescent="0.25">
      <c r="A154" s="4" t="str">
        <f>IF('0) Signal List'!A157="","",'0) Signal List'!A157)</f>
        <v/>
      </c>
      <c r="B154" s="34" t="str">
        <f>IF('0) Signal List'!B157="","",'0) Signal List'!B157)</f>
        <v/>
      </c>
      <c r="C154" s="34" t="str">
        <f>IF('0) Signal List'!C157="","",'0) Signal List'!C157)</f>
        <v/>
      </c>
      <c r="D154" s="34" t="str">
        <f>IF('0) Signal List'!D157="","",'0) Signal List'!D157)</f>
        <v/>
      </c>
      <c r="E154" s="27" t="str">
        <f>IF('0) Signal List'!E157="","",'0) Signal List'!E157)</f>
        <v/>
      </c>
      <c r="F154" s="34" t="str">
        <f>IF('0) Signal List'!F157="","",'0) Signal List'!F157)</f>
        <v/>
      </c>
      <c r="G154" s="14" t="str">
        <f>IF('0) Signal List'!G157="","",'0) Signal List'!G157)</f>
        <v/>
      </c>
      <c r="H154" s="14" t="str">
        <f>IF('0) Signal List'!H157="","",'0) Signal List'!H157)</f>
        <v/>
      </c>
    </row>
    <row r="155" spans="1:12" x14ac:dyDescent="0.25">
      <c r="A155" s="4" t="str">
        <f>IF('0) Signal List'!A158="","",'0) Signal List'!A158)</f>
        <v/>
      </c>
      <c r="B155" s="34" t="str">
        <f>IF('0) Signal List'!B158="","",'0) Signal List'!B158)</f>
        <v/>
      </c>
      <c r="C155" s="34" t="str">
        <f>IF('0) Signal List'!C158="","",'0) Signal List'!C158)</f>
        <v/>
      </c>
      <c r="D155" s="34" t="str">
        <f>IF('0) Signal List'!D158="","",'0) Signal List'!D158)</f>
        <v/>
      </c>
      <c r="E155" s="27" t="str">
        <f>IF('0) Signal List'!E158="","",'0) Signal List'!E158)</f>
        <v/>
      </c>
      <c r="F155" s="34" t="str">
        <f>IF('0) Signal List'!F158="","",'0) Signal List'!F158)</f>
        <v/>
      </c>
      <c r="G155" s="14" t="str">
        <f>IF('0) Signal List'!G158="","",'0) Signal List'!G158)</f>
        <v/>
      </c>
      <c r="H155" s="14" t="str">
        <f>IF('0) Signal List'!H158="","",'0) Signal List'!H158)</f>
        <v/>
      </c>
    </row>
    <row r="156" spans="1:12" x14ac:dyDescent="0.25">
      <c r="A156" s="4" t="str">
        <f>IF('0) Signal List'!A159="","",'0) Signal List'!A159)</f>
        <v/>
      </c>
      <c r="B156" s="34" t="str">
        <f>IF('0) Signal List'!B159="","",'0) Signal List'!B159)</f>
        <v/>
      </c>
      <c r="C156" s="34" t="str">
        <f>IF('0) Signal List'!C159="","",'0) Signal List'!C159)</f>
        <v/>
      </c>
      <c r="D156" s="34" t="str">
        <f>IF('0) Signal List'!D159="","",'0) Signal List'!D159)</f>
        <v/>
      </c>
      <c r="E156" s="27" t="str">
        <f>IF('0) Signal List'!E159="","",'0) Signal List'!E159)</f>
        <v/>
      </c>
      <c r="F156" s="34" t="str">
        <f>IF('0) Signal List'!F159="","",'0) Signal List'!F159)</f>
        <v/>
      </c>
      <c r="G156" s="14" t="str">
        <f>IF('0) Signal List'!G159="","",'0) Signal List'!G159)</f>
        <v/>
      </c>
      <c r="H156" s="14" t="str">
        <f>IF('0) Signal List'!H159="","",'0) Signal List'!H159)</f>
        <v/>
      </c>
    </row>
    <row r="157" spans="1:12" x14ac:dyDescent="0.25">
      <c r="A157" s="4" t="str">
        <f>IF('0) Signal List'!A160="","",'0) Signal List'!A160)</f>
        <v/>
      </c>
      <c r="B157" s="34" t="str">
        <f>IF('0) Signal List'!B160="","",'0) Signal List'!B160)</f>
        <v/>
      </c>
      <c r="C157" s="34" t="str">
        <f>IF('0) Signal List'!C160="","",'0) Signal List'!C160)</f>
        <v/>
      </c>
      <c r="D157" s="34" t="str">
        <f>IF('0) Signal List'!D160="","",'0) Signal List'!D160)</f>
        <v/>
      </c>
      <c r="E157" s="27" t="str">
        <f>IF('0) Signal List'!E160="","",'0) Signal List'!E160)</f>
        <v/>
      </c>
      <c r="F157" s="34" t="str">
        <f>IF('0) Signal List'!F160="","",'0) Signal List'!F160)</f>
        <v/>
      </c>
      <c r="G157" s="14" t="str">
        <f>IF('0) Signal List'!G160="","",'0) Signal List'!G160)</f>
        <v/>
      </c>
      <c r="H157" s="14" t="str">
        <f>IF('0) Signal List'!H160="","",'0) Signal List'!H160)</f>
        <v/>
      </c>
    </row>
    <row r="158" spans="1:12" x14ac:dyDescent="0.25">
      <c r="A158" s="4" t="str">
        <f>IF('0) Signal List'!A161="","",'0) Signal List'!A161)</f>
        <v/>
      </c>
      <c r="B158" s="34" t="str">
        <f>IF('0) Signal List'!B161="","",'0) Signal List'!B161)</f>
        <v/>
      </c>
      <c r="C158" s="34" t="str">
        <f>IF('0) Signal List'!C161="","",'0) Signal List'!C161)</f>
        <v/>
      </c>
      <c r="D158" s="34" t="str">
        <f>IF('0) Signal List'!D161="","",'0) Signal List'!D161)</f>
        <v/>
      </c>
      <c r="E158" s="27" t="str">
        <f>IF('0) Signal List'!E161="","",'0) Signal List'!E161)</f>
        <v/>
      </c>
      <c r="F158" s="34" t="str">
        <f>IF('0) Signal List'!F161="","",'0) Signal List'!F161)</f>
        <v/>
      </c>
      <c r="G158" s="14" t="str">
        <f>IF('0) Signal List'!G161="","",'0) Signal List'!G161)</f>
        <v/>
      </c>
      <c r="H158" s="14" t="str">
        <f>IF('0) Signal List'!H161="","",'0) Signal List'!H161)</f>
        <v/>
      </c>
    </row>
    <row r="159" spans="1:12" x14ac:dyDescent="0.25">
      <c r="A159" s="4" t="str">
        <f>IF('0) Signal List'!A162="","",'0) Signal List'!A162)</f>
        <v/>
      </c>
      <c r="B159" s="34" t="str">
        <f>IF('0) Signal List'!B162="","",'0) Signal List'!B162)</f>
        <v/>
      </c>
      <c r="C159" s="34" t="str">
        <f>IF('0) Signal List'!C162="","",'0) Signal List'!C162)</f>
        <v/>
      </c>
      <c r="D159" s="34" t="str">
        <f>IF('0) Signal List'!D162="","",'0) Signal List'!D162)</f>
        <v/>
      </c>
      <c r="E159" s="27" t="str">
        <f>IF('0) Signal List'!E162="","",'0) Signal List'!E162)</f>
        <v/>
      </c>
      <c r="F159" s="34" t="str">
        <f>IF('0) Signal List'!F162="","",'0) Signal List'!F162)</f>
        <v/>
      </c>
      <c r="G159" s="14" t="str">
        <f>IF('0) Signal List'!G162="","",'0) Signal List'!G162)</f>
        <v/>
      </c>
      <c r="H159" s="14" t="str">
        <f>IF('0) Signal List'!H162="","",'0) Signal List'!H162)</f>
        <v/>
      </c>
    </row>
    <row r="160" spans="1:12" x14ac:dyDescent="0.25">
      <c r="A160" s="4" t="str">
        <f>IF('0) Signal List'!A163="","",'0) Signal List'!A163)</f>
        <v/>
      </c>
      <c r="B160" s="34" t="str">
        <f>IF('0) Signal List'!B163="","",'0) Signal List'!B163)</f>
        <v/>
      </c>
      <c r="C160" s="34" t="str">
        <f>IF('0) Signal List'!C163="","",'0) Signal List'!C163)</f>
        <v/>
      </c>
      <c r="D160" s="34" t="str">
        <f>IF('0) Signal List'!D163="","",'0) Signal List'!D163)</f>
        <v/>
      </c>
      <c r="E160" s="27" t="str">
        <f>IF('0) Signal List'!E163="","",'0) Signal List'!E163)</f>
        <v/>
      </c>
      <c r="F160" s="34" t="str">
        <f>IF('0) Signal List'!F163="","",'0) Signal List'!F163)</f>
        <v/>
      </c>
      <c r="G160" s="14" t="str">
        <f>IF('0) Signal List'!G163="","",'0) Signal List'!G163)</f>
        <v/>
      </c>
      <c r="H160" s="14" t="str">
        <f>IF('0) Signal List'!H163="","",'0) Signal List'!H163)</f>
        <v/>
      </c>
    </row>
    <row r="161" spans="1:8" x14ac:dyDescent="0.25">
      <c r="A161" s="4" t="str">
        <f>IF('0) Signal List'!A164="","",'0) Signal List'!A164)</f>
        <v/>
      </c>
      <c r="B161" s="34" t="str">
        <f>IF('0) Signal List'!B164="","",'0) Signal List'!B164)</f>
        <v/>
      </c>
      <c r="C161" s="34" t="str">
        <f>IF('0) Signal List'!C164="","",'0) Signal List'!C164)</f>
        <v/>
      </c>
      <c r="D161" s="34" t="str">
        <f>IF('0) Signal List'!D164="","",'0) Signal List'!D164)</f>
        <v/>
      </c>
      <c r="E161" s="27" t="str">
        <f>IF('0) Signal List'!E164="","",'0) Signal List'!E164)</f>
        <v/>
      </c>
      <c r="F161" s="34" t="str">
        <f>IF('0) Signal List'!F164="","",'0) Signal List'!F164)</f>
        <v/>
      </c>
      <c r="G161" s="14" t="str">
        <f>IF('0) Signal List'!G164="","",'0) Signal List'!G164)</f>
        <v/>
      </c>
      <c r="H161" s="14" t="str">
        <f>IF('0) Signal List'!H164="","",'0) Signal List'!H164)</f>
        <v/>
      </c>
    </row>
    <row r="162" spans="1:8" x14ac:dyDescent="0.25">
      <c r="A162" s="4" t="str">
        <f>IF('0) Signal List'!A165="","",'0) Signal List'!A165)</f>
        <v/>
      </c>
      <c r="B162" s="34" t="str">
        <f>IF('0) Signal List'!B165="","",'0) Signal List'!B165)</f>
        <v/>
      </c>
      <c r="C162" s="34" t="str">
        <f>IF('0) Signal List'!C165="","",'0) Signal List'!C165)</f>
        <v/>
      </c>
      <c r="D162" s="34" t="str">
        <f>IF('0) Signal List'!D165="","",'0) Signal List'!D165)</f>
        <v/>
      </c>
      <c r="E162" s="27" t="str">
        <f>IF('0) Signal List'!E165="","",'0) Signal List'!E165)</f>
        <v/>
      </c>
      <c r="F162" s="34" t="str">
        <f>IF('0) Signal List'!F165="","",'0) Signal List'!F165)</f>
        <v/>
      </c>
      <c r="G162" s="14" t="str">
        <f>IF('0) Signal List'!G165="","",'0) Signal List'!G165)</f>
        <v/>
      </c>
      <c r="H162" s="14" t="str">
        <f>IF('0) Signal List'!H165="","",'0) Signal List'!H165)</f>
        <v/>
      </c>
    </row>
    <row r="163" spans="1:8" x14ac:dyDescent="0.25">
      <c r="A163" s="4" t="str">
        <f>IF('0) Signal List'!A166="","",'0) Signal List'!A166)</f>
        <v/>
      </c>
      <c r="B163" s="34" t="str">
        <f>IF('0) Signal List'!B166="","",'0) Signal List'!B166)</f>
        <v/>
      </c>
      <c r="C163" s="34" t="str">
        <f>IF('0) Signal List'!C166="","",'0) Signal List'!C166)</f>
        <v/>
      </c>
      <c r="D163" s="34" t="str">
        <f>IF('0) Signal List'!D166="","",'0) Signal List'!D166)</f>
        <v/>
      </c>
      <c r="E163" s="27" t="str">
        <f>IF('0) Signal List'!E166="","",'0) Signal List'!E166)</f>
        <v/>
      </c>
      <c r="F163" s="34" t="str">
        <f>IF('0) Signal List'!F166="","",'0) Signal List'!F166)</f>
        <v/>
      </c>
      <c r="G163" s="14" t="str">
        <f>IF('0) Signal List'!G166="","",'0) Signal List'!G166)</f>
        <v/>
      </c>
      <c r="H163" s="14" t="str">
        <f>IF('0) Signal List'!H166="","",'0) Signal List'!H166)</f>
        <v/>
      </c>
    </row>
    <row r="164" spans="1:8" x14ac:dyDescent="0.25">
      <c r="A164" s="4" t="str">
        <f>IF('0) Signal List'!A167="","",'0) Signal List'!A167)</f>
        <v/>
      </c>
      <c r="B164" s="34" t="str">
        <f>IF('0) Signal List'!B167="","",'0) Signal List'!B167)</f>
        <v/>
      </c>
      <c r="C164" s="34" t="str">
        <f>IF('0) Signal List'!C167="","",'0) Signal List'!C167)</f>
        <v/>
      </c>
      <c r="D164" s="34" t="str">
        <f>IF('0) Signal List'!D167="","",'0) Signal List'!D167)</f>
        <v/>
      </c>
      <c r="E164" s="27" t="str">
        <f>IF('0) Signal List'!E167="","",'0) Signal List'!E167)</f>
        <v/>
      </c>
      <c r="F164" s="34" t="str">
        <f>IF('0) Signal List'!F167="","",'0) Signal List'!F167)</f>
        <v/>
      </c>
      <c r="G164" s="14" t="str">
        <f>IF('0) Signal List'!G167="","",'0) Signal List'!G167)</f>
        <v/>
      </c>
      <c r="H164" s="14" t="str">
        <f>IF('0) Signal List'!H167="","",'0) Signal List'!H167)</f>
        <v/>
      </c>
    </row>
    <row r="165" spans="1:8" x14ac:dyDescent="0.25">
      <c r="A165" s="4" t="str">
        <f>IF('0) Signal List'!A168="","",'0) Signal List'!A168)</f>
        <v/>
      </c>
      <c r="B165" s="34" t="str">
        <f>IF('0) Signal List'!B168="","",'0) Signal List'!B168)</f>
        <v/>
      </c>
      <c r="C165" s="34" t="str">
        <f>IF('0) Signal List'!C168="","",'0) Signal List'!C168)</f>
        <v/>
      </c>
      <c r="D165" s="34" t="str">
        <f>IF('0) Signal List'!D168="","",'0) Signal List'!D168)</f>
        <v/>
      </c>
      <c r="E165" s="27" t="str">
        <f>IF('0) Signal List'!E168="","",'0) Signal List'!E168)</f>
        <v/>
      </c>
      <c r="F165" s="34" t="str">
        <f>IF('0) Signal List'!F168="","",'0) Signal List'!F168)</f>
        <v/>
      </c>
      <c r="G165" s="14" t="str">
        <f>IF('0) Signal List'!G168="","",'0) Signal List'!G168)</f>
        <v/>
      </c>
      <c r="H165" s="14" t="str">
        <f>IF('0) Signal List'!H168="","",'0) Signal List'!H168)</f>
        <v/>
      </c>
    </row>
    <row r="166" spans="1:8" x14ac:dyDescent="0.25">
      <c r="A166" s="4" t="str">
        <f>IF('0) Signal List'!A169="","",'0) Signal List'!A169)</f>
        <v/>
      </c>
      <c r="B166" s="34" t="str">
        <f>IF('0) Signal List'!B169="","",'0) Signal List'!B169)</f>
        <v/>
      </c>
      <c r="C166" s="34" t="str">
        <f>IF('0) Signal List'!C169="","",'0) Signal List'!C169)</f>
        <v/>
      </c>
      <c r="D166" s="34" t="str">
        <f>IF('0) Signal List'!D169="","",'0) Signal List'!D169)</f>
        <v/>
      </c>
      <c r="E166" s="27" t="str">
        <f>IF('0) Signal List'!E169="","",'0) Signal List'!E169)</f>
        <v/>
      </c>
      <c r="F166" s="34" t="str">
        <f>IF('0) Signal List'!F169="","",'0) Signal List'!F169)</f>
        <v/>
      </c>
      <c r="G166" s="14" t="str">
        <f>IF('0) Signal List'!G169="","",'0) Signal List'!G169)</f>
        <v/>
      </c>
      <c r="H166" s="14" t="str">
        <f>IF('0) Signal List'!H169="","",'0) Signal List'!H169)</f>
        <v/>
      </c>
    </row>
    <row r="167" spans="1:8" x14ac:dyDescent="0.25">
      <c r="A167" s="4" t="str">
        <f>IF('0) Signal List'!A170="","",'0) Signal List'!A170)</f>
        <v/>
      </c>
      <c r="B167" s="34" t="str">
        <f>IF('0) Signal List'!B170="","",'0) Signal List'!B170)</f>
        <v/>
      </c>
      <c r="C167" s="34" t="str">
        <f>IF('0) Signal List'!C170="","",'0) Signal List'!C170)</f>
        <v/>
      </c>
      <c r="D167" s="34" t="str">
        <f>IF('0) Signal List'!D170="","",'0) Signal List'!D170)</f>
        <v/>
      </c>
      <c r="E167" s="27" t="str">
        <f>IF('0) Signal List'!E170="","",'0) Signal List'!E170)</f>
        <v/>
      </c>
      <c r="F167" s="34" t="str">
        <f>IF('0) Signal List'!F170="","",'0) Signal List'!F170)</f>
        <v/>
      </c>
      <c r="G167" s="14" t="str">
        <f>IF('0) Signal List'!G170="","",'0) Signal List'!G170)</f>
        <v/>
      </c>
      <c r="H167" s="14" t="str">
        <f>IF('0) Signal List'!H170="","",'0) Signal List'!H170)</f>
        <v/>
      </c>
    </row>
    <row r="168" spans="1:8" x14ac:dyDescent="0.25">
      <c r="A168" s="4" t="str">
        <f>IF('0) Signal List'!A171="","",'0) Signal List'!A171)</f>
        <v/>
      </c>
      <c r="B168" s="34" t="str">
        <f>IF('0) Signal List'!B171="","",'0) Signal List'!B171)</f>
        <v/>
      </c>
      <c r="C168" s="34" t="str">
        <f>IF('0) Signal List'!C171="","",'0) Signal List'!C171)</f>
        <v/>
      </c>
      <c r="D168" s="34" t="str">
        <f>IF('0) Signal List'!D171="","",'0) Signal List'!D171)</f>
        <v/>
      </c>
      <c r="E168" s="27" t="str">
        <f>IF('0) Signal List'!E171="","",'0) Signal List'!E171)</f>
        <v/>
      </c>
      <c r="F168" s="34" t="str">
        <f>IF('0) Signal List'!F171="","",'0) Signal List'!F171)</f>
        <v/>
      </c>
      <c r="G168" s="14" t="str">
        <f>IF('0) Signal List'!G171="","",'0) Signal List'!G171)</f>
        <v/>
      </c>
      <c r="H168" s="14" t="str">
        <f>IF('0) Signal List'!H171="","",'0) Signal List'!H171)</f>
        <v/>
      </c>
    </row>
    <row r="169" spans="1:8" x14ac:dyDescent="0.25">
      <c r="A169" s="4" t="str">
        <f>IF('0) Signal List'!A172="","",'0) Signal List'!A172)</f>
        <v/>
      </c>
      <c r="B169" s="34" t="str">
        <f>IF('0) Signal List'!B172="","",'0) Signal List'!B172)</f>
        <v/>
      </c>
      <c r="C169" s="34" t="str">
        <f>IF('0) Signal List'!C172="","",'0) Signal List'!C172)</f>
        <v/>
      </c>
      <c r="D169" s="34" t="str">
        <f>IF('0) Signal List'!D172="","",'0) Signal List'!D172)</f>
        <v/>
      </c>
      <c r="E169" s="27" t="str">
        <f>IF('0) Signal List'!E172="","",'0) Signal List'!E172)</f>
        <v/>
      </c>
      <c r="F169" s="34" t="str">
        <f>IF('0) Signal List'!F172="","",'0) Signal List'!F172)</f>
        <v/>
      </c>
      <c r="G169" s="14" t="str">
        <f>IF('0) Signal List'!G172="","",'0) Signal List'!G172)</f>
        <v/>
      </c>
      <c r="H169" s="14" t="str">
        <f>IF('0) Signal List'!H172="","",'0) Signal List'!H172)</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40:H140"/>
    <mergeCell ref="G141:H141"/>
    <mergeCell ref="A2:H2"/>
    <mergeCell ref="B44:E44"/>
    <mergeCell ref="C81:F81"/>
    <mergeCell ref="B130:F130"/>
    <mergeCell ref="C7:F7"/>
    <mergeCell ref="B105:F105"/>
    <mergeCell ref="B58:C58"/>
    <mergeCell ref="B77:F77"/>
    <mergeCell ref="B138:F138"/>
    <mergeCell ref="I149:L149"/>
    <mergeCell ref="G149:H149"/>
    <mergeCell ref="I140:L140"/>
    <mergeCell ref="I141:L141"/>
    <mergeCell ref="I143:L143"/>
    <mergeCell ref="I144:L144"/>
    <mergeCell ref="I145:L145"/>
    <mergeCell ref="I146:L146"/>
    <mergeCell ref="I147:L147"/>
    <mergeCell ref="I148:L148"/>
    <mergeCell ref="G143:H143"/>
    <mergeCell ref="G144:H144"/>
    <mergeCell ref="G145:H145"/>
    <mergeCell ref="G146:H146"/>
    <mergeCell ref="B148:E149"/>
    <mergeCell ref="G147:H147"/>
    <mergeCell ref="G148:H148"/>
    <mergeCell ref="G142:H142"/>
    <mergeCell ref="B147:E147"/>
  </mergeCells>
  <printOptions horizontalCentered="1" verticalCentered="1"/>
  <pageMargins left="0.23622047244094491" right="0.23622047244094491" top="0.74803149606299213" bottom="0.74803149606299213" header="0.31496062992125984" footer="0.31496062992125984"/>
  <pageSetup paperSize="8" scale="49"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8"/>
  <sheetViews>
    <sheetView view="pageBreakPreview" zoomScale="70" zoomScaleNormal="85" zoomScaleSheetLayoutView="70" workbookViewId="0">
      <selection activeCell="B37" sqref="B37"/>
    </sheetView>
  </sheetViews>
  <sheetFormatPr defaultColWidth="9.109375" defaultRowHeight="13.2" x14ac:dyDescent="0.25"/>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38.44140625" style="22" customWidth="1"/>
    <col min="13" max="16384" width="9.109375" style="22"/>
  </cols>
  <sheetData>
    <row r="1" spans="1:12" s="11" customFormat="1" ht="53.25" customHeight="1" x14ac:dyDescent="0.4">
      <c r="A1" s="934" t="str">
        <f>IF('0) Signal List'!A1="","",'0) Signal List'!A1)</f>
        <v>WINDFARM NAME (TLC)</v>
      </c>
      <c r="B1" s="935" t="str">
        <f>IF('0) Signal List'!B1="","",'0) Signal List'!B1)</f>
        <v/>
      </c>
      <c r="C1" s="292" t="str">
        <f>IF('0) Signal List'!C1="","",'0) Signal List'!C1)</f>
        <v>Type</v>
      </c>
      <c r="D1" s="292" t="str">
        <f>IF('0) Signal List'!D1="","",'0) Signal List'!D1)</f>
        <v>C</v>
      </c>
      <c r="E1" s="293" t="str">
        <f>'0) Signal List'!E1</f>
        <v>XX</v>
      </c>
      <c r="F1" s="292" t="str">
        <f>IF('0) Signal List'!F1="","",'0) Signal List'!F1)</f>
        <v>MW</v>
      </c>
      <c r="G1" s="293" t="str">
        <f>'0) Signal List'!G1</f>
        <v>v1.0</v>
      </c>
      <c r="H1" s="293"/>
      <c r="I1" s="931" t="s">
        <v>381</v>
      </c>
      <c r="J1" s="932"/>
      <c r="K1" s="932"/>
      <c r="L1" s="933"/>
    </row>
    <row r="2" spans="1:12" ht="26.4" x14ac:dyDescent="0.4">
      <c r="A2" s="908" t="str">
        <f>IF('0) Signal List'!A2="","",'0) Signal List'!A2)</f>
        <v>EirGrid Signals, Command &amp; Control Specification (Ref: DCC11.5)</v>
      </c>
      <c r="B2" s="909" t="str">
        <f>IF('0) Signal List'!B2="","",'0) Signal List'!B2)</f>
        <v/>
      </c>
      <c r="C2" s="909" t="str">
        <f>IF('0) Signal List'!C2="","",'0) Signal List'!C2)</f>
        <v/>
      </c>
      <c r="D2" s="909" t="str">
        <f>IF('0) Signal List'!D2="","",'0) Signal List'!D2)</f>
        <v/>
      </c>
      <c r="E2" s="909" t="str">
        <f>IF('0) Signal List'!E2="","",'0) Signal List'!E2)</f>
        <v/>
      </c>
      <c r="F2" s="909" t="str">
        <f>IF('0) Signal List'!F2="","",'0) Signal List'!F2)</f>
        <v/>
      </c>
      <c r="G2" s="752"/>
      <c r="H2" s="770"/>
      <c r="I2" s="138" t="s">
        <v>177</v>
      </c>
      <c r="J2" s="139" t="s">
        <v>178</v>
      </c>
      <c r="K2" s="139" t="s">
        <v>179</v>
      </c>
      <c r="L2" s="140" t="s">
        <v>180</v>
      </c>
    </row>
    <row r="3" spans="1:12" ht="33" x14ac:dyDescent="0.6">
      <c r="A3" s="571" t="s">
        <v>537</v>
      </c>
      <c r="B3" s="78"/>
      <c r="C3" s="78"/>
      <c r="D3" s="78"/>
      <c r="E3" s="78"/>
      <c r="F3" s="78"/>
      <c r="G3" s="13"/>
      <c r="H3" s="13"/>
      <c r="I3" s="150"/>
      <c r="J3" s="151"/>
      <c r="K3" s="151"/>
      <c r="L3" s="152"/>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4"/>
      <c r="J4" s="151"/>
      <c r="K4" s="151"/>
      <c r="L4" s="152"/>
    </row>
    <row r="5" spans="1:12" ht="13.8" thickBot="1" x14ac:dyDescent="0.3">
      <c r="A5" s="16" t="str">
        <f>IF('0) Signal List'!A5="","",'0) Signal List'!A5)</f>
        <v>ETIE Ref</v>
      </c>
      <c r="B5" s="17" t="str">
        <f>IF('0) Signal List'!B5="","",'0) Signal List'!B5)</f>
        <v>Digital Input Signals (signals sent to EirGrid)</v>
      </c>
      <c r="C5" s="28" t="str">
        <f>IF('0) Signal List'!C5="","",'0) Signal List'!C5)</f>
        <v/>
      </c>
      <c r="D5" s="28" t="str">
        <f>IF('0) Signal List'!D5="","",'0) Signal List'!D5)</f>
        <v/>
      </c>
      <c r="E5" s="18" t="str">
        <f>IF('0) Signal List'!E5="","",'0) Signal List'!E5)</f>
        <v/>
      </c>
      <c r="F5" s="28" t="str">
        <f>IF('0) Signal List'!F5="","",'0) Signal List'!F5)</f>
        <v/>
      </c>
      <c r="G5" s="19" t="str">
        <f>IF('0) Signal List'!G5="","",'0) Signal List'!G5)</f>
        <v>Provided by</v>
      </c>
      <c r="H5" s="143" t="str">
        <f>IF('0) Signal List'!H5="","",'0) Signal List'!H5)</f>
        <v>TSO Pass-through to</v>
      </c>
      <c r="I5" s="384"/>
      <c r="J5" s="385"/>
      <c r="K5" s="385"/>
      <c r="L5" s="386"/>
    </row>
    <row r="6" spans="1:12" ht="14.25" customHeight="1" thickTop="1" x14ac:dyDescent="0.25">
      <c r="A6" s="8" t="str">
        <f>IF('0) Signal List'!A6="","",'0) Signal List'!A6)</f>
        <v/>
      </c>
      <c r="B6" s="22" t="str">
        <f>IF('0) Signal List'!B6="","",'0) Signal List'!B6)</f>
        <v/>
      </c>
      <c r="C6" s="22" t="str">
        <f>IF('0) Signal List'!C6="","",'0) Signal List'!C6)</f>
        <v/>
      </c>
      <c r="D6" s="22" t="str">
        <f>IF('0) Signal List'!D6="","",'0) Signal List'!D6)</f>
        <v/>
      </c>
      <c r="E6" s="3" t="str">
        <f>IF('0) Signal List'!E6="","",'0) Signal List'!E6)</f>
        <v/>
      </c>
      <c r="F6" s="22" t="str">
        <f>IF('0) Signal List'!F6="","",'0) Signal List'!F6)</f>
        <v/>
      </c>
      <c r="G6" s="43" t="str">
        <f>IF('0) Signal List'!G6="","",'0) Signal List'!G6)</f>
        <v/>
      </c>
      <c r="H6" s="144" t="str">
        <f>IF('0) Signal List'!H6="","",'0) Signal List'!H6)</f>
        <v/>
      </c>
      <c r="I6" s="150"/>
      <c r="J6" s="151"/>
      <c r="K6" s="151"/>
      <c r="L6" s="152"/>
    </row>
    <row r="7" spans="1:12" ht="14.25" customHeight="1" x14ac:dyDescent="0.25">
      <c r="A7" s="8" t="str">
        <f>IF('0) Signal List'!A7="","",'0) Signal List'!A7)</f>
        <v/>
      </c>
      <c r="B7" s="21" t="str">
        <f>IF('0) Signal List'!B7="","",'0) Signal List'!B7)</f>
        <v>Double Point Status Indications</v>
      </c>
      <c r="C7" s="942" t="str">
        <f>IF('0) Signal List'!C7="","",'0) Signal List'!C7)</f>
        <v>(each individual input identified separately for clarity)</v>
      </c>
      <c r="D7" s="752"/>
      <c r="E7" s="752"/>
      <c r="F7" s="805"/>
      <c r="G7" s="20" t="str">
        <f>IF('0) Signal List'!G7="","",'0) Signal List'!G7)</f>
        <v/>
      </c>
      <c r="H7" s="145" t="str">
        <f>IF('0) Signal List'!H7="","",'0) Signal List'!H7)</f>
        <v/>
      </c>
      <c r="I7" s="150"/>
      <c r="J7" s="151"/>
      <c r="K7" s="151"/>
      <c r="L7" s="152"/>
    </row>
    <row r="8" spans="1:12" ht="14.25" customHeight="1" x14ac:dyDescent="0.25">
      <c r="A8" s="8" t="str">
        <f>IF('0) Signal List'!A8="","",'0) Signal List'!A8)</f>
        <v/>
      </c>
      <c r="B8" s="378" t="str">
        <f>IF('0) Signal List'!B8="","",'0) Signal List'!B8)</f>
        <v>Digital Input Signals from Sub Station to EirGrid</v>
      </c>
      <c r="C8" s="22" t="str">
        <f>IF('0) Signal List'!C8="","",'0) Signal List'!C8)</f>
        <v/>
      </c>
      <c r="D8" s="22" t="str">
        <f>IF('0) Signal List'!D8="","",'0) Signal List'!D8)</f>
        <v/>
      </c>
      <c r="E8" s="3" t="str">
        <f>IF('0) Signal List'!E8="","",'0) Signal List'!E8)</f>
        <v/>
      </c>
      <c r="F8" s="22" t="str">
        <f>IF('0) Signal List'!F8="","",'0) Signal List'!F8)</f>
        <v/>
      </c>
      <c r="G8" s="20" t="str">
        <f>IF('0) Signal List'!G8="","",'0) Signal List'!G8)</f>
        <v/>
      </c>
      <c r="H8" s="146"/>
      <c r="I8" s="150"/>
      <c r="J8" s="151"/>
      <c r="K8" s="151"/>
      <c r="L8" s="152"/>
    </row>
    <row r="9" spans="1:12" ht="14.25" customHeight="1" x14ac:dyDescent="0.25">
      <c r="A9" s="8" t="str">
        <f>IF('0) Signal List'!A9="","",'0) Signal List'!A9)</f>
        <v>A1</v>
      </c>
      <c r="B9" s="22" t="str">
        <f>IF('0) Signal List'!B9="","",'0) Signal List'!B9)</f>
        <v>ESBN 20 kV interface switch (Nulec Recloser)</v>
      </c>
      <c r="C9" s="22" t="str">
        <f>IF('0) Signal List'!C9="","",'0) Signal List'!C9)</f>
        <v/>
      </c>
      <c r="D9" s="22" t="str">
        <f>IF('0) Signal List'!D9="","",'0) Signal List'!D9)</f>
        <v>open</v>
      </c>
      <c r="E9" s="3" t="str">
        <f>IF('0) Signal List'!E9="","",'0) Signal List'!E9)</f>
        <v/>
      </c>
      <c r="F9" s="22" t="str">
        <f>IF('0) Signal List'!F9="","",'0) Signal List'!F9)</f>
        <v/>
      </c>
      <c r="G9" s="83" t="str">
        <f>IF('0) Signal List'!G9="","",'0) Signal List'!G9)</f>
        <v>ESBN</v>
      </c>
      <c r="H9" s="146" t="str">
        <f>IF('0) Signal List'!H9="","",'0) Signal List'!H9)</f>
        <v>ESBN</v>
      </c>
      <c r="I9" s="75" t="s">
        <v>181</v>
      </c>
      <c r="J9" s="76"/>
      <c r="K9" s="76"/>
      <c r="L9" s="77"/>
    </row>
    <row r="10" spans="1:12" ht="14.25" customHeight="1" x14ac:dyDescent="0.25">
      <c r="A10" s="8" t="str">
        <f>IF('0) Signal List'!A10="","",'0) Signal List'!A10)</f>
        <v>A2</v>
      </c>
      <c r="B10" s="22" t="str">
        <f>IF('0) Signal List'!B10="","",'0) Signal List'!B10)</f>
        <v>ESBN 20 kV interface switch (Nulec Recloser)</v>
      </c>
      <c r="C10" s="22" t="str">
        <f>IF('0) Signal List'!C10="","",'0) Signal List'!C10)</f>
        <v/>
      </c>
      <c r="D10" s="22" t="str">
        <f>IF('0) Signal List'!D10="","",'0) Signal List'!D10)</f>
        <v>closed</v>
      </c>
      <c r="E10" s="3" t="str">
        <f>IF('0) Signal List'!E10="","",'0) Signal List'!E10)</f>
        <v/>
      </c>
      <c r="F10" s="22" t="str">
        <f>IF('0) Signal List'!F10="","",'0) Signal List'!F10)</f>
        <v/>
      </c>
      <c r="G10" s="83" t="str">
        <f>IF('0) Signal List'!G10="","",'0) Signal List'!G10)</f>
        <v>ESBN</v>
      </c>
      <c r="H10" s="146" t="str">
        <f>IF('0) Signal List'!H10="","",'0) Signal List'!H10)</f>
        <v>ESBN</v>
      </c>
      <c r="I10" s="75" t="s">
        <v>181</v>
      </c>
      <c r="J10" s="76"/>
      <c r="K10" s="76"/>
      <c r="L10" s="77"/>
    </row>
    <row r="11" spans="1:12" ht="14.25" customHeight="1" x14ac:dyDescent="0.25">
      <c r="A11" s="8" t="str">
        <f>IF('0) Signal List'!A11="","",'0) Signal List'!A11)</f>
        <v>A3</v>
      </c>
      <c r="B11" s="22" t="str">
        <f>IF('0) Signal List'!B11="","",'0) Signal List'!B11)</f>
        <v>WINDFARM NAME (TLC) T421 WFPS 20 kV CB</v>
      </c>
      <c r="C11" s="22" t="str">
        <f>IF('0) Signal List'!C11="","",'0) Signal List'!C11)</f>
        <v/>
      </c>
      <c r="D11" s="22" t="str">
        <f>IF('0) Signal List'!D11="","",'0) Signal List'!D11)</f>
        <v>open</v>
      </c>
      <c r="E11" s="3" t="str">
        <f>IF('0) Signal List'!E11="","",'0) Signal List'!E11)</f>
        <v/>
      </c>
      <c r="F11" s="22" t="str">
        <f>IF('0) Signal List'!F11="","",'0) Signal List'!F11)</f>
        <v/>
      </c>
      <c r="G11" s="42" t="str">
        <f>IF('0) Signal List'!G11="","",'0) Signal List'!G11)</f>
        <v>WFPS</v>
      </c>
      <c r="H11" s="146" t="str">
        <f>IF('0) Signal List'!H11="","",'0) Signal List'!H11)</f>
        <v>ESBN</v>
      </c>
      <c r="I11" s="75" t="s">
        <v>181</v>
      </c>
      <c r="J11" s="76"/>
      <c r="K11" s="76"/>
      <c r="L11" s="77"/>
    </row>
    <row r="12" spans="1:12" ht="14.25" customHeight="1" x14ac:dyDescent="0.25">
      <c r="A12" s="8" t="str">
        <f>IF('0) Signal List'!A12="","",'0) Signal List'!A12)</f>
        <v>A4</v>
      </c>
      <c r="B12" s="22" t="str">
        <f>IF('0) Signal List'!B12="","",'0) Signal List'!B12)</f>
        <v>WINDFARM NAME (TLC) T421 WFPS 20 kV CB</v>
      </c>
      <c r="C12" s="22" t="str">
        <f>IF('0) Signal List'!C12="","",'0) Signal List'!C12)</f>
        <v/>
      </c>
      <c r="D12" s="22" t="str">
        <f>IF('0) Signal List'!D12="","",'0) Signal List'!D12)</f>
        <v>closed</v>
      </c>
      <c r="E12" s="3" t="str">
        <f>IF('0) Signal List'!E12="","",'0) Signal List'!E12)</f>
        <v/>
      </c>
      <c r="F12" s="22" t="str">
        <f>IF('0) Signal List'!F12="","",'0) Signal List'!F12)</f>
        <v/>
      </c>
      <c r="G12" s="42" t="str">
        <f>IF('0) Signal List'!G12="","",'0) Signal List'!G12)</f>
        <v>WFPS</v>
      </c>
      <c r="H12" s="146" t="str">
        <f>IF('0) Signal List'!H12="","",'0) Signal List'!H12)</f>
        <v>ESBN</v>
      </c>
      <c r="I12" s="75" t="s">
        <v>181</v>
      </c>
      <c r="J12" s="76"/>
      <c r="K12" s="76"/>
      <c r="L12" s="77"/>
    </row>
    <row r="13" spans="1:12" ht="14.25" customHeight="1" x14ac:dyDescent="0.25">
      <c r="A13" s="8" t="str">
        <f>IF('0) Signal List'!A13="","",'0) Signal List'!A13)</f>
        <v>A5</v>
      </c>
      <c r="B13" s="22" t="str">
        <f>IF('0) Signal List'!B13="","",'0) Signal List'!B13)</f>
        <v>WINDFARM NAME (TLC) Feeder 1 20 kV CB</v>
      </c>
      <c r="C13" s="22" t="str">
        <f>IF('0) Signal List'!C13="","",'0) Signal List'!C13)</f>
        <v/>
      </c>
      <c r="D13" s="22" t="str">
        <f>IF('0) Signal List'!D13="","",'0) Signal List'!D13)</f>
        <v>open</v>
      </c>
      <c r="E13" s="3" t="str">
        <f>IF('0) Signal List'!E13="","",'0) Signal List'!E13)</f>
        <v/>
      </c>
      <c r="F13" s="22" t="str">
        <f>IF('0) Signal List'!F13="","",'0) Signal List'!F13)</f>
        <v/>
      </c>
      <c r="G13" s="42" t="str">
        <f>IF('0) Signal List'!G13="","",'0) Signal List'!G13)</f>
        <v>WFPS</v>
      </c>
      <c r="H13" s="146" t="str">
        <f>IF('0) Signal List'!H13="","",'0) Signal List'!H13)</f>
        <v>ESBN</v>
      </c>
      <c r="I13" s="75" t="s">
        <v>181</v>
      </c>
      <c r="J13" s="76"/>
      <c r="K13" s="76"/>
      <c r="L13" s="77"/>
    </row>
    <row r="14" spans="1:12" ht="14.25" customHeight="1" x14ac:dyDescent="0.25">
      <c r="A14" s="8" t="str">
        <f>IF('0) Signal List'!A14="","",'0) Signal List'!A14)</f>
        <v>A6</v>
      </c>
      <c r="B14" s="22" t="str">
        <f>IF('0) Signal List'!B14="","",'0) Signal List'!B14)</f>
        <v>WINDFARM NAME (TLC) Feeder 1 20 kV CB</v>
      </c>
      <c r="C14" s="22" t="str">
        <f>IF('0) Signal List'!C14="","",'0) Signal List'!C14)</f>
        <v/>
      </c>
      <c r="D14" s="22" t="str">
        <f>IF('0) Signal List'!D14="","",'0) Signal List'!D14)</f>
        <v>closed</v>
      </c>
      <c r="E14" s="3" t="str">
        <f>IF('0) Signal List'!E14="","",'0) Signal List'!E14)</f>
        <v/>
      </c>
      <c r="F14" s="22" t="str">
        <f>IF('0) Signal List'!F14="","",'0) Signal List'!F14)</f>
        <v/>
      </c>
      <c r="G14" s="42" t="str">
        <f>IF('0) Signal List'!G14="","",'0) Signal List'!G14)</f>
        <v>WFPS</v>
      </c>
      <c r="H14" s="146" t="str">
        <f>IF('0) Signal List'!H14="","",'0) Signal List'!H14)</f>
        <v>ESBN</v>
      </c>
      <c r="I14" s="75" t="s">
        <v>181</v>
      </c>
      <c r="J14" s="76"/>
      <c r="K14" s="76"/>
      <c r="L14" s="77"/>
    </row>
    <row r="15" spans="1:12" ht="14.25" customHeight="1" x14ac:dyDescent="0.25">
      <c r="A15" s="8" t="str">
        <f>IF('0) Signal List'!A15="","",'0) Signal List'!A15)</f>
        <v>A7</v>
      </c>
      <c r="B15" s="22" t="str">
        <f>IF('0) Signal List'!B15="","",'0) Signal List'!B15)</f>
        <v>WINDFARM NAME (TLC) Feeder 2 20 kV CB</v>
      </c>
      <c r="C15" s="22" t="str">
        <f>IF('0) Signal List'!C15="","",'0) Signal List'!C15)</f>
        <v/>
      </c>
      <c r="D15" s="22" t="str">
        <f>IF('0) Signal List'!D15="","",'0) Signal List'!D15)</f>
        <v>open</v>
      </c>
      <c r="E15" s="3" t="str">
        <f>IF('0) Signal List'!E15="","",'0) Signal List'!E15)</f>
        <v/>
      </c>
      <c r="F15" s="22" t="str">
        <f>IF('0) Signal List'!F15="","",'0) Signal List'!F15)</f>
        <v/>
      </c>
      <c r="G15" s="42" t="str">
        <f>IF('0) Signal List'!G15="","",'0) Signal List'!G15)</f>
        <v>WFPS</v>
      </c>
      <c r="H15" s="146" t="str">
        <f>IF('0) Signal List'!H15="","",'0) Signal List'!H15)</f>
        <v>ESBN</v>
      </c>
      <c r="I15" s="75" t="s">
        <v>181</v>
      </c>
      <c r="J15" s="76"/>
      <c r="K15" s="76"/>
      <c r="L15" s="77"/>
    </row>
    <row r="16" spans="1:12" ht="14.25" customHeight="1" x14ac:dyDescent="0.25">
      <c r="A16" s="8" t="str">
        <f>IF('0) Signal List'!A16="","",'0) Signal List'!A16)</f>
        <v>A8</v>
      </c>
      <c r="B16" s="22" t="str">
        <f>IF('0) Signal List'!B16="","",'0) Signal List'!B16)</f>
        <v>WINDFARM NAME (TLC) Feeder 2 20 kV CB</v>
      </c>
      <c r="C16" s="22" t="str">
        <f>IF('0) Signal List'!C16="","",'0) Signal List'!C16)</f>
        <v/>
      </c>
      <c r="D16" s="22" t="str">
        <f>IF('0) Signal List'!D16="","",'0) Signal List'!D16)</f>
        <v>closed</v>
      </c>
      <c r="E16" s="3" t="str">
        <f>IF('0) Signal List'!E16="","",'0) Signal List'!E16)</f>
        <v/>
      </c>
      <c r="F16" s="22" t="str">
        <f>IF('0) Signal List'!F16="","",'0) Signal List'!F16)</f>
        <v/>
      </c>
      <c r="G16" s="42" t="str">
        <f>IF('0) Signal List'!G16="","",'0) Signal List'!G16)</f>
        <v>WFPS</v>
      </c>
      <c r="H16" s="146" t="str">
        <f>IF('0) Signal List'!H16="","",'0) Signal List'!H16)</f>
        <v>ESBN</v>
      </c>
      <c r="I16" s="75" t="s">
        <v>181</v>
      </c>
      <c r="J16" s="76"/>
      <c r="K16" s="76"/>
      <c r="L16" s="77"/>
    </row>
    <row r="17" spans="1:12" ht="14.25" customHeight="1" x14ac:dyDescent="0.25">
      <c r="A17" s="8" t="str">
        <f>IF('0) Signal List'!A17="","",'0) Signal List'!A17)</f>
        <v>A9</v>
      </c>
      <c r="B17" s="82" t="str">
        <f>IF('0) Signal List'!B17="","",'0) Signal List'!B17)</f>
        <v>WINDFARM NAME (TLC) Feeder 3 20 kV CB</v>
      </c>
      <c r="C17" s="22" t="str">
        <f>IF('0) Signal List'!C17="","",'0) Signal List'!C17)</f>
        <v/>
      </c>
      <c r="D17" s="22" t="str">
        <f>IF('0) Signal List'!D17="","",'0) Signal List'!D17)</f>
        <v>open</v>
      </c>
      <c r="E17" s="3" t="str">
        <f>IF('0) Signal List'!E17="","",'0) Signal List'!E17)</f>
        <v/>
      </c>
      <c r="F17" s="22" t="str">
        <f>IF('0) Signal List'!F17="","",'0) Signal List'!F17)</f>
        <v/>
      </c>
      <c r="G17" s="42" t="str">
        <f>IF('0) Signal List'!G17="","",'0) Signal List'!G17)</f>
        <v>WFPS</v>
      </c>
      <c r="H17" s="146" t="str">
        <f>IF('0) Signal List'!H17="","",'0) Signal List'!H17)</f>
        <v>ESBN</v>
      </c>
      <c r="I17" s="75" t="s">
        <v>181</v>
      </c>
      <c r="J17" s="76"/>
      <c r="K17" s="76"/>
      <c r="L17" s="77"/>
    </row>
    <row r="18" spans="1:12" ht="14.25" customHeight="1" x14ac:dyDescent="0.25">
      <c r="A18" s="8" t="str">
        <f>IF('0) Signal List'!A18="","",'0) Signal List'!A18)</f>
        <v>A10</v>
      </c>
      <c r="B18" s="82" t="str">
        <f>IF('0) Signal List'!B18="","",'0) Signal List'!B18)</f>
        <v>WINDFARM NAME (TLC) Feeder 3 20 kV CB</v>
      </c>
      <c r="C18" s="22" t="str">
        <f>IF('0) Signal List'!C18="","",'0) Signal List'!C18)</f>
        <v/>
      </c>
      <c r="D18" s="22" t="str">
        <f>IF('0) Signal List'!D18="","",'0) Signal List'!D18)</f>
        <v>closed</v>
      </c>
      <c r="E18" s="3" t="str">
        <f>IF('0) Signal List'!E18="","",'0) Signal List'!E18)</f>
        <v/>
      </c>
      <c r="F18" s="22" t="str">
        <f>IF('0) Signal List'!F18="","",'0) Signal List'!F18)</f>
        <v/>
      </c>
      <c r="G18" s="42" t="str">
        <f>IF('0) Signal List'!G18="","",'0) Signal List'!G18)</f>
        <v>WFPS</v>
      </c>
      <c r="H18" s="146" t="str">
        <f>IF('0) Signal List'!H18="","",'0) Signal List'!H18)</f>
        <v>ESBN</v>
      </c>
      <c r="I18" s="75" t="s">
        <v>181</v>
      </c>
      <c r="J18" s="76"/>
      <c r="K18" s="76"/>
      <c r="L18" s="77"/>
    </row>
    <row r="19" spans="1:12" ht="14.25" customHeight="1" x14ac:dyDescent="0.25">
      <c r="A19" s="8" t="str">
        <f>IF('0) Signal List'!A19="","",'0) Signal List'!A19)</f>
        <v>A11</v>
      </c>
      <c r="B19" s="82" t="str">
        <f>IF('0) Signal List'!B19="","",'0) Signal List'!B19)</f>
        <v>WINDFARM NAME (TLC) Feeder 4 20 kV CB</v>
      </c>
      <c r="C19" s="22" t="str">
        <f>IF('0) Signal List'!C19="","",'0) Signal List'!C19)</f>
        <v/>
      </c>
      <c r="D19" s="22" t="str">
        <f>IF('0) Signal List'!D19="","",'0) Signal List'!D19)</f>
        <v>open</v>
      </c>
      <c r="E19" s="3" t="str">
        <f>IF('0) Signal List'!E19="","",'0) Signal List'!E19)</f>
        <v/>
      </c>
      <c r="F19" s="22" t="str">
        <f>IF('0) Signal List'!F19="","",'0) Signal List'!F19)</f>
        <v/>
      </c>
      <c r="G19" s="42" t="str">
        <f>IF('0) Signal List'!G19="","",'0) Signal List'!G19)</f>
        <v>WFPS</v>
      </c>
      <c r="H19" s="146" t="str">
        <f>IF('0) Signal List'!H19="","",'0) Signal List'!H19)</f>
        <v>ESBN</v>
      </c>
      <c r="I19" s="75" t="s">
        <v>181</v>
      </c>
      <c r="J19" s="76"/>
      <c r="K19" s="76"/>
      <c r="L19" s="77"/>
    </row>
    <row r="20" spans="1:12" ht="14.25" customHeight="1" x14ac:dyDescent="0.25">
      <c r="A20" s="8" t="str">
        <f>IF('0) Signal List'!A20="","",'0) Signal List'!A20)</f>
        <v>A12</v>
      </c>
      <c r="B20" s="82" t="str">
        <f>IF('0) Signal List'!B20="","",'0) Signal List'!B20)</f>
        <v>WINDFARM NAME (TLC) Feeder 4 20 kV CB</v>
      </c>
      <c r="C20" s="22" t="str">
        <f>IF('0) Signal List'!C20="","",'0) Signal List'!C20)</f>
        <v/>
      </c>
      <c r="D20" s="22" t="str">
        <f>IF('0) Signal List'!D20="","",'0) Signal List'!D20)</f>
        <v>closed</v>
      </c>
      <c r="E20" s="3" t="str">
        <f>IF('0) Signal List'!E20="","",'0) Signal List'!E20)</f>
        <v/>
      </c>
      <c r="F20" s="22" t="str">
        <f>IF('0) Signal List'!F20="","",'0) Signal List'!F20)</f>
        <v/>
      </c>
      <c r="G20" s="42" t="str">
        <f>IF('0) Signal List'!G20="","",'0) Signal List'!G20)</f>
        <v>WFPS</v>
      </c>
      <c r="H20" s="146" t="str">
        <f>IF('0) Signal List'!H20="","",'0) Signal List'!H20)</f>
        <v>ESBN</v>
      </c>
      <c r="I20" s="75" t="s">
        <v>181</v>
      </c>
      <c r="J20" s="76"/>
      <c r="K20" s="76"/>
      <c r="L20" s="77"/>
    </row>
    <row r="21" spans="1:12" ht="14.25" customHeight="1" x14ac:dyDescent="0.25">
      <c r="A21" s="8" t="str">
        <f>IF('0) Signal List'!A21="","",'0) Signal List'!A21)</f>
        <v>A13</v>
      </c>
      <c r="B21" s="82" t="str">
        <f>IF('0) Signal List'!B21="","",'0) Signal List'!B21)</f>
        <v>TSO Dispatch Control Enable Switch</v>
      </c>
      <c r="C21" s="22" t="str">
        <f>IF('0) Signal List'!C21="","",'0) Signal List'!C21)</f>
        <v/>
      </c>
      <c r="D21" s="22" t="str">
        <f>IF('0) Signal List'!D21="","",'0) Signal List'!D21)</f>
        <v>off</v>
      </c>
      <c r="E21" s="3" t="str">
        <f>IF('0) Signal List'!E21="","",'0) Signal List'!E21)</f>
        <v/>
      </c>
      <c r="F21" s="22" t="str">
        <f>IF('0) Signal List'!F21="","",'0) Signal List'!F21)</f>
        <v/>
      </c>
      <c r="G21" s="42" t="str">
        <f>IF('0) Signal List'!G21="","",'0) Signal List'!G21)</f>
        <v>WFPS</v>
      </c>
      <c r="H21" s="146" t="str">
        <f>IF('0) Signal List'!H21="","",'0) Signal List'!H21)</f>
        <v xml:space="preserve">N/A </v>
      </c>
      <c r="I21" s="75" t="s">
        <v>181</v>
      </c>
      <c r="J21" s="76"/>
      <c r="K21" s="76"/>
      <c r="L21" s="77"/>
    </row>
    <row r="22" spans="1:12" ht="14.25" customHeight="1" x14ac:dyDescent="0.25">
      <c r="A22" s="8" t="str">
        <f>IF('0) Signal List'!A22="","",'0) Signal List'!A22)</f>
        <v>A14</v>
      </c>
      <c r="B22" s="82" t="str">
        <f>IF('0) Signal List'!B22="","",'0) Signal List'!B22)</f>
        <v>TSO Dispatch Control Enable Switch</v>
      </c>
      <c r="C22" s="22" t="str">
        <f>IF('0) Signal List'!C22="","",'0) Signal List'!C22)</f>
        <v/>
      </c>
      <c r="D22" s="22" t="str">
        <f>IF('0) Signal List'!D22="","",'0) Signal List'!D22)</f>
        <v>on</v>
      </c>
      <c r="E22" s="3" t="str">
        <f>IF('0) Signal List'!E22="","",'0) Signal List'!E22)</f>
        <v/>
      </c>
      <c r="F22" s="22" t="str">
        <f>IF('0) Signal List'!F22="","",'0) Signal List'!F22)</f>
        <v/>
      </c>
      <c r="G22" s="42" t="str">
        <f>IF('0) Signal List'!G22="","",'0) Signal List'!G22)</f>
        <v>WFPS</v>
      </c>
      <c r="H22" s="146" t="str">
        <f>IF('0) Signal List'!H22="","",'0) Signal List'!H22)</f>
        <v xml:space="preserve">N/A </v>
      </c>
      <c r="I22" s="75" t="s">
        <v>181</v>
      </c>
      <c r="J22" s="76"/>
      <c r="K22" s="76"/>
      <c r="L22" s="77"/>
    </row>
    <row r="23" spans="1:12" ht="14.25" customHeight="1" x14ac:dyDescent="0.25">
      <c r="A23" s="8" t="str">
        <f>IF('0) Signal List'!A23="","",'0) Signal List'!A23)</f>
        <v>A15</v>
      </c>
      <c r="B23" s="36" t="str">
        <f>IF('0) Signal List'!B23="","",'0) Signal List'!B23)</f>
        <v>Dispatch Fail Market Command Lamp - WFPS Panel</v>
      </c>
      <c r="C23" s="5" t="str">
        <f>IF('0) Signal List'!C23="","",'0) Signal List'!C23)</f>
        <v/>
      </c>
      <c r="D23" s="23" t="str">
        <f>IF('0) Signal List'!D23="","",'0) Signal List'!D23)</f>
        <v>off</v>
      </c>
      <c r="E23" s="24" t="str">
        <f>IF('0) Signal List'!E23="","",'0) Signal List'!E23)</f>
        <v/>
      </c>
      <c r="F23" s="22" t="str">
        <f>IF('0) Signal List'!F23="","",'0) Signal List'!F23)</f>
        <v/>
      </c>
      <c r="G23" s="42" t="str">
        <f>IF('0) Signal List'!G23="","",'0) Signal List'!G23)</f>
        <v>WFPS</v>
      </c>
      <c r="H23" s="146" t="str">
        <f>IF('0) Signal List'!H23="","",'0) Signal List'!H23)</f>
        <v>ESBN</v>
      </c>
      <c r="I23" s="75" t="s">
        <v>181</v>
      </c>
      <c r="J23" s="76"/>
      <c r="K23" s="76"/>
      <c r="L23" s="77"/>
    </row>
    <row r="24" spans="1:12" ht="14.25" customHeight="1" x14ac:dyDescent="0.25">
      <c r="A24" s="8" t="str">
        <f>IF('0) Signal List'!A24="","",'0) Signal List'!A24)</f>
        <v>A16</v>
      </c>
      <c r="B24" s="36" t="str">
        <f>IF('0) Signal List'!B24="","",'0) Signal List'!B24)</f>
        <v>Dispatch Fail Market Command Lamp - WFPS Panel</v>
      </c>
      <c r="C24" s="5" t="str">
        <f>IF('0) Signal List'!C24="","",'0) Signal List'!C24)</f>
        <v/>
      </c>
      <c r="D24" s="23" t="str">
        <f>IF('0) Signal List'!D24="","",'0) Signal List'!D24)</f>
        <v>on</v>
      </c>
      <c r="E24" s="24" t="str">
        <f>IF('0) Signal List'!E24="","",'0) Signal List'!E24)</f>
        <v/>
      </c>
      <c r="F24" s="22" t="str">
        <f>IF('0) Signal List'!F24="","",'0) Signal List'!F24)</f>
        <v/>
      </c>
      <c r="G24" s="42" t="str">
        <f>IF('0) Signal List'!G24="","",'0) Signal List'!G24)</f>
        <v>WFPS</v>
      </c>
      <c r="H24" s="146" t="str">
        <f>IF('0) Signal List'!H24="","",'0) Signal List'!H24)</f>
        <v>ESBN</v>
      </c>
      <c r="I24" s="75" t="s">
        <v>181</v>
      </c>
      <c r="J24" s="76"/>
      <c r="K24" s="76"/>
      <c r="L24" s="77"/>
    </row>
    <row r="25" spans="1:12" ht="14.25" customHeight="1" x14ac:dyDescent="0.25">
      <c r="A25" s="8" t="str">
        <f>IF('0) Signal List'!A25="","",'0) Signal List'!A25)</f>
        <v>A17</v>
      </c>
      <c r="B25" s="22" t="str">
        <f>IF('0) Signal List'!B25="","",'0) Signal List'!B25)</f>
        <v>Blue Alert Lamp - WFPS Panel</v>
      </c>
      <c r="C25" s="22" t="str">
        <f>IF('0) Signal List'!C25="","",'0) Signal List'!C25)</f>
        <v/>
      </c>
      <c r="D25" s="22" t="str">
        <f>IF('0) Signal List'!D25="","",'0) Signal List'!D25)</f>
        <v>off</v>
      </c>
      <c r="E25" s="3" t="str">
        <f>IF('0) Signal List'!E25="","",'0) Signal List'!E25)</f>
        <v/>
      </c>
      <c r="F25" s="22" t="str">
        <f>IF('0) Signal List'!F25="","",'0) Signal List'!F25)</f>
        <v/>
      </c>
      <c r="G25" s="42" t="str">
        <f>IF('0) Signal List'!G25="","",'0) Signal List'!G25)</f>
        <v>WFPS</v>
      </c>
      <c r="H25" s="146" t="str">
        <f>IF('0) Signal List'!H25="","",'0) Signal List'!H25)</f>
        <v>ESBN</v>
      </c>
      <c r="I25" s="75" t="s">
        <v>181</v>
      </c>
      <c r="J25" s="76"/>
      <c r="K25" s="76"/>
      <c r="L25" s="77"/>
    </row>
    <row r="26" spans="1:12" ht="14.25" customHeight="1" x14ac:dyDescent="0.25">
      <c r="A26" s="8" t="str">
        <f>IF('0) Signal List'!A26="","",'0) Signal List'!A26)</f>
        <v>A18</v>
      </c>
      <c r="B26" s="22" t="str">
        <f>IF('0) Signal List'!B26="","",'0) Signal List'!B26)</f>
        <v>Blue Alert Lamp - WFPS Panel</v>
      </c>
      <c r="C26" s="22" t="str">
        <f>IF('0) Signal List'!C26="","",'0) Signal List'!C26)</f>
        <v/>
      </c>
      <c r="D26" s="22" t="str">
        <f>IF('0) Signal List'!D26="","",'0) Signal List'!D26)</f>
        <v>on</v>
      </c>
      <c r="E26" s="3" t="str">
        <f>IF('0) Signal List'!E26="","",'0) Signal List'!E26)</f>
        <v/>
      </c>
      <c r="F26" s="22" t="str">
        <f>IF('0) Signal List'!F26="","",'0) Signal List'!F26)</f>
        <v/>
      </c>
      <c r="G26" s="42" t="str">
        <f>IF('0) Signal List'!G26="","",'0) Signal List'!G26)</f>
        <v>WFPS</v>
      </c>
      <c r="H26" s="146" t="str">
        <f>IF('0) Signal List'!H26="","",'0) Signal List'!H26)</f>
        <v>ESBN</v>
      </c>
      <c r="I26" s="75" t="s">
        <v>181</v>
      </c>
      <c r="J26" s="76"/>
      <c r="K26" s="76"/>
      <c r="L26" s="77"/>
    </row>
    <row r="27" spans="1:12" ht="14.25" customHeight="1" x14ac:dyDescent="0.25">
      <c r="A27" s="8" t="str">
        <f>IF('0) Signal List'!A27="","",'0) Signal List'!A27)</f>
        <v>A19</v>
      </c>
      <c r="B27" s="22" t="str">
        <f>IF('0) Signal List'!B27="","",'0) Signal List'!B27)</f>
        <v>ESB SCADA Remote Control Switch</v>
      </c>
      <c r="C27" s="22" t="str">
        <f>IF('0) Signal List'!C27="","",'0) Signal List'!C27)</f>
        <v/>
      </c>
      <c r="D27" s="22" t="str">
        <f>IF('0) Signal List'!D27="","",'0) Signal List'!D27)</f>
        <v>off</v>
      </c>
      <c r="E27" s="3" t="str">
        <f>IF('0) Signal List'!E27="","",'0) Signal List'!E27)</f>
        <v/>
      </c>
      <c r="F27" s="22" t="str">
        <f>IF('0) Signal List'!F27="","",'0) Signal List'!F27)</f>
        <v/>
      </c>
      <c r="G27" s="42" t="str">
        <f>IF('0) Signal List'!G27="","",'0) Signal List'!G27)</f>
        <v>ESBN</v>
      </c>
      <c r="H27" s="146" t="str">
        <f>IF('0) Signal List'!H27="","",'0) Signal List'!H27)</f>
        <v>ESBN</v>
      </c>
      <c r="I27" s="75" t="s">
        <v>181</v>
      </c>
      <c r="J27" s="76"/>
      <c r="K27" s="76"/>
      <c r="L27" s="77"/>
    </row>
    <row r="28" spans="1:12" ht="14.25" customHeight="1" x14ac:dyDescent="0.25">
      <c r="A28" s="8" t="str">
        <f>IF('0) Signal List'!A28="","",'0) Signal List'!A28)</f>
        <v>A20</v>
      </c>
      <c r="B28" s="22" t="str">
        <f>IF('0) Signal List'!B28="","",'0) Signal List'!B28)</f>
        <v>ESB SCADA Remote Control Switch</v>
      </c>
      <c r="C28" s="22" t="str">
        <f>IF('0) Signal List'!C28="","",'0) Signal List'!C28)</f>
        <v/>
      </c>
      <c r="D28" s="22" t="str">
        <f>IF('0) Signal List'!D28="","",'0) Signal List'!D28)</f>
        <v>on</v>
      </c>
      <c r="E28" s="3" t="str">
        <f>IF('0) Signal List'!E28="","",'0) Signal List'!E28)</f>
        <v/>
      </c>
      <c r="F28" s="22" t="str">
        <f>IF('0) Signal List'!F28="","",'0) Signal List'!F28)</f>
        <v/>
      </c>
      <c r="G28" s="42" t="str">
        <f>IF('0) Signal List'!G28="","",'0) Signal List'!G28)</f>
        <v>ESBN</v>
      </c>
      <c r="H28" s="146" t="str">
        <f>IF('0) Signal List'!H28="","",'0) Signal List'!H28)</f>
        <v>ESBN</v>
      </c>
      <c r="I28" s="75" t="s">
        <v>181</v>
      </c>
      <c r="J28" s="76"/>
      <c r="K28" s="76"/>
      <c r="L28" s="77"/>
    </row>
    <row r="29" spans="1:12" ht="14.25" customHeight="1" x14ac:dyDescent="0.25">
      <c r="A29" s="8" t="str">
        <f>IF('0) Signal List'!A29="","",'0) Signal List'!A29)</f>
        <v>A21</v>
      </c>
      <c r="B29" s="22" t="str">
        <f>IF('0) Signal List'!B29="","",'0) Signal List'!B29)</f>
        <v>Reactive Device &gt;5 Mvar 1</v>
      </c>
      <c r="C29" s="22" t="str">
        <f>IF('0) Signal List'!C29="","",'0) Signal List'!C29)</f>
        <v/>
      </c>
      <c r="D29" s="22" t="str">
        <f>IF('0) Signal List'!D29="","",'0) Signal List'!D29)</f>
        <v>off</v>
      </c>
      <c r="E29" s="3" t="str">
        <f>IF('0) Signal List'!E29="","",'0) Signal List'!E29)</f>
        <v/>
      </c>
      <c r="F29" s="22" t="str">
        <f>IF('0) Signal List'!F29="","",'0) Signal List'!F29)</f>
        <v/>
      </c>
      <c r="G29" s="42" t="str">
        <f>IF('0) Signal List'!G29="","",'0) Signal List'!G29)</f>
        <v>WFPS</v>
      </c>
      <c r="H29" s="146" t="str">
        <f>IF('0) Signal List'!H29="","",'0) Signal List'!H29)</f>
        <v>ESBN</v>
      </c>
      <c r="I29" s="75" t="s">
        <v>181</v>
      </c>
      <c r="J29" s="76"/>
      <c r="K29" s="76"/>
      <c r="L29" s="77"/>
    </row>
    <row r="30" spans="1:12" ht="14.25" customHeight="1" x14ac:dyDescent="0.25">
      <c r="A30" s="8" t="str">
        <f>IF('0) Signal List'!A30="","",'0) Signal List'!A30)</f>
        <v>A22</v>
      </c>
      <c r="B30" s="22" t="str">
        <f>IF('0) Signal List'!B30="","",'0) Signal List'!B30)</f>
        <v>Reactive Device &gt;5 Mvar 1</v>
      </c>
      <c r="C30" s="22" t="str">
        <f>IF('0) Signal List'!C30="","",'0) Signal List'!C30)</f>
        <v/>
      </c>
      <c r="D30" s="22" t="str">
        <f>IF('0) Signal List'!D30="","",'0) Signal List'!D30)</f>
        <v>on</v>
      </c>
      <c r="E30" s="3" t="str">
        <f>IF('0) Signal List'!E30="","",'0) Signal List'!E30)</f>
        <v/>
      </c>
      <c r="F30" s="22" t="str">
        <f>IF('0) Signal List'!F30="","",'0) Signal List'!F30)</f>
        <v/>
      </c>
      <c r="G30" s="42" t="str">
        <f>IF('0) Signal List'!G30="","",'0) Signal List'!G30)</f>
        <v>WFPS</v>
      </c>
      <c r="H30" s="146" t="str">
        <f>IF('0) Signal List'!H30="","",'0) Signal List'!H30)</f>
        <v>ESBN</v>
      </c>
      <c r="I30" s="75" t="s">
        <v>181</v>
      </c>
      <c r="J30" s="76"/>
      <c r="K30" s="76"/>
      <c r="L30" s="77"/>
    </row>
    <row r="31" spans="1:12" ht="14.25" customHeight="1" x14ac:dyDescent="0.25">
      <c r="A31" s="8" t="str">
        <f>IF('0) Signal List'!A31="","",'0) Signal List'!A31)</f>
        <v>A23</v>
      </c>
      <c r="B31" s="22" t="str">
        <f>IF('0) Signal List'!B31="","",'0) Signal List'!B31)</f>
        <v>Reactive Device &gt;5 Mvar N</v>
      </c>
      <c r="C31" s="22" t="str">
        <f>IF('0) Signal List'!C31="","",'0) Signal List'!C31)</f>
        <v/>
      </c>
      <c r="D31" s="22" t="str">
        <f>IF('0) Signal List'!D31="","",'0) Signal List'!D31)</f>
        <v>off</v>
      </c>
      <c r="E31" s="3" t="str">
        <f>IF('0) Signal List'!E31="","",'0) Signal List'!E31)</f>
        <v/>
      </c>
      <c r="F31" s="22" t="str">
        <f>IF('0) Signal List'!F31="","",'0) Signal List'!F31)</f>
        <v/>
      </c>
      <c r="G31" s="42" t="str">
        <f>IF('0) Signal List'!G31="","",'0) Signal List'!G31)</f>
        <v>WFPS</v>
      </c>
      <c r="H31" s="146" t="str">
        <f>IF('0) Signal List'!H31="","",'0) Signal List'!H31)</f>
        <v>ESBN</v>
      </c>
      <c r="I31" s="75" t="s">
        <v>181</v>
      </c>
      <c r="J31" s="76"/>
      <c r="K31" s="76"/>
      <c r="L31" s="77"/>
    </row>
    <row r="32" spans="1:12" ht="14.25" customHeight="1" x14ac:dyDescent="0.25">
      <c r="A32" s="8" t="str">
        <f>IF('0) Signal List'!A32="","",'0) Signal List'!A32)</f>
        <v>A24</v>
      </c>
      <c r="B32" s="22" t="str">
        <f>IF('0) Signal List'!B32="","",'0) Signal List'!B32)</f>
        <v>Reactive Device &gt;5 Mvar N</v>
      </c>
      <c r="C32" s="22" t="str">
        <f>IF('0) Signal List'!C32="","",'0) Signal List'!C32)</f>
        <v/>
      </c>
      <c r="D32" s="22" t="str">
        <f>IF('0) Signal List'!D32="","",'0) Signal List'!D32)</f>
        <v>on</v>
      </c>
      <c r="E32" s="3" t="str">
        <f>IF('0) Signal List'!E32="","",'0) Signal List'!E32)</f>
        <v/>
      </c>
      <c r="F32" s="22" t="str">
        <f>IF('0) Signal List'!F32="","",'0) Signal List'!F32)</f>
        <v/>
      </c>
      <c r="G32" s="42" t="str">
        <f>IF('0) Signal List'!G32="","",'0) Signal List'!G32)</f>
        <v>WFPS</v>
      </c>
      <c r="H32" s="146" t="str">
        <f>IF('0) Signal List'!H32="","",'0) Signal List'!H32)</f>
        <v>ESBN</v>
      </c>
      <c r="I32" s="75" t="s">
        <v>181</v>
      </c>
      <c r="J32" s="76"/>
      <c r="K32" s="76"/>
      <c r="L32" s="77"/>
    </row>
    <row r="33" spans="1:12" ht="14.25" customHeight="1" x14ac:dyDescent="0.25">
      <c r="A33" s="8" t="str">
        <f>IF('0) Signal List'!A33="","",'0) Signal List'!A33)</f>
        <v/>
      </c>
      <c r="B33" s="22" t="str">
        <f>IF('0) Signal List'!B33="","",'0) Signal List'!B33)</f>
        <v/>
      </c>
      <c r="C33" s="5" t="str">
        <f>IF('0) Signal List'!C33="","",'0) Signal List'!C33)</f>
        <v/>
      </c>
      <c r="D33" s="23" t="str">
        <f>IF('0) Signal List'!D33="","",'0) Signal List'!D33)</f>
        <v/>
      </c>
      <c r="E33" s="24" t="str">
        <f>IF('0) Signal List'!E33="","",'0) Signal List'!E33)</f>
        <v/>
      </c>
      <c r="F33" s="22" t="str">
        <f>IF('0) Signal List'!F33="","",'0) Signal List'!F33)</f>
        <v/>
      </c>
      <c r="G33" s="20" t="str">
        <f>IF('0) Signal List'!G33="","",'0) Signal List'!G33)</f>
        <v/>
      </c>
      <c r="H33" s="145" t="str">
        <f>IF('0) Signal List'!H33="","",'0) Signal List'!H33)</f>
        <v/>
      </c>
      <c r="I33" s="150"/>
      <c r="J33" s="151"/>
      <c r="K33" s="151"/>
      <c r="L33" s="152"/>
    </row>
    <row r="34" spans="1:12" ht="14.25" customHeight="1" x14ac:dyDescent="0.25">
      <c r="A34" s="8" t="str">
        <f>IF('0) Signal List'!A34="","",'0) Signal List'!A34)</f>
        <v/>
      </c>
      <c r="B34" s="378" t="str">
        <f>IF('0) Signal List'!B34="","",'0) Signal List'!B34)</f>
        <v>Digital Input Signals from WTG  System to EirGrid</v>
      </c>
      <c r="C34" s="22" t="str">
        <f>IF('0) Signal List'!C34="","",'0) Signal List'!C34)</f>
        <v/>
      </c>
      <c r="D34" s="22" t="str">
        <f>IF('0) Signal List'!D34="","",'0) Signal List'!D34)</f>
        <v/>
      </c>
      <c r="E34" s="3" t="str">
        <f>IF('0) Signal List'!E34="","",'0) Signal List'!E34)</f>
        <v/>
      </c>
      <c r="F34" s="22" t="str">
        <f>IF('0) Signal List'!F34="","",'0) Signal List'!F34)</f>
        <v/>
      </c>
      <c r="G34" s="20" t="str">
        <f>IF('0) Signal List'!G34="","",'0) Signal List'!G34)</f>
        <v/>
      </c>
      <c r="H34" s="145" t="str">
        <f>IF('0) Signal List'!H34="","",'0) Signal List'!H34)</f>
        <v/>
      </c>
      <c r="I34" s="150"/>
      <c r="J34" s="151"/>
      <c r="K34" s="151"/>
      <c r="L34" s="152"/>
    </row>
    <row r="35" spans="1:12" ht="14.25" customHeight="1" x14ac:dyDescent="0.25">
      <c r="A35" s="8" t="str">
        <f>IF('0) Signal List'!A35="","",'0) Signal List'!A35)</f>
        <v>B1</v>
      </c>
      <c r="B35" s="35" t="str">
        <f>IF('0) Signal List'!B35="","",'0) Signal List'!B35)</f>
        <v>Active Power Control facility status (feedback)</v>
      </c>
      <c r="C35" s="22" t="str">
        <f>IF('0) Signal List'!C35="","",'0) Signal List'!C35)</f>
        <v/>
      </c>
      <c r="D35" s="22" t="str">
        <f>IF('0) Signal List'!D35="","",'0) Signal List'!D35)</f>
        <v>off</v>
      </c>
      <c r="E35" s="3" t="str">
        <f>IF('0) Signal List'!E35="","",'0) Signal List'!E35)</f>
        <v/>
      </c>
      <c r="F35" s="22" t="str">
        <f>IF('0) Signal List'!F35="","",'0) Signal List'!F35)</f>
        <v/>
      </c>
      <c r="G35" s="42" t="str">
        <f>IF('0) Signal List'!G35="","",'0) Signal List'!G35)</f>
        <v>WFPS</v>
      </c>
      <c r="H35" s="146" t="str">
        <f>IF('0) Signal List'!H35="","",'0) Signal List'!H35)</f>
        <v xml:space="preserve">N/A </v>
      </c>
      <c r="I35" s="75" t="s">
        <v>181</v>
      </c>
      <c r="J35" s="76"/>
      <c r="K35" s="76"/>
      <c r="L35" s="77"/>
    </row>
    <row r="36" spans="1:12" ht="14.25" customHeight="1" x14ac:dyDescent="0.25">
      <c r="A36" s="8" t="str">
        <f>IF('0) Signal List'!A36="","",'0) Signal List'!A36)</f>
        <v>B2</v>
      </c>
      <c r="B36" s="35" t="str">
        <f>IF('0) Signal List'!B36="","",'0) Signal List'!B36)</f>
        <v>Active Power Control facility status (feedback)</v>
      </c>
      <c r="C36" s="22" t="str">
        <f>IF('0) Signal List'!C36="","",'0) Signal List'!C36)</f>
        <v/>
      </c>
      <c r="D36" s="22" t="str">
        <f>IF('0) Signal List'!D36="","",'0) Signal List'!D36)</f>
        <v>on</v>
      </c>
      <c r="E36" s="3" t="str">
        <f>IF('0) Signal List'!E36="","",'0) Signal List'!E36)</f>
        <v/>
      </c>
      <c r="F36" s="22" t="str">
        <f>IF('0) Signal List'!F36="","",'0) Signal List'!F36)</f>
        <v/>
      </c>
      <c r="G36" s="42" t="str">
        <f>IF('0) Signal List'!G36="","",'0) Signal List'!G36)</f>
        <v>WFPS</v>
      </c>
      <c r="H36" s="146" t="str">
        <f>IF('0) Signal List'!H36="","",'0) Signal List'!H36)</f>
        <v xml:space="preserve">N/A </v>
      </c>
      <c r="I36" s="75" t="s">
        <v>181</v>
      </c>
      <c r="J36" s="76"/>
      <c r="K36" s="76"/>
      <c r="L36" s="77"/>
    </row>
    <row r="37" spans="1:12" ht="14.25" customHeight="1" x14ac:dyDescent="0.25">
      <c r="A37" s="8" t="str">
        <f>IF('0) Signal List'!A37="","",'0) Signal List'!A37)</f>
        <v>B3</v>
      </c>
      <c r="B37" s="82" t="str">
        <f>IF('0) Signal List'!B37="","",'0) Signal List'!B37)</f>
        <v>Frequency Response System Mode Status (feedback)</v>
      </c>
      <c r="C37" s="22" t="str">
        <f>IF('0) Signal List'!C37="","",'0) Signal List'!C37)</f>
        <v/>
      </c>
      <c r="D37" s="22" t="str">
        <f>IF('0) Signal List'!D37="","",'0) Signal List'!D37)</f>
        <v>off</v>
      </c>
      <c r="E37" s="3" t="str">
        <f>IF('0) Signal List'!E37="","",'0) Signal List'!E37)</f>
        <v/>
      </c>
      <c r="F37" s="22" t="str">
        <f>IF('0) Signal List'!F37="","",'0) Signal List'!F37)</f>
        <v/>
      </c>
      <c r="G37" s="42" t="str">
        <f>IF('0) Signal List'!G37="","",'0) Signal List'!G37)</f>
        <v>WFPS</v>
      </c>
      <c r="H37" s="146" t="str">
        <f>IF('0) Signal List'!H37="","",'0) Signal List'!H37)</f>
        <v xml:space="preserve">N/A </v>
      </c>
      <c r="I37" s="500" t="s">
        <v>181</v>
      </c>
      <c r="J37" s="76"/>
      <c r="K37" s="76"/>
      <c r="L37" s="77"/>
    </row>
    <row r="38" spans="1:12" ht="14.25" customHeight="1" x14ac:dyDescent="0.25">
      <c r="A38" s="8" t="str">
        <f>IF('0) Signal List'!A38="","",'0) Signal List'!A38)</f>
        <v>B4</v>
      </c>
      <c r="B38" s="82" t="str">
        <f>IF('0) Signal List'!B38="","",'0) Signal List'!B38)</f>
        <v>Frequency Response System Mode Status (feedback)</v>
      </c>
      <c r="C38" s="22" t="str">
        <f>IF('0) Signal List'!C38="","",'0) Signal List'!C38)</f>
        <v/>
      </c>
      <c r="D38" s="22" t="str">
        <f>IF('0) Signal List'!D38="","",'0) Signal List'!D38)</f>
        <v>on</v>
      </c>
      <c r="E38" s="3" t="str">
        <f>IF('0) Signal List'!E38="","",'0) Signal List'!E38)</f>
        <v/>
      </c>
      <c r="F38" s="22" t="str">
        <f>IF('0) Signal List'!F38="","",'0) Signal List'!F38)</f>
        <v/>
      </c>
      <c r="G38" s="42" t="str">
        <f>IF('0) Signal List'!G38="","",'0) Signal List'!G38)</f>
        <v>WFPS</v>
      </c>
      <c r="H38" s="146" t="str">
        <f>IF('0) Signal List'!H38="","",'0) Signal List'!H38)</f>
        <v xml:space="preserve">N/A </v>
      </c>
      <c r="I38" s="500" t="s">
        <v>181</v>
      </c>
      <c r="J38" s="76"/>
      <c r="K38" s="76"/>
      <c r="L38" s="77"/>
    </row>
    <row r="39" spans="1:12" ht="14.25" customHeight="1" x14ac:dyDescent="0.25">
      <c r="A39" s="8" t="str">
        <f>IF('0) Signal List'!A39="","",'0) Signal List'!A39)</f>
        <v>B5</v>
      </c>
      <c r="B39" s="82" t="str">
        <f>IF('0) Signal List'!B39="","",'0) Signal List'!B39)</f>
        <v>Frequency Response Curve (feedback)</v>
      </c>
      <c r="C39" s="22" t="str">
        <f>IF('0) Signal List'!C39="","",'0) Signal List'!C39)</f>
        <v/>
      </c>
      <c r="D39" s="22" t="str">
        <f>IF('0) Signal List'!D39="","",'0) Signal List'!D39)</f>
        <v>Curve 1</v>
      </c>
      <c r="E39" s="3" t="str">
        <f>IF('0) Signal List'!E39="","",'0) Signal List'!E39)</f>
        <v/>
      </c>
      <c r="F39" s="22" t="str">
        <f>IF('0) Signal List'!F39="","",'0) Signal List'!F39)</f>
        <v/>
      </c>
      <c r="G39" s="42" t="str">
        <f>IF('0) Signal List'!G39="","",'0) Signal List'!G39)</f>
        <v>WFPS</v>
      </c>
      <c r="H39" s="146" t="str">
        <f>IF('0) Signal List'!H39="","",'0) Signal List'!H39)</f>
        <v xml:space="preserve">N/A </v>
      </c>
      <c r="I39" s="500" t="s">
        <v>181</v>
      </c>
      <c r="J39" s="76"/>
      <c r="K39" s="76"/>
      <c r="L39" s="77"/>
    </row>
    <row r="40" spans="1:12" ht="14.25" customHeight="1" x14ac:dyDescent="0.25">
      <c r="A40" s="8" t="str">
        <f>IF('0) Signal List'!A40="","",'0) Signal List'!A40)</f>
        <v>B6</v>
      </c>
      <c r="B40" s="82" t="str">
        <f>IF('0) Signal List'!B40="","",'0) Signal List'!B40)</f>
        <v>Frequency Response Curve (feedback)</v>
      </c>
      <c r="C40" s="22" t="str">
        <f>IF('0) Signal List'!C40="","",'0) Signal List'!C40)</f>
        <v/>
      </c>
      <c r="D40" s="22" t="str">
        <f>IF('0) Signal List'!D40="","",'0) Signal List'!D40)</f>
        <v>Curve 2</v>
      </c>
      <c r="E40" s="3" t="str">
        <f>IF('0) Signal List'!E40="","",'0) Signal List'!E40)</f>
        <v/>
      </c>
      <c r="F40" s="22" t="str">
        <f>IF('0) Signal List'!F40="","",'0) Signal List'!F40)</f>
        <v/>
      </c>
      <c r="G40" s="42" t="str">
        <f>IF('0) Signal List'!G40="","",'0) Signal List'!G40)</f>
        <v>WFPS</v>
      </c>
      <c r="H40" s="146" t="str">
        <f>IF('0) Signal List'!H40="","",'0) Signal List'!H40)</f>
        <v xml:space="preserve">N/A </v>
      </c>
      <c r="I40" s="500" t="s">
        <v>181</v>
      </c>
      <c r="J40" s="76"/>
      <c r="K40" s="76"/>
      <c r="L40" s="77"/>
    </row>
    <row r="41" spans="1:12" s="707" customFormat="1" ht="14.25" customHeight="1" x14ac:dyDescent="0.25">
      <c r="A41" s="714" t="str">
        <f>IF('0) Signal List'!A41="","",'0) Signal List'!A41)</f>
        <v>B7</v>
      </c>
      <c r="B41" s="707" t="str">
        <f>IF('0) Signal List'!B41="","",'0) Signal List'!B41)</f>
        <v>Emulated Inertia status (Feedback)</v>
      </c>
      <c r="C41" s="707" t="str">
        <f>IF('0) Signal List'!C41="","",'0) Signal List'!C41)</f>
        <v/>
      </c>
      <c r="D41" s="707" t="str">
        <f>IF('0) Signal List'!D41="","",'0) Signal List'!D41)</f>
        <v>off</v>
      </c>
      <c r="E41" s="715" t="str">
        <f>IF('0) Signal List'!E41="","",'0) Signal List'!E41)</f>
        <v/>
      </c>
      <c r="F41" s="707" t="str">
        <f>IF('0) Signal List'!F41="","",'0) Signal List'!F41)</f>
        <v/>
      </c>
      <c r="G41" s="716" t="str">
        <f>IF('0) Signal List'!G41="","",'0) Signal List'!G41)</f>
        <v>WFPS</v>
      </c>
      <c r="H41" s="717" t="str">
        <f>IF('0) Signal List'!H41="","",'0) Signal List'!H41)</f>
        <v>ESBN</v>
      </c>
      <c r="I41" s="500" t="s">
        <v>181</v>
      </c>
      <c r="J41" s="718"/>
      <c r="K41" s="718"/>
      <c r="L41" s="719"/>
    </row>
    <row r="42" spans="1:12" s="707" customFormat="1" ht="14.25" customHeight="1" x14ac:dyDescent="0.25">
      <c r="A42" s="714" t="str">
        <f>IF('0) Signal List'!A42="","",'0) Signal List'!A42)</f>
        <v>B8</v>
      </c>
      <c r="B42" s="707" t="str">
        <f>IF('0) Signal List'!B42="","",'0) Signal List'!B42)</f>
        <v>Emulated Inertia status (Feedback)</v>
      </c>
      <c r="C42" s="707" t="str">
        <f>IF('0) Signal List'!C42="","",'0) Signal List'!C42)</f>
        <v/>
      </c>
      <c r="D42" s="707" t="str">
        <f>IF('0) Signal List'!D42="","",'0) Signal List'!D42)</f>
        <v>on</v>
      </c>
      <c r="E42" s="715" t="str">
        <f>IF('0) Signal List'!E42="","",'0) Signal List'!E42)</f>
        <v/>
      </c>
      <c r="F42" s="707" t="str">
        <f>IF('0) Signal List'!F42="","",'0) Signal List'!F42)</f>
        <v/>
      </c>
      <c r="G42" s="716" t="str">
        <f>IF('0) Signal List'!G42="","",'0) Signal List'!G42)</f>
        <v>WFPS</v>
      </c>
      <c r="H42" s="717" t="str">
        <f>IF('0) Signal List'!H42="","",'0) Signal List'!H42)</f>
        <v>ESBN</v>
      </c>
      <c r="I42" s="500" t="s">
        <v>181</v>
      </c>
      <c r="J42" s="718"/>
      <c r="K42" s="718"/>
      <c r="L42" s="719"/>
    </row>
    <row r="43" spans="1:12" ht="14.25" customHeight="1" x14ac:dyDescent="0.25">
      <c r="A43" s="8" t="str">
        <f>IF('0) Signal List'!A43="","",'0) Signal List'!A43)</f>
        <v/>
      </c>
      <c r="B43" s="22" t="str">
        <f>IF('0) Signal List'!B43="","",'0) Signal List'!B43)</f>
        <v/>
      </c>
      <c r="C43" s="22" t="str">
        <f>IF('0) Signal List'!C43="","",'0) Signal List'!C43)</f>
        <v/>
      </c>
      <c r="D43" s="22" t="str">
        <f>IF('0) Signal List'!D43="","",'0) Signal List'!D43)</f>
        <v/>
      </c>
      <c r="E43" s="3" t="str">
        <f>IF('0) Signal List'!E43="","",'0) Signal List'!E43)</f>
        <v/>
      </c>
      <c r="F43" s="22" t="str">
        <f>IF('0) Signal List'!F43="","",'0) Signal List'!F43)</f>
        <v/>
      </c>
      <c r="G43" s="20" t="str">
        <f>IF('0) Signal List'!G43="","",'0) Signal List'!G43)</f>
        <v/>
      </c>
      <c r="H43" s="145" t="str">
        <f>IF('0) Signal List'!H43="","",'0) Signal List'!H43)</f>
        <v/>
      </c>
      <c r="I43" s="722"/>
      <c r="J43" s="151"/>
      <c r="K43" s="151"/>
      <c r="L43" s="152"/>
    </row>
    <row r="44" spans="1:12" ht="14.25" customHeight="1" x14ac:dyDescent="0.25">
      <c r="A44" s="8" t="str">
        <f>IF('0) Signal List'!A44="","",'0) Signal List'!A44)</f>
        <v/>
      </c>
      <c r="B44" s="943" t="str">
        <f>IF('0) Signal List'!B44="","",'0) Signal List'!B44)</f>
        <v>Recommended cable 15-pair, 15 x 2 x 0.6sqmm, Twisted-Pair (TP), stranded</v>
      </c>
      <c r="C44" s="752"/>
      <c r="D44" s="752"/>
      <c r="E44" s="752"/>
      <c r="F44" s="805"/>
      <c r="G44" s="20" t="str">
        <f>IF('0) Signal List'!G44="","",'0) Signal List'!G44)</f>
        <v/>
      </c>
      <c r="H44" s="145" t="str">
        <f>IF('0) Signal List'!H44="","",'0) Signal List'!H44)</f>
        <v/>
      </c>
      <c r="I44" s="722"/>
      <c r="J44" s="151"/>
      <c r="K44" s="151"/>
      <c r="L44" s="152"/>
    </row>
    <row r="45" spans="1:12" ht="14.25" customHeight="1" x14ac:dyDescent="0.25">
      <c r="A45" s="8" t="str">
        <f>IF('0) Signal List'!A45="","",'0) Signal List'!A45)</f>
        <v/>
      </c>
      <c r="B45" s="22" t="str">
        <f>IF('0) Signal List'!B45="","",'0) Signal List'!B45)</f>
        <v/>
      </c>
      <c r="C45" s="22" t="str">
        <f>IF('0) Signal List'!C45="","",'0) Signal List'!C45)</f>
        <v/>
      </c>
      <c r="D45" s="22" t="str">
        <f>IF('0) Signal List'!D45="","",'0) Signal List'!D45)</f>
        <v/>
      </c>
      <c r="E45" s="3" t="str">
        <f>IF('0) Signal List'!E45="","",'0) Signal List'!E45)</f>
        <v/>
      </c>
      <c r="F45" s="22" t="str">
        <f>IF('0) Signal List'!F45="","",'0) Signal List'!F45)</f>
        <v/>
      </c>
      <c r="G45" s="20" t="str">
        <f>IF('0) Signal List'!G45="","",'0) Signal List'!G45)</f>
        <v/>
      </c>
      <c r="H45" s="145" t="str">
        <f>IF('0) Signal List'!H45="","",'0) Signal List'!H45)</f>
        <v/>
      </c>
      <c r="I45" s="722"/>
      <c r="J45" s="151"/>
      <c r="K45" s="151"/>
      <c r="L45" s="152"/>
    </row>
    <row r="46" spans="1:12" ht="13.8" thickBot="1" x14ac:dyDescent="0.3">
      <c r="A46" s="16" t="str">
        <f>IF('0) Signal List'!A46="","",'0) Signal List'!A46)</f>
        <v>ETIE Ref</v>
      </c>
      <c r="B46" s="17" t="str">
        <f>IF('0) Signal List'!B46="","",'0) Signal List'!B46)</f>
        <v>Analogue Input Signals (to EirGrid)</v>
      </c>
      <c r="C46" s="28" t="str">
        <f>IF('0) Signal List'!C46="","",'0) Signal List'!C46)</f>
        <v/>
      </c>
      <c r="D46" s="28" t="str">
        <f>IF('0) Signal List'!D46="","",'0) Signal List'!D46)</f>
        <v/>
      </c>
      <c r="E46" s="18" t="str">
        <f>IF('0) Signal List'!E46="","",'0) Signal List'!E46)</f>
        <v/>
      </c>
      <c r="F46" s="28" t="str">
        <f>IF('0) Signal List'!F46="","",'0) Signal List'!F46)</f>
        <v/>
      </c>
      <c r="G46" s="19" t="str">
        <f>IF('0) Signal List'!G46="","",'0) Signal List'!G46)</f>
        <v>Provided by</v>
      </c>
      <c r="H46" s="143" t="str">
        <f>IF('0) Signal List'!H46="","",'0) Signal List'!H46)</f>
        <v>TSO Pass-through to</v>
      </c>
      <c r="I46" s="384"/>
      <c r="J46" s="385"/>
      <c r="K46" s="385"/>
      <c r="L46" s="386"/>
    </row>
    <row r="47" spans="1:12" ht="14.25" customHeight="1" thickTop="1" x14ac:dyDescent="0.25">
      <c r="A47" s="29" t="str">
        <f>IF('0) Signal List'!A47="","",'0) Signal List'!A47)</f>
        <v/>
      </c>
      <c r="B47" s="22" t="str">
        <f>IF('0) Signal List'!B47="","",'0) Signal List'!B47)</f>
        <v/>
      </c>
      <c r="C47" s="22" t="str">
        <f>IF('0) Signal List'!C47="","",'0) Signal List'!C47)</f>
        <v/>
      </c>
      <c r="D47" s="22" t="str">
        <f>IF('0) Signal List'!D47="","",'0) Signal List'!D47)</f>
        <v/>
      </c>
      <c r="E47" s="3" t="str">
        <f>IF('0) Signal List'!E47="","",'0) Signal List'!E47)</f>
        <v/>
      </c>
      <c r="F47" s="22" t="str">
        <f>IF('0) Signal List'!F47="","",'0) Signal List'!F47)</f>
        <v/>
      </c>
      <c r="G47" s="43" t="str">
        <f>IF('0) Signal List'!G47="","",'0) Signal List'!G47)</f>
        <v/>
      </c>
      <c r="H47" s="144" t="str">
        <f>IF('0) Signal List'!H47="","",'0) Signal List'!H47)</f>
        <v/>
      </c>
      <c r="I47" s="722"/>
      <c r="J47" s="151"/>
      <c r="K47" s="151"/>
      <c r="L47" s="152"/>
    </row>
    <row r="48" spans="1:12" ht="14.25" customHeight="1" x14ac:dyDescent="0.25">
      <c r="A48" s="29" t="str">
        <f>IF('0) Signal List'!A48="","",'0) Signal List'!A48)</f>
        <v/>
      </c>
      <c r="B48" s="378" t="str">
        <f>IF('0) Signal List'!B48="","",'0) Signal List'!B48)</f>
        <v>Analogue Input Signals from Sub Station to EirGrid</v>
      </c>
      <c r="C48" s="22" t="str">
        <f>IF('0) Signal List'!C48="","",'0) Signal List'!C48)</f>
        <v/>
      </c>
      <c r="D48" s="22" t="str">
        <f>IF('0) Signal List'!D48="","",'0) Signal List'!D48)</f>
        <v/>
      </c>
      <c r="E48" s="3" t="str">
        <f>IF('0) Signal List'!E48="","",'0) Signal List'!E48)</f>
        <v/>
      </c>
      <c r="F48" s="22" t="str">
        <f>IF('0) Signal List'!F48="","",'0) Signal List'!F48)</f>
        <v/>
      </c>
      <c r="G48" s="20" t="str">
        <f>IF('0) Signal List'!G48="","",'0) Signal List'!G48)</f>
        <v/>
      </c>
      <c r="H48" s="145" t="str">
        <f>IF('0) Signal List'!H48="","",'0) Signal List'!H48)</f>
        <v/>
      </c>
      <c r="I48" s="722"/>
      <c r="J48" s="151"/>
      <c r="K48" s="151"/>
      <c r="L48" s="152"/>
    </row>
    <row r="49" spans="1:12" ht="14.25" customHeight="1" x14ac:dyDescent="0.25">
      <c r="A49" s="8" t="str">
        <f>IF('0) Signal List'!A49="","",'0) Signal List'!A49)</f>
        <v>C1</v>
      </c>
      <c r="B49" s="82" t="str">
        <f>IF('0) Signal List'!B49="","",'0) Signal List'!B49)</f>
        <v>Active Power Output at Connection Point</v>
      </c>
      <c r="C49" s="22" t="str">
        <f>IF('0) Signal List'!C49="","",'0) Signal List'!C49)</f>
        <v>-10 to 0 to 10</v>
      </c>
      <c r="D49" s="22" t="str">
        <f>IF('0) Signal List'!D49="","",'0) Signal List'!D49)</f>
        <v>mA</v>
      </c>
      <c r="E49" s="84" t="e">
        <f>IF('0) Signal List'!E49="","",'0) Signal List'!E49)</f>
        <v>#VALUE!</v>
      </c>
      <c r="F49" s="22" t="str">
        <f>IF('0) Signal List'!F49="","",'0) Signal List'!F49)</f>
        <v>MW</v>
      </c>
      <c r="G49" s="42" t="str">
        <f>IF('0) Signal List'!G49="","",'0) Signal List'!G49)</f>
        <v>WFPS</v>
      </c>
      <c r="H49" s="146" t="str">
        <f>IF('0) Signal List'!H49="","",'0) Signal List'!H49)</f>
        <v>ESBN</v>
      </c>
      <c r="I49" s="500" t="s">
        <v>181</v>
      </c>
      <c r="J49" s="76"/>
      <c r="K49" s="76"/>
      <c r="L49" s="77"/>
    </row>
    <row r="50" spans="1:12" ht="14.25" customHeight="1" x14ac:dyDescent="0.25">
      <c r="A50" s="8" t="str">
        <f>IF('0) Signal List'!A50="","",'0) Signal List'!A50)</f>
        <v>C2</v>
      </c>
      <c r="B50" s="82" t="str">
        <f>IF('0) Signal List'!B50="","",'0) Signal List'!B50)</f>
        <v>Reactive Power at Connection Point</v>
      </c>
      <c r="C50" s="22" t="str">
        <f>IF('0) Signal List'!C50="","",'0) Signal List'!C50)</f>
        <v>-10 to 0 to 10</v>
      </c>
      <c r="D50" s="22" t="str">
        <f>IF('0) Signal List'!D50="","",'0) Signal List'!D50)</f>
        <v>mA</v>
      </c>
      <c r="E50" s="84" t="e">
        <f>IF('0) Signal List'!E50="","",'0) Signal List'!E50)</f>
        <v>#VALUE!</v>
      </c>
      <c r="F50" s="22" t="str">
        <f>IF('0) Signal List'!F50="","",'0) Signal List'!F50)</f>
        <v>Mvar</v>
      </c>
      <c r="G50" s="42" t="str">
        <f>IF('0) Signal List'!G50="","",'0) Signal List'!G50)</f>
        <v>WFPS</v>
      </c>
      <c r="H50" s="146" t="str">
        <f>IF('0) Signal List'!H50="","",'0) Signal List'!H50)</f>
        <v>ESBN</v>
      </c>
      <c r="I50" s="500" t="s">
        <v>181</v>
      </c>
      <c r="J50" s="76"/>
      <c r="K50" s="76"/>
      <c r="L50" s="77"/>
    </row>
    <row r="51" spans="1:12" ht="14.25" customHeight="1" x14ac:dyDescent="0.25">
      <c r="A51" s="8" t="str">
        <f>IF('0) Signal List'!A51="","",'0) Signal List'!A51)</f>
        <v>C3</v>
      </c>
      <c r="B51" s="82" t="str">
        <f>IF('0) Signal List'!B51="","",'0) Signal List'!B51)</f>
        <v>Voltage at Connection Point</v>
      </c>
      <c r="C51" s="22" t="str">
        <f>IF('0) Signal List'!C51="","",'0) Signal List'!C51)</f>
        <v>0-10</v>
      </c>
      <c r="D51" s="22" t="str">
        <f>IF('0) Signal List'!D51="","",'0) Signal List'!D51)</f>
        <v>mA</v>
      </c>
      <c r="E51" s="84" t="str">
        <f>IF('0) Signal List'!E51="","",'0) Signal List'!E51)</f>
        <v>0 to 24</v>
      </c>
      <c r="F51" s="22" t="str">
        <f>IF('0) Signal List'!F51="","",'0) Signal List'!F51)</f>
        <v>kV</v>
      </c>
      <c r="G51" s="42" t="str">
        <f>IF('0) Signal List'!G51="","",'0) Signal List'!G51)</f>
        <v>WFPS</v>
      </c>
      <c r="H51" s="146" t="str">
        <f>IF('0) Signal List'!H51="","",'0) Signal List'!H51)</f>
        <v>ESBN</v>
      </c>
      <c r="I51" s="500" t="s">
        <v>181</v>
      </c>
      <c r="J51" s="76"/>
      <c r="K51" s="76"/>
      <c r="L51" s="77"/>
    </row>
    <row r="52" spans="1:12" ht="14.25" customHeight="1" x14ac:dyDescent="0.25">
      <c r="A52" s="8" t="str">
        <f>IF('0) Signal List'!A52="","",'0) Signal List'!A52)</f>
        <v/>
      </c>
      <c r="B52" s="22" t="str">
        <f>IF('0) Signal List'!B52="","",'0) Signal List'!B52)</f>
        <v/>
      </c>
      <c r="C52" s="22" t="str">
        <f>IF('0) Signal List'!C52="","",'0) Signal List'!C52)</f>
        <v/>
      </c>
      <c r="D52" s="22" t="str">
        <f>IF('0) Signal List'!D52="","",'0) Signal List'!D52)</f>
        <v/>
      </c>
      <c r="E52" s="3" t="str">
        <f>IF('0) Signal List'!E52="","",'0) Signal List'!E52)</f>
        <v/>
      </c>
      <c r="F52" s="22" t="str">
        <f>IF('0) Signal List'!F52="","",'0) Signal List'!F52)</f>
        <v/>
      </c>
      <c r="G52" s="42" t="str">
        <f>IF('0) Signal List'!G52="","",'0) Signal List'!G52)</f>
        <v/>
      </c>
      <c r="H52" s="146" t="str">
        <f>IF('0) Signal List'!H52="","",'0) Signal List'!H52)</f>
        <v/>
      </c>
      <c r="I52" s="722"/>
      <c r="J52" s="151"/>
      <c r="K52" s="151"/>
      <c r="L52" s="152"/>
    </row>
    <row r="53" spans="1:12" ht="14.25" customHeight="1" x14ac:dyDescent="0.25">
      <c r="A53" s="30" t="str">
        <f>IF('0) Signal List'!A53="","",'0) Signal List'!A53)</f>
        <v/>
      </c>
      <c r="B53" s="378" t="str">
        <f>IF('0) Signal List'!B53="","",'0) Signal List'!B53)</f>
        <v>Analogue Input Signals from WTG System to EirGrid</v>
      </c>
      <c r="C53" s="22" t="str">
        <f>IF('0) Signal List'!C53="","",'0) Signal List'!C53)</f>
        <v/>
      </c>
      <c r="D53" s="22" t="str">
        <f>IF('0) Signal List'!D53="","",'0) Signal List'!D53)</f>
        <v/>
      </c>
      <c r="E53" s="3" t="str">
        <f>IF('0) Signal List'!E53="","",'0) Signal List'!E53)</f>
        <v/>
      </c>
      <c r="F53" s="22" t="str">
        <f>IF('0) Signal List'!F53="","",'0) Signal List'!F53)</f>
        <v/>
      </c>
      <c r="G53" s="42" t="str">
        <f>IF('0) Signal List'!G53="","",'0) Signal List'!G53)</f>
        <v/>
      </c>
      <c r="H53" s="146" t="str">
        <f>IF('0) Signal List'!H53="","",'0) Signal List'!H53)</f>
        <v/>
      </c>
      <c r="I53" s="722"/>
      <c r="J53" s="151"/>
      <c r="K53" s="151"/>
      <c r="L53" s="152"/>
    </row>
    <row r="54" spans="1:12" ht="14.25" customHeight="1" x14ac:dyDescent="0.25">
      <c r="A54" s="8" t="str">
        <f>IF('0) Signal List'!A54="","",'0) Signal List'!A54)</f>
        <v>D1</v>
      </c>
      <c r="B54" s="22" t="str">
        <f>IF('0) Signal List'!B54="","",'0) Signal List'!B54)</f>
        <v>Available Active Power</v>
      </c>
      <c r="C54" s="22" t="str">
        <f>IF('0) Signal List'!C54="","",'0) Signal List'!C54)</f>
        <v>0-10</v>
      </c>
      <c r="D54" s="22" t="str">
        <f>IF('0) Signal List'!D54="","",'0) Signal List'!D54)</f>
        <v>mA</v>
      </c>
      <c r="E54" s="84" t="e">
        <f>IF('0) Signal List'!E54="","",'0) Signal List'!E54)</f>
        <v>#VALUE!</v>
      </c>
      <c r="F54" s="22" t="str">
        <f>IF('0) Signal List'!F54="","",'0) Signal List'!F54)</f>
        <v>MW</v>
      </c>
      <c r="G54" s="42" t="str">
        <f>IF('0) Signal List'!G54="","",'0) Signal List'!G54)</f>
        <v>WFPS</v>
      </c>
      <c r="H54" s="146" t="str">
        <f>IF('0) Signal List'!H54="","",'0) Signal List'!H54)</f>
        <v>ESBN</v>
      </c>
      <c r="I54" s="500" t="s">
        <v>181</v>
      </c>
      <c r="J54" s="76"/>
      <c r="K54" s="76"/>
      <c r="L54" s="77"/>
    </row>
    <row r="55" spans="1:12" ht="14.25" customHeight="1" x14ac:dyDescent="0.25">
      <c r="A55" s="8" t="str">
        <f>IF('0) Signal List'!A55="","",'0) Signal List'!A55)</f>
        <v>D2</v>
      </c>
      <c r="B55" s="22" t="str">
        <f>IF('0) Signal List'!B55="","",'0) Signal List'!B55)</f>
        <v>Active Power Control Setpoint (feedback)</v>
      </c>
      <c r="C55" s="22" t="str">
        <f>IF('0) Signal List'!C55="","",'0) Signal List'!C55)</f>
        <v>0-10</v>
      </c>
      <c r="D55" s="22" t="str">
        <f>IF('0) Signal List'!D55="","",'0) Signal List'!D55)</f>
        <v>mA</v>
      </c>
      <c r="E55" s="3" t="e">
        <f>IF('0) Signal List'!E55="","",'0) Signal List'!E55)</f>
        <v>#VALUE!</v>
      </c>
      <c r="F55" s="22" t="str">
        <f>IF('0) Signal List'!F55="","",'0) Signal List'!F55)</f>
        <v>MW</v>
      </c>
      <c r="G55" s="42" t="str">
        <f>IF('0) Signal List'!G55="","",'0) Signal List'!G55)</f>
        <v>WFPS</v>
      </c>
      <c r="H55" s="146" t="str">
        <f>IF('0) Signal List'!H55="","",'0) Signal List'!H55)</f>
        <v xml:space="preserve">N/A </v>
      </c>
      <c r="I55" s="500" t="s">
        <v>181</v>
      </c>
      <c r="J55" s="76"/>
      <c r="K55" s="76"/>
      <c r="L55" s="77"/>
    </row>
    <row r="56" spans="1:12" ht="14.25" customHeight="1" x14ac:dyDescent="0.25">
      <c r="A56" s="8" t="str">
        <f>IF('0) Signal List'!A56="","",'0) Signal List'!A56)</f>
        <v>D3</v>
      </c>
      <c r="B56" s="22" t="str">
        <f>IF('0) Signal List'!B56="","",'0) Signal List'!B56)</f>
        <v>Frequency Droop Setting (feedback)</v>
      </c>
      <c r="C56" s="22" t="str">
        <f>IF('0) Signal List'!C56="","",'0) Signal List'!C56)</f>
        <v>0-10</v>
      </c>
      <c r="D56" s="22" t="str">
        <f>IF('0) Signal List'!D56="","",'0) Signal List'!D56)</f>
        <v>mA</v>
      </c>
      <c r="E56" s="3" t="str">
        <f>IF('0) Signal List'!E56="","",'0) Signal List'!E56)</f>
        <v xml:space="preserve"> 0-12</v>
      </c>
      <c r="F56" s="22" t="str">
        <f>IF('0) Signal List'!F56="","",'0) Signal List'!F56)</f>
        <v>%</v>
      </c>
      <c r="G56" s="42" t="str">
        <f>IF('0) Signal List'!G56="","",'0) Signal List'!G56)</f>
        <v>WFPS</v>
      </c>
      <c r="H56" s="146" t="str">
        <f>IF('0) Signal List'!H56="","",'0) Signal List'!H56)</f>
        <v xml:space="preserve">N/A </v>
      </c>
      <c r="I56" s="722"/>
      <c r="J56" s="151"/>
      <c r="K56" s="151"/>
      <c r="L56" s="152"/>
    </row>
    <row r="57" spans="1:12" ht="14.25" customHeight="1" x14ac:dyDescent="0.25">
      <c r="A57" s="8"/>
      <c r="B57" s="22"/>
      <c r="C57" s="22"/>
      <c r="D57" s="22"/>
      <c r="E57" s="3"/>
      <c r="F57" s="22"/>
      <c r="G57" s="42"/>
      <c r="H57" s="146"/>
      <c r="I57" s="722"/>
      <c r="J57" s="151"/>
      <c r="K57" s="151"/>
      <c r="L57" s="152"/>
    </row>
    <row r="58" spans="1:12" ht="14.25" customHeight="1" x14ac:dyDescent="0.25">
      <c r="A58" s="8" t="str">
        <f>IF('0) Signal List'!A58="","",'0) Signal List'!A58)</f>
        <v/>
      </c>
      <c r="B58" s="378" t="str">
        <f>IF('0) Signal List'!B58="","",'0) Signal List'!B58)</f>
        <v>Analogue WTG Availability</v>
      </c>
      <c r="C58" s="22" t="str">
        <f>IF('0) Signal List'!C58="","",'0) Signal List'!C58)</f>
        <v/>
      </c>
      <c r="D58" s="22" t="str">
        <f>IF('0) Signal List'!D58="","",'0) Signal List'!D58)</f>
        <v/>
      </c>
      <c r="E58" s="3" t="str">
        <f>IF('0) Signal List'!E58="","",'0) Signal List'!E58)</f>
        <v/>
      </c>
      <c r="F58" s="22" t="str">
        <f>IF('0) Signal List'!F58="","",'0) Signal List'!F58)</f>
        <v/>
      </c>
      <c r="G58" s="42" t="str">
        <f>IF('0) Signal List'!G58="","",'0) Signal List'!G58)</f>
        <v/>
      </c>
      <c r="H58" s="146" t="str">
        <f>IF('0) Signal List'!H58="","",'0) Signal List'!H58)</f>
        <v/>
      </c>
      <c r="I58" s="722"/>
      <c r="J58" s="151"/>
      <c r="K58" s="151"/>
      <c r="L58" s="152"/>
    </row>
    <row r="59" spans="1:12" ht="14.25" customHeight="1" x14ac:dyDescent="0.25">
      <c r="A59" s="8" t="str">
        <f>IF('0) Signal List'!A59="","",'0) Signal List'!A59)</f>
        <v>D4</v>
      </c>
      <c r="B59" s="22" t="str">
        <f>IF('0) Signal List'!B59="","",'0) Signal List'!B59)</f>
        <v>%WTG not generating due to high wind</v>
      </c>
      <c r="C59" s="22" t="str">
        <f>IF('0) Signal List'!C59="","",'0) Signal List'!C59)</f>
        <v>0-10</v>
      </c>
      <c r="D59" s="22" t="str">
        <f>IF('0) Signal List'!D59="","",'0) Signal List'!D59)</f>
        <v>mA</v>
      </c>
      <c r="E59" s="3" t="str">
        <f>IF('0) Signal List'!E59="","",'0) Signal List'!E59)</f>
        <v>0-110</v>
      </c>
      <c r="F59" s="22" t="str">
        <f>IF('0) Signal List'!F59="","",'0) Signal List'!F59)</f>
        <v>%</v>
      </c>
      <c r="G59" s="42" t="str">
        <f>IF('0) Signal List'!G59="","",'0) Signal List'!G59)</f>
        <v>WFPS</v>
      </c>
      <c r="H59" s="146" t="str">
        <f>IF('0) Signal List'!H59="","",'0) Signal List'!H59)</f>
        <v>ESBN</v>
      </c>
      <c r="I59" s="500" t="s">
        <v>181</v>
      </c>
      <c r="J59" s="76"/>
      <c r="K59" s="76"/>
      <c r="L59" s="77"/>
    </row>
    <row r="60" spans="1:12" ht="14.25" customHeight="1" x14ac:dyDescent="0.25">
      <c r="A60" s="8" t="str">
        <f>IF('0) Signal List'!A60="","",'0) Signal List'!A60)</f>
        <v>D5</v>
      </c>
      <c r="B60" s="22" t="str">
        <f>IF('0) Signal List'!B60="","",'0) Signal List'!B60)</f>
        <v xml:space="preserve">%WTG not generating due to low wind </v>
      </c>
      <c r="C60" s="22" t="str">
        <f>IF('0) Signal List'!C60="","",'0) Signal List'!C60)</f>
        <v>0-10</v>
      </c>
      <c r="D60" s="22" t="str">
        <f>IF('0) Signal List'!D60="","",'0) Signal List'!D60)</f>
        <v>mA</v>
      </c>
      <c r="E60" s="3" t="str">
        <f>IF('0) Signal List'!E60="","",'0) Signal List'!E60)</f>
        <v>0-110</v>
      </c>
      <c r="F60" s="22" t="str">
        <f>IF('0) Signal List'!F60="","",'0) Signal List'!F60)</f>
        <v>%</v>
      </c>
      <c r="G60" s="42" t="str">
        <f>IF('0) Signal List'!G60="","",'0) Signal List'!G60)</f>
        <v>WFPS</v>
      </c>
      <c r="H60" s="146" t="str">
        <f>IF('0) Signal List'!H60="","",'0) Signal List'!H60)</f>
        <v>ESBN</v>
      </c>
      <c r="I60" s="500" t="s">
        <v>181</v>
      </c>
      <c r="J60" s="76"/>
      <c r="K60" s="76"/>
      <c r="L60" s="77"/>
    </row>
    <row r="61" spans="1:12" ht="14.25" customHeight="1" x14ac:dyDescent="0.25">
      <c r="A61" s="8" t="str">
        <f>IF('0) Signal List'!A61="","",'0) Signal List'!A61)</f>
        <v>D6</v>
      </c>
      <c r="B61" s="22" t="str">
        <f>IF('0) Signal List'!B61="","",'0) Signal List'!B61)</f>
        <v>Wind Farm Availability</v>
      </c>
      <c r="C61" s="22" t="str">
        <f>IF('0) Signal List'!C61="","",'0) Signal List'!C61)</f>
        <v>0-10</v>
      </c>
      <c r="D61" s="22" t="str">
        <f>IF('0) Signal List'!D61="","",'0) Signal List'!D61)</f>
        <v>mA</v>
      </c>
      <c r="E61" s="3" t="str">
        <f>IF('0) Signal List'!E61="","",'0) Signal List'!E61)</f>
        <v>0-110</v>
      </c>
      <c r="F61" s="22" t="str">
        <f>IF('0) Signal List'!F61="","",'0) Signal List'!F61)</f>
        <v>%</v>
      </c>
      <c r="G61" s="42" t="str">
        <f>IF('0) Signal List'!G61="","",'0) Signal List'!G61)</f>
        <v>WFPS</v>
      </c>
      <c r="H61" s="146" t="str">
        <f>IF('0) Signal List'!H61="","",'0) Signal List'!H61)</f>
        <v xml:space="preserve">N/A </v>
      </c>
      <c r="I61" s="500" t="s">
        <v>181</v>
      </c>
      <c r="J61" s="76"/>
      <c r="K61" s="76"/>
      <c r="L61" s="77"/>
    </row>
    <row r="62" spans="1:12" ht="14.25" customHeight="1" x14ac:dyDescent="0.25">
      <c r="A62" s="8" t="str">
        <f>IF('0) Signal List'!A62="","",'0) Signal List'!A62)</f>
        <v/>
      </c>
      <c r="B62" s="22" t="str">
        <f>IF('0) Signal List'!B62="","",'0) Signal List'!B62)</f>
        <v/>
      </c>
      <c r="C62" s="22" t="str">
        <f>IF('0) Signal List'!C62="","",'0) Signal List'!C62)</f>
        <v/>
      </c>
      <c r="D62" s="22" t="str">
        <f>IF('0) Signal List'!D62="","",'0) Signal List'!D62)</f>
        <v/>
      </c>
      <c r="E62" s="3" t="str">
        <f>IF('0) Signal List'!E62="","",'0) Signal List'!E62)</f>
        <v/>
      </c>
      <c r="F62" s="22" t="str">
        <f>IF('0) Signal List'!F62="","",'0) Signal List'!F62)</f>
        <v/>
      </c>
      <c r="G62" s="42" t="str">
        <f>IF('0) Signal List'!G62="","",'0) Signal List'!G62)</f>
        <v/>
      </c>
      <c r="H62" s="146" t="str">
        <f>IF('0) Signal List'!H62="","",'0) Signal List'!H62)</f>
        <v/>
      </c>
      <c r="I62" s="722"/>
      <c r="J62" s="151"/>
      <c r="K62" s="151"/>
      <c r="L62" s="152"/>
    </row>
    <row r="63" spans="1:12" ht="14.25" customHeight="1" x14ac:dyDescent="0.25">
      <c r="A63" s="8" t="str">
        <f>IF('0) Signal List'!A63="","",'0) Signal List'!A63)</f>
        <v/>
      </c>
      <c r="B63" s="378" t="str">
        <f>IF('0) Signal List'!B63="","",'0) Signal List'!B63)</f>
        <v>Analogue  Availability</v>
      </c>
      <c r="C63" s="22" t="str">
        <f>IF('0) Signal List'!C63="","",'0) Signal List'!C63)</f>
        <v/>
      </c>
      <c r="D63" s="22" t="str">
        <f>IF('0) Signal List'!D63="","",'0) Signal List'!D63)</f>
        <v/>
      </c>
      <c r="E63" s="3" t="str">
        <f>IF('0) Signal List'!E63="","",'0) Signal List'!E63)</f>
        <v/>
      </c>
      <c r="F63" s="22" t="str">
        <f>IF('0) Signal List'!F63="","",'0) Signal List'!F63)</f>
        <v/>
      </c>
      <c r="G63" s="42" t="str">
        <f>IF('0) Signal List'!G63="","",'0) Signal List'!G63)</f>
        <v/>
      </c>
      <c r="H63" s="146" t="str">
        <f>IF('0) Signal List'!H63="","",'0) Signal List'!H63)</f>
        <v/>
      </c>
      <c r="I63" s="722"/>
      <c r="J63" s="151"/>
      <c r="K63" s="151"/>
      <c r="L63" s="152"/>
    </row>
    <row r="64" spans="1:12" s="707" customFormat="1" ht="14.25" customHeight="1" x14ac:dyDescent="0.25">
      <c r="A64" s="714" t="str">
        <f>IF('0) Signal List'!A64="","",'0) Signal List'!A64)</f>
        <v>D7</v>
      </c>
      <c r="B64" s="707" t="str">
        <f>IF('0) Signal List'!B64="","",'0) Signal List'!B64)</f>
        <v>Emulated Inertia FFR availability</v>
      </c>
      <c r="C64" s="707" t="str">
        <f>IF('0) Signal List'!C64="","",'0) Signal List'!C64)</f>
        <v>0-10</v>
      </c>
      <c r="D64" s="707" t="str">
        <f>IF('0) Signal List'!D64="","",'0) Signal List'!D64)</f>
        <v>mA</v>
      </c>
      <c r="E64" s="715" t="str">
        <f>IF('0) Signal List'!E64="","",'0) Signal List'!E64)</f>
        <v>0-XX</v>
      </c>
      <c r="F64" s="707" t="str">
        <f>IF('0) Signal List'!F64="","",'0) Signal List'!F64)</f>
        <v>MW</v>
      </c>
      <c r="G64" s="716" t="str">
        <f>IF('0) Signal List'!G64="","",'0) Signal List'!G64)</f>
        <v>WFPS</v>
      </c>
      <c r="H64" s="717" t="str">
        <f>IF('0) Signal List'!H64="","",'0) Signal List'!H64)</f>
        <v>ESBN</v>
      </c>
      <c r="I64" s="500" t="s">
        <v>181</v>
      </c>
      <c r="J64" s="718"/>
      <c r="K64" s="718"/>
      <c r="L64" s="719"/>
    </row>
    <row r="65" spans="1:12" s="707" customFormat="1" ht="14.25" customHeight="1" x14ac:dyDescent="0.25">
      <c r="A65" s="714" t="str">
        <f>IF('0) Signal List'!A65="","",'0) Signal List'!A65)</f>
        <v>D8</v>
      </c>
      <c r="B65" s="707" t="str">
        <f>IF('0) Signal List'!B65="","",'0) Signal List'!B65)</f>
        <v>Emulated Inertia POR availability</v>
      </c>
      <c r="C65" s="707" t="str">
        <f>IF('0) Signal List'!C65="","",'0) Signal List'!C65)</f>
        <v>0-10</v>
      </c>
      <c r="D65" s="707" t="str">
        <f>IF('0) Signal List'!D65="","",'0) Signal List'!D65)</f>
        <v>mA</v>
      </c>
      <c r="E65" s="715" t="str">
        <f>IF('0) Signal List'!E65="","",'0) Signal List'!E65)</f>
        <v>0-XX</v>
      </c>
      <c r="F65" s="707" t="str">
        <f>IF('0) Signal List'!F65="","",'0) Signal List'!F65)</f>
        <v>MW</v>
      </c>
      <c r="G65" s="716" t="str">
        <f>IF('0) Signal List'!G65="","",'0) Signal List'!G65)</f>
        <v>WFPS</v>
      </c>
      <c r="H65" s="717" t="str">
        <f>IF('0) Signal List'!H65="","",'0) Signal List'!H65)</f>
        <v>ESBN</v>
      </c>
      <c r="I65" s="500" t="s">
        <v>181</v>
      </c>
      <c r="J65" s="718"/>
      <c r="K65" s="718"/>
      <c r="L65" s="719"/>
    </row>
    <row r="66" spans="1:12" ht="14.25" customHeight="1" x14ac:dyDescent="0.25">
      <c r="A66" s="8" t="str">
        <f>IF('0) Signal List'!A68="","",'0) Signal List'!A68)</f>
        <v>D9</v>
      </c>
      <c r="B66" s="22" t="str">
        <f>IF('0) Signal List'!B68="","",'0) Signal List'!B68)</f>
        <v>Wind Speed 1</v>
      </c>
      <c r="C66" s="22" t="str">
        <f>IF('0) Signal List'!C68="","",'0) Signal List'!C68)</f>
        <v>0-10</v>
      </c>
      <c r="D66" s="22" t="str">
        <f>IF('0) Signal List'!D68="","",'0) Signal List'!D68)</f>
        <v>mA</v>
      </c>
      <c r="E66" s="3" t="str">
        <f>IF('0) Signal List'!E68="","",'0) Signal List'!E68)</f>
        <v>0-70</v>
      </c>
      <c r="F66" s="22" t="str">
        <f>IF('0) Signal List'!F68="","",'0) Signal List'!F68)</f>
        <v>m/s</v>
      </c>
      <c r="G66" s="42" t="str">
        <f>IF('0) Signal List'!G68="","",'0) Signal List'!G68)</f>
        <v>WFPS</v>
      </c>
      <c r="H66" s="146" t="str">
        <f>IF('0) Signal List'!H68="","",'0) Signal List'!H68)</f>
        <v xml:space="preserve">N/A </v>
      </c>
      <c r="I66" s="500" t="s">
        <v>181</v>
      </c>
      <c r="J66" s="76"/>
      <c r="K66" s="76"/>
      <c r="L66" s="77"/>
    </row>
    <row r="67" spans="1:12" ht="14.25" customHeight="1" x14ac:dyDescent="0.25">
      <c r="A67" s="8" t="str">
        <f>IF('0) Signal List'!A69="","",'0) Signal List'!A69)</f>
        <v>D10</v>
      </c>
      <c r="B67" s="22" t="str">
        <f>IF('0) Signal List'!B69="","",'0) Signal List'!B69)</f>
        <v>Wind Direction 1</v>
      </c>
      <c r="C67" s="22" t="str">
        <f>IF('0) Signal List'!C69="","",'0) Signal List'!C69)</f>
        <v>0-10</v>
      </c>
      <c r="D67" s="22" t="str">
        <f>IF('0) Signal List'!D69="","",'0) Signal List'!D69)</f>
        <v>mA</v>
      </c>
      <c r="E67" s="3" t="str">
        <f>IF('0) Signal List'!E69="","",'0) Signal List'!E69)</f>
        <v>0-360</v>
      </c>
      <c r="F67" s="22" t="str">
        <f>IF('0) Signal List'!F69="","",'0) Signal List'!F69)</f>
        <v>deg</v>
      </c>
      <c r="G67" s="42" t="str">
        <f>IF('0) Signal List'!G69="","",'0) Signal List'!G69)</f>
        <v>WFPS</v>
      </c>
      <c r="H67" s="146" t="str">
        <f>IF('0) Signal List'!H69="","",'0) Signal List'!H69)</f>
        <v xml:space="preserve">N/A </v>
      </c>
      <c r="I67" s="500" t="s">
        <v>181</v>
      </c>
      <c r="J67" s="76"/>
      <c r="K67" s="76"/>
      <c r="L67" s="77"/>
    </row>
    <row r="68" spans="1:12" ht="14.25" customHeight="1" x14ac:dyDescent="0.25">
      <c r="A68" s="8" t="str">
        <f>IF('0) Signal List'!A70="","",'0) Signal List'!A70)</f>
        <v>D11</v>
      </c>
      <c r="B68" s="22" t="str">
        <f>IF('0) Signal List'!B70="","",'0) Signal List'!B70)</f>
        <v>Air Temperature 1</v>
      </c>
      <c r="C68" s="22" t="str">
        <f>IF('0) Signal List'!C70="","",'0) Signal List'!C70)</f>
        <v>0-10</v>
      </c>
      <c r="D68" s="22" t="str">
        <f>IF('0) Signal List'!D70="","",'0) Signal List'!D70)</f>
        <v>mA</v>
      </c>
      <c r="E68" s="3" t="str">
        <f>IF('0) Signal List'!E70="","",'0) Signal List'!E70)</f>
        <v>-40-70</v>
      </c>
      <c r="F68" s="22" t="str">
        <f>IF('0) Signal List'!F70="","",'0) Signal List'!F70)</f>
        <v>C</v>
      </c>
      <c r="G68" s="42" t="str">
        <f>IF('0) Signal List'!G70="","",'0) Signal List'!G70)</f>
        <v>WFPS</v>
      </c>
      <c r="H68" s="146" t="str">
        <f>IF('0) Signal List'!H70="","",'0) Signal List'!H70)</f>
        <v xml:space="preserve">N/A </v>
      </c>
      <c r="I68" s="500" t="s">
        <v>181</v>
      </c>
      <c r="J68" s="76"/>
      <c r="K68" s="76"/>
      <c r="L68" s="77"/>
    </row>
    <row r="69" spans="1:12" ht="14.25" customHeight="1" x14ac:dyDescent="0.25">
      <c r="A69" s="8" t="str">
        <f>IF('0) Signal List'!A71="","",'0) Signal List'!A71)</f>
        <v>D12</v>
      </c>
      <c r="B69" s="22" t="str">
        <f>IF('0) Signal List'!B71="","",'0) Signal List'!B71)</f>
        <v>Air Pressure 1</v>
      </c>
      <c r="C69" s="22" t="str">
        <f>IF('0) Signal List'!C71="","",'0) Signal List'!C71)</f>
        <v>0-10</v>
      </c>
      <c r="D69" s="22" t="str">
        <f>IF('0) Signal List'!D71="","",'0) Signal List'!D71)</f>
        <v>mA</v>
      </c>
      <c r="E69" s="3" t="str">
        <f>IF('0) Signal List'!E71="","",'0) Signal List'!E71)</f>
        <v>735-1060</v>
      </c>
      <c r="F69" s="22" t="str">
        <f>IF('0) Signal List'!F71="","",'0) Signal List'!F71)</f>
        <v>mBar</v>
      </c>
      <c r="G69" s="42" t="str">
        <f>IF('0) Signal List'!G71="","",'0) Signal List'!G71)</f>
        <v>WFPS</v>
      </c>
      <c r="H69" s="146" t="str">
        <f>IF('0) Signal List'!H71="","",'0) Signal List'!H71)</f>
        <v xml:space="preserve">N/A </v>
      </c>
      <c r="I69" s="500" t="s">
        <v>181</v>
      </c>
      <c r="J69" s="76"/>
      <c r="K69" s="76"/>
      <c r="L69" s="77"/>
    </row>
    <row r="70" spans="1:12" ht="14.25" customHeight="1" x14ac:dyDescent="0.25">
      <c r="A70" s="8" t="str">
        <f>IF('0) Signal List'!A72="","",'0) Signal List'!A72)</f>
        <v/>
      </c>
      <c r="B70" s="22" t="str">
        <f>IF('0) Signal List'!B72="","",'0) Signal List'!B72)</f>
        <v/>
      </c>
      <c r="C70" s="22" t="str">
        <f>IF('0) Signal List'!C72="","",'0) Signal List'!C72)</f>
        <v/>
      </c>
      <c r="D70" s="22" t="str">
        <f>IF('0) Signal List'!D72="","",'0) Signal List'!D72)</f>
        <v/>
      </c>
      <c r="E70" s="3" t="str">
        <f>IF('0) Signal List'!E72="","",'0) Signal List'!E72)</f>
        <v/>
      </c>
      <c r="F70" s="22" t="str">
        <f>IF('0) Signal List'!F72="","",'0) Signal List'!F72)</f>
        <v/>
      </c>
      <c r="G70" s="42" t="str">
        <f>IF('0) Signal List'!G72="","",'0) Signal List'!G72)</f>
        <v/>
      </c>
      <c r="H70" s="146" t="str">
        <f>IF('0) Signal List'!H72="","",'0) Signal List'!H72)</f>
        <v/>
      </c>
      <c r="I70" s="150"/>
      <c r="J70" s="151"/>
      <c r="K70" s="151"/>
      <c r="L70" s="152"/>
    </row>
    <row r="71" spans="1:12" ht="14.25" customHeight="1" x14ac:dyDescent="0.25">
      <c r="A71" s="8" t="str">
        <f>IF('0) Signal List'!A73="","",'0) Signal List'!A73)</f>
        <v/>
      </c>
      <c r="B71" s="378" t="str">
        <f>IF('0) Signal List'!B73="","",'0) Signal List'!B73)</f>
        <v>Met N (if Registered Capacity &gt;= 10 MW)</v>
      </c>
      <c r="C71" s="22" t="str">
        <f>IF('0) Signal List'!C73="","",'0) Signal List'!C73)</f>
        <v/>
      </c>
      <c r="D71" s="22" t="str">
        <f>IF('0) Signal List'!D73="","",'0) Signal List'!D73)</f>
        <v/>
      </c>
      <c r="E71" s="3" t="str">
        <f>IF('0) Signal List'!E73="","",'0) Signal List'!E73)</f>
        <v/>
      </c>
      <c r="F71" s="22" t="str">
        <f>IF('0) Signal List'!F73="","",'0) Signal List'!F73)</f>
        <v/>
      </c>
      <c r="G71" s="42" t="str">
        <f>IF('0) Signal List'!G73="","",'0) Signal List'!G73)</f>
        <v/>
      </c>
      <c r="H71" s="146" t="str">
        <f>IF('0) Signal List'!H73="","",'0) Signal List'!H73)</f>
        <v/>
      </c>
      <c r="I71" s="150"/>
      <c r="J71" s="151"/>
      <c r="K71" s="151"/>
      <c r="L71" s="152"/>
    </row>
    <row r="72" spans="1:12" ht="14.25" customHeight="1" x14ac:dyDescent="0.25">
      <c r="A72" s="8" t="str">
        <f>IF('0) Signal List'!A74="","",'0) Signal List'!A74)</f>
        <v>D13</v>
      </c>
      <c r="B72" s="22" t="str">
        <f>IF('0) Signal List'!B74="","",'0) Signal List'!B74)</f>
        <v>Wind Speed N</v>
      </c>
      <c r="C72" s="22" t="str">
        <f>IF('0) Signal List'!C74="","",'0) Signal List'!C74)</f>
        <v>0-10</v>
      </c>
      <c r="D72" s="22" t="str">
        <f>IF('0) Signal List'!D74="","",'0) Signal List'!D74)</f>
        <v>mA</v>
      </c>
      <c r="E72" s="3" t="str">
        <f>IF('0) Signal List'!E74="","",'0) Signal List'!E74)</f>
        <v>0-70</v>
      </c>
      <c r="F72" s="22" t="str">
        <f>IF('0) Signal List'!F74="","",'0) Signal List'!F74)</f>
        <v>m/s</v>
      </c>
      <c r="G72" s="42" t="str">
        <f>IF('0) Signal List'!G74="","",'0) Signal List'!G74)</f>
        <v>WFPS</v>
      </c>
      <c r="H72" s="146" t="str">
        <f>IF('0) Signal List'!H74="","",'0) Signal List'!H74)</f>
        <v xml:space="preserve">N/A </v>
      </c>
      <c r="I72" s="75" t="s">
        <v>181</v>
      </c>
      <c r="J72" s="76"/>
      <c r="K72" s="76"/>
      <c r="L72" s="77"/>
    </row>
    <row r="73" spans="1:12" ht="14.25" customHeight="1" x14ac:dyDescent="0.25">
      <c r="A73" s="8" t="str">
        <f>IF('0) Signal List'!A75="","",'0) Signal List'!A75)</f>
        <v>D14</v>
      </c>
      <c r="B73" s="22" t="str">
        <f>IF('0) Signal List'!B75="","",'0) Signal List'!B75)</f>
        <v>Wind Direction  N</v>
      </c>
      <c r="C73" s="22" t="str">
        <f>IF('0) Signal List'!C75="","",'0) Signal List'!C75)</f>
        <v>0-10</v>
      </c>
      <c r="D73" s="22" t="str">
        <f>IF('0) Signal List'!D75="","",'0) Signal List'!D75)</f>
        <v>mA</v>
      </c>
      <c r="E73" s="3" t="str">
        <f>IF('0) Signal List'!E75="","",'0) Signal List'!E75)</f>
        <v>0-360</v>
      </c>
      <c r="F73" s="22" t="str">
        <f>IF('0) Signal List'!F75="","",'0) Signal List'!F75)</f>
        <v>deg</v>
      </c>
      <c r="G73" s="42" t="str">
        <f>IF('0) Signal List'!G75="","",'0) Signal List'!G75)</f>
        <v>WFPS</v>
      </c>
      <c r="H73" s="146" t="str">
        <f>IF('0) Signal List'!H75="","",'0) Signal List'!H75)</f>
        <v xml:space="preserve">N/A </v>
      </c>
      <c r="I73" s="75" t="s">
        <v>181</v>
      </c>
      <c r="J73" s="76"/>
      <c r="K73" s="76"/>
      <c r="L73" s="77"/>
    </row>
    <row r="74" spans="1:12" ht="14.25" customHeight="1" x14ac:dyDescent="0.25">
      <c r="A74" s="8" t="str">
        <f>IF('0) Signal List'!A76="","",'0) Signal List'!A76)</f>
        <v>D15</v>
      </c>
      <c r="B74" s="22" t="str">
        <f>IF('0) Signal List'!B76="","",'0) Signal List'!B76)</f>
        <v>Air Temperature N</v>
      </c>
      <c r="C74" s="22" t="str">
        <f>IF('0) Signal List'!C76="","",'0) Signal List'!C76)</f>
        <v>0-10</v>
      </c>
      <c r="D74" s="22" t="str">
        <f>IF('0) Signal List'!D76="","",'0) Signal List'!D76)</f>
        <v>mA</v>
      </c>
      <c r="E74" s="3" t="str">
        <f>IF('0) Signal List'!E76="","",'0) Signal List'!E76)</f>
        <v>-40-70</v>
      </c>
      <c r="F74" s="22" t="str">
        <f>IF('0) Signal List'!F76="","",'0) Signal List'!F76)</f>
        <v>C</v>
      </c>
      <c r="G74" s="42" t="str">
        <f>IF('0) Signal List'!G76="","",'0) Signal List'!G76)</f>
        <v>WFPS</v>
      </c>
      <c r="H74" s="146" t="str">
        <f>IF('0) Signal List'!H76="","",'0) Signal List'!H76)</f>
        <v xml:space="preserve">N/A </v>
      </c>
      <c r="I74" s="75" t="s">
        <v>181</v>
      </c>
      <c r="J74" s="76"/>
      <c r="K74" s="76"/>
      <c r="L74" s="77"/>
    </row>
    <row r="75" spans="1:12" ht="14.25" customHeight="1" x14ac:dyDescent="0.25">
      <c r="A75" s="8" t="str">
        <f>IF('0) Signal List'!A77="","",'0) Signal List'!A77)</f>
        <v>D16</v>
      </c>
      <c r="B75" s="22" t="str">
        <f>IF('0) Signal List'!B77="","",'0) Signal List'!B77)</f>
        <v>Air Pressure N</v>
      </c>
      <c r="C75" s="22" t="str">
        <f>IF('0) Signal List'!C77="","",'0) Signal List'!C77)</f>
        <v>0-10</v>
      </c>
      <c r="D75" s="22" t="str">
        <f>IF('0) Signal List'!D77="","",'0) Signal List'!D77)</f>
        <v>mA</v>
      </c>
      <c r="E75" s="3" t="str">
        <f>IF('0) Signal List'!E77="","",'0) Signal List'!E77)</f>
        <v>735-1060</v>
      </c>
      <c r="F75" s="22" t="str">
        <f>IF('0) Signal List'!F77="","",'0) Signal List'!F77)</f>
        <v>mBar</v>
      </c>
      <c r="G75" s="42" t="str">
        <f>IF('0) Signal List'!G77="","",'0) Signal List'!G77)</f>
        <v>WFPS</v>
      </c>
      <c r="H75" s="146" t="str">
        <f>IF('0) Signal List'!H77="","",'0) Signal List'!H77)</f>
        <v xml:space="preserve">N/A </v>
      </c>
      <c r="I75" s="75" t="s">
        <v>181</v>
      </c>
      <c r="J75" s="76"/>
      <c r="K75" s="76"/>
      <c r="L75" s="77"/>
    </row>
    <row r="76" spans="1:12" ht="14.25" customHeight="1" x14ac:dyDescent="0.25">
      <c r="A76" s="8" t="str">
        <f>IF('0) Signal List'!A78="","",'0) Signal List'!A78)</f>
        <v/>
      </c>
      <c r="B76" s="22" t="str">
        <f>IF('0) Signal List'!B78="","",'0) Signal List'!B78)</f>
        <v/>
      </c>
      <c r="C76" s="22" t="str">
        <f>IF('0) Signal List'!C78="","",'0) Signal List'!C78)</f>
        <v/>
      </c>
      <c r="D76" s="22" t="str">
        <f>IF('0) Signal List'!D78="","",'0) Signal List'!D78)</f>
        <v/>
      </c>
      <c r="E76" s="3" t="str">
        <f>IF('0) Signal List'!E78="","",'0) Signal List'!E78)</f>
        <v/>
      </c>
      <c r="F76" s="22" t="str">
        <f>IF('0) Signal List'!F78="","",'0) Signal List'!F78)</f>
        <v/>
      </c>
      <c r="G76" s="42" t="str">
        <f>IF('0) Signal List'!G78="","",'0) Signal List'!G78)</f>
        <v/>
      </c>
      <c r="H76" s="146" t="str">
        <f>IF('0) Signal List'!H78="","",'0) Signal List'!H78)</f>
        <v/>
      </c>
      <c r="I76" s="150"/>
      <c r="J76" s="151"/>
      <c r="K76" s="151"/>
      <c r="L76" s="152"/>
    </row>
    <row r="77" spans="1:12" ht="14.25" customHeight="1" x14ac:dyDescent="0.25">
      <c r="A77" s="8" t="str">
        <f>IF('0) Signal List'!A79="","",'0) Signal List'!A79)</f>
        <v/>
      </c>
      <c r="B77" s="943" t="str">
        <f>IF('0) Signal List'!B79="","",'0) Signal List'!B79)</f>
        <v>Recommended cable 25-pair cable: 25 x 2 x 0.6sqmm TP, stranded, individually screened pairs. Screens to be terminated by WFPS.</v>
      </c>
      <c r="C77" s="752"/>
      <c r="D77" s="752"/>
      <c r="E77" s="752"/>
      <c r="F77" s="805"/>
      <c r="G77" s="20" t="str">
        <f>IF('0) Signal List'!G79="","",'0) Signal List'!G79)</f>
        <v/>
      </c>
      <c r="H77" s="145" t="str">
        <f>IF('0) Signal List'!H79="","",'0) Signal List'!H79)</f>
        <v/>
      </c>
      <c r="I77" s="150"/>
      <c r="J77" s="151"/>
      <c r="K77" s="151"/>
      <c r="L77" s="152"/>
    </row>
    <row r="78" spans="1:12" ht="14.25" customHeight="1" x14ac:dyDescent="0.25">
      <c r="A78" s="8" t="str">
        <f>IF('0) Signal List'!A80="","",'0) Signal List'!A80)</f>
        <v/>
      </c>
      <c r="B78" s="22" t="str">
        <f>IF('0) Signal List'!B80="","",'0) Signal List'!B80)</f>
        <v/>
      </c>
      <c r="C78" s="22" t="str">
        <f>IF('0) Signal List'!C80="","",'0) Signal List'!C80)</f>
        <v/>
      </c>
      <c r="D78" s="22" t="str">
        <f>IF('0) Signal List'!D80="","",'0) Signal List'!D80)</f>
        <v/>
      </c>
      <c r="E78" s="3" t="str">
        <f>IF('0) Signal List'!E80="","",'0) Signal List'!E80)</f>
        <v/>
      </c>
      <c r="F78" s="22" t="str">
        <f>IF('0) Signal List'!F80="","",'0) Signal List'!F80)</f>
        <v/>
      </c>
      <c r="G78" s="20" t="str">
        <f>IF('0) Signal List'!G80="","",'0) Signal List'!G80)</f>
        <v/>
      </c>
      <c r="H78" s="145" t="str">
        <f>IF('0) Signal List'!H80="","",'0) Signal List'!H80)</f>
        <v/>
      </c>
      <c r="I78" s="150"/>
      <c r="J78" s="151"/>
      <c r="K78" s="151"/>
      <c r="L78" s="152"/>
    </row>
    <row r="79" spans="1:12" ht="13.8" thickBot="1" x14ac:dyDescent="0.3">
      <c r="A79" s="16" t="str">
        <f>IF('0) Signal List'!A81="","",'0) Signal List'!A81)</f>
        <v>ETIE Ref</v>
      </c>
      <c r="B79" s="17" t="str">
        <f>IF('0) Signal List'!B81="","",'0) Signal List'!B81)</f>
        <v>Digital Output Signals (from EirGrid)</v>
      </c>
      <c r="C79" s="31" t="str">
        <f>IF('0) Signal List'!C81="","",'0) Signal List'!C81)</f>
        <v/>
      </c>
      <c r="D79" s="28" t="str">
        <f>IF('0) Signal List'!D81="","",'0) Signal List'!D81)</f>
        <v/>
      </c>
      <c r="E79" s="18" t="str">
        <f>IF('0) Signal List'!E81="","",'0) Signal List'!E81)</f>
        <v/>
      </c>
      <c r="F79" s="28" t="str">
        <f>IF('0) Signal List'!F81="","",'0) Signal List'!F81)</f>
        <v/>
      </c>
      <c r="G79" s="19" t="str">
        <f>IF('0) Signal List'!G81="","",'0) Signal List'!G81)</f>
        <v>Provided by</v>
      </c>
      <c r="H79" s="143" t="str">
        <f>IF('0) Signal List'!H81="","",'0) Signal List'!H81)</f>
        <v>TSO Pass-through to</v>
      </c>
      <c r="I79" s="384"/>
      <c r="J79" s="385"/>
      <c r="K79" s="385"/>
      <c r="L79" s="386"/>
    </row>
    <row r="80" spans="1:12" ht="14.25" customHeight="1" thickTop="1" x14ac:dyDescent="0.25">
      <c r="A80" s="8" t="str">
        <f>IF('0) Signal List'!A82="","",'0) Signal List'!A82)</f>
        <v/>
      </c>
      <c r="B80" s="22" t="str">
        <f>IF('0) Signal List'!B82="","",'0) Signal List'!B82)</f>
        <v/>
      </c>
      <c r="C80" s="32" t="str">
        <f>IF('0) Signal List'!C82="","",'0) Signal List'!C82)</f>
        <v/>
      </c>
      <c r="D80" s="22" t="str">
        <f>IF('0) Signal List'!D82="","",'0) Signal List'!D82)</f>
        <v/>
      </c>
      <c r="E80" s="3" t="str">
        <f>IF('0) Signal List'!E82="","",'0) Signal List'!E82)</f>
        <v/>
      </c>
      <c r="F80" s="22" t="str">
        <f>IF('0) Signal List'!F82="","",'0) Signal List'!F82)</f>
        <v/>
      </c>
      <c r="G80" s="43" t="str">
        <f>IF('0) Signal List'!G82="","",'0) Signal List'!G82)</f>
        <v/>
      </c>
      <c r="H80" s="144" t="str">
        <f>IF('0) Signal List'!H82="","",'0) Signal List'!H82)</f>
        <v/>
      </c>
      <c r="I80" s="150"/>
      <c r="J80" s="151"/>
      <c r="K80" s="151"/>
      <c r="L80" s="152"/>
    </row>
    <row r="81" spans="1:12" ht="14.25" customHeight="1" x14ac:dyDescent="0.25">
      <c r="A81" s="8" t="str">
        <f>IF('0) Signal List'!A83="","",'0) Signal List'!A83)</f>
        <v/>
      </c>
      <c r="B81" s="21" t="str">
        <f>IF('0) Signal List'!B83="","",'0) Signal List'!B83)</f>
        <v>Double Command Outputs</v>
      </c>
      <c r="C81" s="942" t="str">
        <f>IF('0) Signal List'!C83="","",'0) Signal List'!C83)</f>
        <v>(each individual relay output identified separately)</v>
      </c>
      <c r="D81" s="752"/>
      <c r="E81" s="752"/>
      <c r="F81" s="805"/>
      <c r="G81" s="20" t="str">
        <f>IF('0) Signal List'!G83="","",'0) Signal List'!G83)</f>
        <v/>
      </c>
      <c r="H81" s="145" t="str">
        <f>IF('0) Signal List'!H83="","",'0) Signal List'!H83)</f>
        <v/>
      </c>
      <c r="I81" s="150"/>
      <c r="J81" s="151"/>
      <c r="K81" s="151"/>
      <c r="L81" s="152"/>
    </row>
    <row r="82" spans="1:12" ht="14.25" customHeight="1" x14ac:dyDescent="0.25">
      <c r="A82" s="8" t="str">
        <f>IF('0) Signal List'!A84="","",'0) Signal List'!A84)</f>
        <v/>
      </c>
      <c r="B82" s="378" t="str">
        <f>IF('0) Signal List'!B84="","",'0) Signal List'!B84)</f>
        <v>Digital Output Signals from EirGrid to WTG System</v>
      </c>
      <c r="C82" s="32" t="str">
        <f>IF('0) Signal List'!C84="","",'0) Signal List'!C84)</f>
        <v/>
      </c>
      <c r="D82" s="22" t="str">
        <f>IF('0) Signal List'!D84="","",'0) Signal List'!D84)</f>
        <v/>
      </c>
      <c r="E82" s="3" t="str">
        <f>IF('0) Signal List'!E84="","",'0) Signal List'!E84)</f>
        <v/>
      </c>
      <c r="F82" s="22" t="str">
        <f>IF('0) Signal List'!F84="","",'0) Signal List'!F84)</f>
        <v/>
      </c>
      <c r="G82" s="20" t="str">
        <f>IF('0) Signal List'!G84="","",'0) Signal List'!G84)</f>
        <v/>
      </c>
      <c r="H82" s="145" t="str">
        <f>IF('0) Signal List'!H84="","",'0) Signal List'!H84)</f>
        <v/>
      </c>
      <c r="I82" s="150"/>
      <c r="J82" s="151"/>
      <c r="K82" s="151"/>
      <c r="L82" s="152"/>
    </row>
    <row r="83" spans="1:12" ht="14.25" customHeight="1" x14ac:dyDescent="0.25">
      <c r="A83" s="8" t="str">
        <f>IF('0) Signal List'!A85="","",'0) Signal List'!A85)</f>
        <v>E1</v>
      </c>
      <c r="B83" s="36" t="str">
        <f>IF('0) Signal List'!B85="","",'0) Signal List'!B85)</f>
        <v xml:space="preserve">Active Power Control facility status </v>
      </c>
      <c r="C83" s="22" t="str">
        <f>IF('0) Signal List'!C85="","",'0) Signal List'!C85)</f>
        <v/>
      </c>
      <c r="D83" s="22" t="str">
        <f>IF('0) Signal List'!D85="","",'0) Signal List'!D85)</f>
        <v>off</v>
      </c>
      <c r="E83" s="24" t="str">
        <f>IF('0) Signal List'!E85="","",'0) Signal List'!E85)</f>
        <v>pulse</v>
      </c>
      <c r="F83" s="22" t="str">
        <f>IF('0) Signal List'!F85="","",'0) Signal List'!F85)</f>
        <v>0.5 seconds</v>
      </c>
      <c r="G83" s="42" t="str">
        <f>IF('0) Signal List'!G85="","",'0) Signal List'!G85)</f>
        <v>WFPS</v>
      </c>
      <c r="H83" s="146" t="str">
        <f>IF('0) Signal List'!H85="","",'0) Signal List'!H85)</f>
        <v xml:space="preserve">N/A </v>
      </c>
      <c r="I83" s="500" t="s">
        <v>181</v>
      </c>
      <c r="J83" s="76"/>
      <c r="K83" s="76"/>
      <c r="L83" s="77"/>
    </row>
    <row r="84" spans="1:12" ht="14.25" customHeight="1" x14ac:dyDescent="0.25">
      <c r="A84" s="8" t="str">
        <f>IF('0) Signal List'!A86="","",'0) Signal List'!A86)</f>
        <v>E2</v>
      </c>
      <c r="B84" s="36" t="str">
        <f>IF('0) Signal List'!B86="","",'0) Signal List'!B86)</f>
        <v>Active Power Control facility status</v>
      </c>
      <c r="C84" s="22" t="str">
        <f>IF('0) Signal List'!C86="","",'0) Signal List'!C86)</f>
        <v/>
      </c>
      <c r="D84" s="22" t="str">
        <f>IF('0) Signal List'!D86="","",'0) Signal List'!D86)</f>
        <v>on</v>
      </c>
      <c r="E84" s="24" t="str">
        <f>IF('0) Signal List'!E86="","",'0) Signal List'!E86)</f>
        <v>pulse</v>
      </c>
      <c r="F84" s="22" t="str">
        <f>IF('0) Signal List'!F86="","",'0) Signal List'!F86)</f>
        <v>0.5 seconds</v>
      </c>
      <c r="G84" s="42" t="str">
        <f>IF('0) Signal List'!G86="","",'0) Signal List'!G86)</f>
        <v>WFPS</v>
      </c>
      <c r="H84" s="146" t="str">
        <f>IF('0) Signal List'!H86="","",'0) Signal List'!H86)</f>
        <v xml:space="preserve">N/A </v>
      </c>
      <c r="I84" s="500" t="s">
        <v>181</v>
      </c>
      <c r="J84" s="76"/>
      <c r="K84" s="76"/>
      <c r="L84" s="77"/>
    </row>
    <row r="85" spans="1:12" ht="14.25" customHeight="1" x14ac:dyDescent="0.25">
      <c r="A85" s="8" t="str">
        <f>IF('0) Signal List'!A87="","",'0) Signal List'!A87)</f>
        <v>E3</v>
      </c>
      <c r="B85" s="22" t="str">
        <f>IF('0) Signal List'!B87="","",'0) Signal List'!B87)</f>
        <v>Frequency Response System Mode Status</v>
      </c>
      <c r="C85" s="22" t="str">
        <f>IF('0) Signal List'!C87="","",'0) Signal List'!C87)</f>
        <v/>
      </c>
      <c r="D85" s="22" t="str">
        <f>IF('0) Signal List'!D87="","",'0) Signal List'!D87)</f>
        <v>off</v>
      </c>
      <c r="E85" s="24" t="str">
        <f>IF('0) Signal List'!E87="","",'0) Signal List'!E87)</f>
        <v>pulse</v>
      </c>
      <c r="F85" s="22" t="str">
        <f>IF('0) Signal List'!F87="","",'0) Signal List'!F87)</f>
        <v>0.5 seconds</v>
      </c>
      <c r="G85" s="42" t="str">
        <f>IF('0) Signal List'!G87="","",'0) Signal List'!G87)</f>
        <v>WFPS</v>
      </c>
      <c r="H85" s="146" t="str">
        <f>IF('0) Signal List'!H87="","",'0) Signal List'!H87)</f>
        <v xml:space="preserve">N/A </v>
      </c>
      <c r="I85" s="500" t="s">
        <v>181</v>
      </c>
      <c r="J85" s="76"/>
      <c r="K85" s="76"/>
      <c r="L85" s="77"/>
    </row>
    <row r="86" spans="1:12" ht="14.25" customHeight="1" x14ac:dyDescent="0.25">
      <c r="A86" s="8" t="str">
        <f>IF('0) Signal List'!A88="","",'0) Signal List'!A88)</f>
        <v>E4</v>
      </c>
      <c r="B86" s="22" t="str">
        <f>IF('0) Signal List'!B88="","",'0) Signal List'!B88)</f>
        <v>Frequency Response System Mode Status</v>
      </c>
      <c r="C86" s="22" t="str">
        <f>IF('0) Signal List'!C88="","",'0) Signal List'!C88)</f>
        <v/>
      </c>
      <c r="D86" s="22" t="str">
        <f>IF('0) Signal List'!D88="","",'0) Signal List'!D88)</f>
        <v>on</v>
      </c>
      <c r="E86" s="24" t="str">
        <f>IF('0) Signal List'!E88="","",'0) Signal List'!E88)</f>
        <v>pulse</v>
      </c>
      <c r="F86" s="22" t="str">
        <f>IF('0) Signal List'!F88="","",'0) Signal List'!F88)</f>
        <v>0.5 seconds</v>
      </c>
      <c r="G86" s="42" t="str">
        <f>IF('0) Signal List'!G88="","",'0) Signal List'!G88)</f>
        <v>WFPS</v>
      </c>
      <c r="H86" s="146" t="str">
        <f>IF('0) Signal List'!H88="","",'0) Signal List'!H88)</f>
        <v xml:space="preserve">N/A </v>
      </c>
      <c r="I86" s="500" t="s">
        <v>181</v>
      </c>
      <c r="J86" s="76"/>
      <c r="K86" s="76"/>
      <c r="L86" s="77"/>
    </row>
    <row r="87" spans="1:12" ht="14.25" customHeight="1" x14ac:dyDescent="0.25">
      <c r="A87" s="8" t="str">
        <f>IF('0) Signal List'!A89="","",'0) Signal List'!A89)</f>
        <v>E5</v>
      </c>
      <c r="B87" s="22" t="str">
        <f>IF('0) Signal List'!B89="","",'0) Signal List'!B89)</f>
        <v>Frequency Response Curve Select</v>
      </c>
      <c r="C87" s="22" t="str">
        <f>IF('0) Signal List'!C89="","",'0) Signal List'!C89)</f>
        <v/>
      </c>
      <c r="D87" s="22" t="str">
        <f>IF('0) Signal List'!D89="","",'0) Signal List'!D89)</f>
        <v>Curve 1</v>
      </c>
      <c r="E87" s="24" t="str">
        <f>IF('0) Signal List'!E89="","",'0) Signal List'!E89)</f>
        <v>pulse</v>
      </c>
      <c r="F87" s="22" t="str">
        <f>IF('0) Signal List'!F89="","",'0) Signal List'!F89)</f>
        <v>0.5 seconds</v>
      </c>
      <c r="G87" s="42" t="str">
        <f>IF('0) Signal List'!G89="","",'0) Signal List'!G89)</f>
        <v>WFPS</v>
      </c>
      <c r="H87" s="146" t="str">
        <f>IF('0) Signal List'!H89="","",'0) Signal List'!H89)</f>
        <v xml:space="preserve">N/A </v>
      </c>
      <c r="I87" s="500" t="s">
        <v>181</v>
      </c>
      <c r="J87" s="76"/>
      <c r="K87" s="76"/>
      <c r="L87" s="77"/>
    </row>
    <row r="88" spans="1:12" ht="14.25" customHeight="1" x14ac:dyDescent="0.25">
      <c r="A88" s="8" t="str">
        <f>IF('0) Signal List'!A90="","",'0) Signal List'!A90)</f>
        <v>E6</v>
      </c>
      <c r="B88" s="22" t="str">
        <f>IF('0) Signal List'!B90="","",'0) Signal List'!B90)</f>
        <v>Frequency Response Curve Select</v>
      </c>
      <c r="C88" s="22" t="str">
        <f>IF('0) Signal List'!C90="","",'0) Signal List'!C90)</f>
        <v/>
      </c>
      <c r="D88" s="22" t="str">
        <f>IF('0) Signal List'!D90="","",'0) Signal List'!D90)</f>
        <v>Curve 2</v>
      </c>
      <c r="E88" s="24" t="str">
        <f>IF('0) Signal List'!E90="","",'0) Signal List'!E90)</f>
        <v>pulse</v>
      </c>
      <c r="F88" s="22" t="str">
        <f>IF('0) Signal List'!F90="","",'0) Signal List'!F90)</f>
        <v>0.5 seconds</v>
      </c>
      <c r="G88" s="42" t="str">
        <f>IF('0) Signal List'!G90="","",'0) Signal List'!G90)</f>
        <v>WFPS</v>
      </c>
      <c r="H88" s="146" t="str">
        <f>IF('0) Signal List'!H90="","",'0) Signal List'!H90)</f>
        <v xml:space="preserve">N/A </v>
      </c>
      <c r="I88" s="500" t="s">
        <v>181</v>
      </c>
      <c r="J88" s="76"/>
      <c r="K88" s="76"/>
      <c r="L88" s="77"/>
    </row>
    <row r="89" spans="1:12" s="707" customFormat="1" ht="14.25" customHeight="1" x14ac:dyDescent="0.25">
      <c r="A89" s="714" t="str">
        <f>IF('0) Signal List'!A91="","",'0) Signal List'!A91)</f>
        <v>E7</v>
      </c>
      <c r="B89" s="707" t="str">
        <f>IF('0) Signal List'!B91="","",'0) Signal List'!B91)</f>
        <v xml:space="preserve">Emulated Inertia </v>
      </c>
      <c r="C89" s="707" t="str">
        <f>IF('0) Signal List'!C91="","",'0) Signal List'!C91)</f>
        <v/>
      </c>
      <c r="D89" s="707" t="str">
        <f>IF('0) Signal List'!D91="","",'0) Signal List'!D91)</f>
        <v>off</v>
      </c>
      <c r="E89" s="720" t="str">
        <f>IF('0) Signal List'!E91="","",'0) Signal List'!E91)</f>
        <v>pulse</v>
      </c>
      <c r="F89" s="707" t="str">
        <f>IF('0) Signal List'!F91="","",'0) Signal List'!F91)</f>
        <v>0.5 seconds</v>
      </c>
      <c r="G89" s="716" t="str">
        <f>IF('0) Signal List'!G91="","",'0) Signal List'!G91)</f>
        <v>WFPS</v>
      </c>
      <c r="H89" s="717" t="str">
        <f>IF('0) Signal List'!H91="","",'0) Signal List'!H91)</f>
        <v xml:space="preserve">N/A </v>
      </c>
      <c r="I89" s="500" t="s">
        <v>181</v>
      </c>
      <c r="J89" s="718"/>
      <c r="K89" s="718"/>
      <c r="L89" s="719"/>
    </row>
    <row r="90" spans="1:12" s="707" customFormat="1" ht="14.25" customHeight="1" x14ac:dyDescent="0.25">
      <c r="A90" s="714" t="str">
        <f>IF('0) Signal List'!A92="","",'0) Signal List'!A92)</f>
        <v>E8</v>
      </c>
      <c r="B90" s="707" t="str">
        <f>IF('0) Signal List'!B92="","",'0) Signal List'!B92)</f>
        <v xml:space="preserve">Emulated Inertia </v>
      </c>
      <c r="C90" s="707" t="str">
        <f>IF('0) Signal List'!C92="","",'0) Signal List'!C92)</f>
        <v/>
      </c>
      <c r="D90" s="707" t="str">
        <f>IF('0) Signal List'!D92="","",'0) Signal List'!D92)</f>
        <v>on</v>
      </c>
      <c r="E90" s="720" t="str">
        <f>IF('0) Signal List'!E92="","",'0) Signal List'!E92)</f>
        <v>pulse</v>
      </c>
      <c r="F90" s="707" t="str">
        <f>IF('0) Signal List'!F92="","",'0) Signal List'!F92)</f>
        <v>0.5 seconds</v>
      </c>
      <c r="G90" s="716" t="str">
        <f>IF('0) Signal List'!G92="","",'0) Signal List'!G92)</f>
        <v>WFPS</v>
      </c>
      <c r="H90" s="717" t="str">
        <f>IF('0) Signal List'!H92="","",'0) Signal List'!H92)</f>
        <v xml:space="preserve">N/A </v>
      </c>
      <c r="I90" s="500" t="s">
        <v>181</v>
      </c>
      <c r="J90" s="718"/>
      <c r="K90" s="718"/>
      <c r="L90" s="719"/>
    </row>
    <row r="91" spans="1:12" ht="14.25" customHeight="1" x14ac:dyDescent="0.25">
      <c r="A91" s="8" t="str">
        <f>IF('0) Signal List'!A93="","",'0) Signal List'!A93)</f>
        <v/>
      </c>
      <c r="B91" s="22" t="str">
        <f>IF('0) Signal List'!B93="","",'0) Signal List'!B93)</f>
        <v/>
      </c>
      <c r="C91" s="22" t="str">
        <f>IF('0) Signal List'!C93="","",'0) Signal List'!C93)</f>
        <v/>
      </c>
      <c r="D91" s="22" t="str">
        <f>IF('0) Signal List'!D93="","",'0) Signal List'!D93)</f>
        <v/>
      </c>
      <c r="E91" s="24" t="str">
        <f>IF('0) Signal List'!E93="","",'0) Signal List'!E93)</f>
        <v/>
      </c>
      <c r="F91" s="22" t="str">
        <f>IF('0) Signal List'!F93="","",'0) Signal List'!F93)</f>
        <v/>
      </c>
      <c r="G91" s="20" t="str">
        <f>IF('0) Signal List'!G93="","",'0) Signal List'!G93)</f>
        <v/>
      </c>
      <c r="H91" s="145" t="str">
        <f>IF('0) Signal List'!H93="","",'0) Signal List'!H93)</f>
        <v/>
      </c>
      <c r="I91" s="722"/>
      <c r="J91" s="151"/>
      <c r="K91" s="151"/>
      <c r="L91" s="152"/>
    </row>
    <row r="92" spans="1:12" ht="14.25" customHeight="1" x14ac:dyDescent="0.25">
      <c r="A92" s="8" t="str">
        <f>IF('0) Signal List'!A94="","",'0) Signal List'!A94)</f>
        <v/>
      </c>
      <c r="B92" s="378" t="str">
        <f>IF('0) Signal List'!B94="","",'0) Signal List'!B94)</f>
        <v>Digital Output Signals from EirGrid to Sub Station</v>
      </c>
      <c r="C92" s="22" t="str">
        <f>IF('0) Signal List'!C94="","",'0) Signal List'!C94)</f>
        <v/>
      </c>
      <c r="D92" s="22" t="str">
        <f>IF('0) Signal List'!D94="","",'0) Signal List'!D94)</f>
        <v/>
      </c>
      <c r="E92" s="24" t="str">
        <f>IF('0) Signal List'!E94="","",'0) Signal List'!E94)</f>
        <v/>
      </c>
      <c r="F92" s="22" t="str">
        <f>IF('0) Signal List'!F94="","",'0) Signal List'!F94)</f>
        <v/>
      </c>
      <c r="G92" s="20" t="str">
        <f>IF('0) Signal List'!G94="","",'0) Signal List'!G94)</f>
        <v/>
      </c>
      <c r="H92" s="145" t="str">
        <f>IF('0) Signal List'!H94="","",'0) Signal List'!H94)</f>
        <v/>
      </c>
      <c r="I92" s="722"/>
      <c r="J92" s="151"/>
      <c r="K92" s="151"/>
      <c r="L92" s="152"/>
    </row>
    <row r="93" spans="1:12" ht="14.25" customHeight="1" x14ac:dyDescent="0.25">
      <c r="A93" s="8" t="str">
        <f>IF('0) Signal List'!A95="","",'0) Signal List'!A95)</f>
        <v>F1</v>
      </c>
      <c r="B93" s="22" t="str">
        <f>IF('0) Signal List'!B95="","",'0) Signal List'!B95)</f>
        <v>ESBN 20 kV interface switch (Nulec Recloser)</v>
      </c>
      <c r="C93" s="5" t="str">
        <f>IF('0) Signal List'!C95="","",'0) Signal List'!C95)</f>
        <v/>
      </c>
      <c r="D93" s="23" t="str">
        <f>IF('0) Signal List'!D95="","",'0) Signal List'!D95)</f>
        <v>open</v>
      </c>
      <c r="E93" s="24" t="str">
        <f>IF('0) Signal List'!E95="","",'0) Signal List'!E95)</f>
        <v>pulse</v>
      </c>
      <c r="F93" s="22" t="str">
        <f>IF('0) Signal List'!F95="","",'0) Signal List'!F95)</f>
        <v>0.5 seconds</v>
      </c>
      <c r="G93" s="42" t="str">
        <f>IF('0) Signal List'!G95="","",'0) Signal List'!G95)</f>
        <v>ESBN</v>
      </c>
      <c r="H93" s="146" t="str">
        <f>IF('0) Signal List'!H95="","",'0) Signal List'!H95)</f>
        <v>ESBN</v>
      </c>
      <c r="I93" s="500" t="s">
        <v>181</v>
      </c>
      <c r="J93" s="76"/>
      <c r="K93" s="76"/>
      <c r="L93" s="77"/>
    </row>
    <row r="94" spans="1:12" ht="14.25" customHeight="1" x14ac:dyDescent="0.25">
      <c r="A94" s="8" t="str">
        <f>IF('0) Signal List'!A96="","",'0) Signal List'!A96)</f>
        <v>F2</v>
      </c>
      <c r="B94" s="22" t="str">
        <f>IF('0) Signal List'!B96="","",'0) Signal List'!B96)</f>
        <v>ESBN 20 kV interface switch (Nulec Recloser)</v>
      </c>
      <c r="C94" s="5" t="str">
        <f>IF('0) Signal List'!C96="","",'0) Signal List'!C96)</f>
        <v/>
      </c>
      <c r="D94" s="23" t="str">
        <f>IF('0) Signal List'!D96="","",'0) Signal List'!D96)</f>
        <v>close</v>
      </c>
      <c r="E94" s="24" t="str">
        <f>IF('0) Signal List'!E96="","",'0) Signal List'!E96)</f>
        <v>pulse</v>
      </c>
      <c r="F94" s="22" t="str">
        <f>IF('0) Signal List'!F96="","",'0) Signal List'!F96)</f>
        <v>0.5 seconds</v>
      </c>
      <c r="G94" s="42" t="str">
        <f>IF('0) Signal List'!G96="","",'0) Signal List'!G96)</f>
        <v>ESBN</v>
      </c>
      <c r="H94" s="146" t="str">
        <f>IF('0) Signal List'!H96="","",'0) Signal List'!H96)</f>
        <v>ESBN</v>
      </c>
      <c r="I94" s="75" t="s">
        <v>181</v>
      </c>
      <c r="J94" s="76"/>
      <c r="K94" s="76"/>
      <c r="L94" s="77"/>
    </row>
    <row r="95" spans="1:12" ht="14.25" customHeight="1" x14ac:dyDescent="0.25">
      <c r="A95" s="8" t="str">
        <f>IF('0) Signal List'!A97="","",'0) Signal List'!A97)</f>
        <v>F3</v>
      </c>
      <c r="B95" s="22" t="str">
        <f>IF('0) Signal List'!B97="","",'0) Signal List'!B97)</f>
        <v>Dispatch Fail Market Command Lamp - WFPS Panel</v>
      </c>
      <c r="C95" s="5" t="str">
        <f>IF('0) Signal List'!C97="","",'0) Signal List'!C97)</f>
        <v/>
      </c>
      <c r="D95" s="23" t="str">
        <f>IF('0) Signal List'!D97="","",'0) Signal List'!D97)</f>
        <v>off</v>
      </c>
      <c r="E95" s="24" t="str">
        <f>IF('0) Signal List'!E97="","",'0) Signal List'!E97)</f>
        <v>pulse</v>
      </c>
      <c r="F95" s="22" t="str">
        <f>IF('0) Signal List'!F97="","",'0) Signal List'!F97)</f>
        <v>0.5 seconds</v>
      </c>
      <c r="G95" s="42" t="str">
        <f>IF('0) Signal List'!G97="","",'0) Signal List'!G97)</f>
        <v>WFPS</v>
      </c>
      <c r="H95" s="146" t="str">
        <f>IF('0) Signal List'!H97="","",'0) Signal List'!H97)</f>
        <v>ESBN</v>
      </c>
      <c r="I95" s="75" t="s">
        <v>181</v>
      </c>
      <c r="J95" s="76"/>
      <c r="K95" s="76"/>
      <c r="L95" s="77"/>
    </row>
    <row r="96" spans="1:12" ht="14.25" customHeight="1" x14ac:dyDescent="0.25">
      <c r="A96" s="8" t="str">
        <f>IF('0) Signal List'!A98="","",'0) Signal List'!A98)</f>
        <v>F4</v>
      </c>
      <c r="B96" s="22" t="str">
        <f>IF('0) Signal List'!B98="","",'0) Signal List'!B98)</f>
        <v>Dispatch Fail Market Command Lamp - WFPS Panel</v>
      </c>
      <c r="C96" s="5" t="str">
        <f>IF('0) Signal List'!C98="","",'0) Signal List'!C98)</f>
        <v/>
      </c>
      <c r="D96" s="23" t="str">
        <f>IF('0) Signal List'!D98="","",'0) Signal List'!D98)</f>
        <v xml:space="preserve">on </v>
      </c>
      <c r="E96" s="24" t="str">
        <f>IF('0) Signal List'!E98="","",'0) Signal List'!E98)</f>
        <v>pulse</v>
      </c>
      <c r="F96" s="22" t="str">
        <f>IF('0) Signal List'!F98="","",'0) Signal List'!F98)</f>
        <v>0.5 seconds</v>
      </c>
      <c r="G96" s="42" t="str">
        <f>IF('0) Signal List'!G98="","",'0) Signal List'!G98)</f>
        <v>WFPS</v>
      </c>
      <c r="H96" s="146" t="str">
        <f>IF('0) Signal List'!H98="","",'0) Signal List'!H98)</f>
        <v>ESBN</v>
      </c>
      <c r="I96" s="75" t="s">
        <v>181</v>
      </c>
      <c r="J96" s="76"/>
      <c r="K96" s="76"/>
      <c r="L96" s="77"/>
    </row>
    <row r="97" spans="1:12" ht="14.25" customHeight="1" x14ac:dyDescent="0.25">
      <c r="A97" s="8" t="str">
        <f>IF('0) Signal List'!A99="","",'0) Signal List'!A99)</f>
        <v>F5</v>
      </c>
      <c r="B97" s="22" t="str">
        <f>IF('0) Signal List'!B99="","",'0) Signal List'!B99)</f>
        <v>Blue Alert Lamp  - WFPS Panel</v>
      </c>
      <c r="C97" s="5" t="str">
        <f>IF('0) Signal List'!C99="","",'0) Signal List'!C99)</f>
        <v/>
      </c>
      <c r="D97" s="23" t="str">
        <f>IF('0) Signal List'!D99="","",'0) Signal List'!D99)</f>
        <v xml:space="preserve">off </v>
      </c>
      <c r="E97" s="24" t="str">
        <f>IF('0) Signal List'!E99="","",'0) Signal List'!E99)</f>
        <v>pulse</v>
      </c>
      <c r="F97" s="22" t="str">
        <f>IF('0) Signal List'!F99="","",'0) Signal List'!F99)</f>
        <v>0.5 seconds</v>
      </c>
      <c r="G97" s="42" t="str">
        <f>IF('0) Signal List'!G99="","",'0) Signal List'!G99)</f>
        <v>WFPS</v>
      </c>
      <c r="H97" s="146" t="str">
        <f>IF('0) Signal List'!H99="","",'0) Signal List'!H99)</f>
        <v>ESBN</v>
      </c>
      <c r="I97" s="75" t="s">
        <v>181</v>
      </c>
      <c r="J97" s="76"/>
      <c r="K97" s="76"/>
      <c r="L97" s="77"/>
    </row>
    <row r="98" spans="1:12" ht="14.25" customHeight="1" x14ac:dyDescent="0.25">
      <c r="A98" s="8" t="str">
        <f>IF('0) Signal List'!A100="","",'0) Signal List'!A100)</f>
        <v>F6</v>
      </c>
      <c r="B98" s="22" t="str">
        <f>IF('0) Signal List'!B100="","",'0) Signal List'!B100)</f>
        <v>Blue Alert Lamp  - WFPS Panel</v>
      </c>
      <c r="C98" s="5" t="str">
        <f>IF('0) Signal List'!C100="","",'0) Signal List'!C100)</f>
        <v/>
      </c>
      <c r="D98" s="23" t="str">
        <f>IF('0) Signal List'!D100="","",'0) Signal List'!D100)</f>
        <v xml:space="preserve">on </v>
      </c>
      <c r="E98" s="24" t="str">
        <f>IF('0) Signal List'!E100="","",'0) Signal List'!E100)</f>
        <v>pulse</v>
      </c>
      <c r="F98" s="22" t="str">
        <f>IF('0) Signal List'!F100="","",'0) Signal List'!F100)</f>
        <v>0.5 seconds</v>
      </c>
      <c r="G98" s="42" t="str">
        <f>IF('0) Signal List'!G100="","",'0) Signal List'!G100)</f>
        <v>WFPS</v>
      </c>
      <c r="H98" s="146" t="str">
        <f>IF('0) Signal List'!H100="","",'0) Signal List'!H100)</f>
        <v>ESBN</v>
      </c>
      <c r="I98" s="75" t="s">
        <v>181</v>
      </c>
      <c r="J98" s="76"/>
      <c r="K98" s="76"/>
      <c r="L98" s="77"/>
    </row>
    <row r="99" spans="1:12" ht="14.25" customHeight="1" x14ac:dyDescent="0.25">
      <c r="A99" s="30" t="str">
        <f>IF('0) Signal List'!A101="","",'0) Signal List'!A101)</f>
        <v/>
      </c>
      <c r="B99" s="22" t="str">
        <f>IF('0) Signal List'!B101="","",'0) Signal List'!B101)</f>
        <v/>
      </c>
      <c r="C99" s="22" t="str">
        <f>IF('0) Signal List'!C101="","",'0) Signal List'!C101)</f>
        <v/>
      </c>
      <c r="D99" s="22" t="str">
        <f>IF('0) Signal List'!D101="","",'0) Signal List'!D101)</f>
        <v/>
      </c>
      <c r="E99" s="24" t="str">
        <f>IF('0) Signal List'!E101="","",'0) Signal List'!E101)</f>
        <v/>
      </c>
      <c r="F99" s="22" t="str">
        <f>IF('0) Signal List'!F101="","",'0) Signal List'!F101)</f>
        <v/>
      </c>
      <c r="G99" s="20" t="str">
        <f>IF('0) Signal List'!G101="","",'0) Signal List'!G101)</f>
        <v/>
      </c>
      <c r="H99" s="145" t="str">
        <f>IF('0) Signal List'!H101="","",'0) Signal List'!H101)</f>
        <v/>
      </c>
      <c r="I99" s="150"/>
      <c r="J99" s="151"/>
      <c r="K99" s="151"/>
      <c r="L99" s="152"/>
    </row>
    <row r="100" spans="1:12" ht="14.25" customHeight="1" x14ac:dyDescent="0.25">
      <c r="A100" s="8" t="str">
        <f>IF('0) Signal List'!A102="","",'0) Signal List'!A102)</f>
        <v/>
      </c>
      <c r="B100" s="21" t="str">
        <f>IF('0) Signal List'!B102="","",'0) Signal List'!B102)</f>
        <v>Strobe Enable Pulses</v>
      </c>
      <c r="C100" s="22" t="str">
        <f>IF('0) Signal List'!C102="","",'0) Signal List'!C102)</f>
        <v/>
      </c>
      <c r="D100" s="22" t="str">
        <f>IF('0) Signal List'!D102="","",'0) Signal List'!D102)</f>
        <v/>
      </c>
      <c r="E100" s="24" t="str">
        <f>IF('0) Signal List'!E102="","",'0) Signal List'!E102)</f>
        <v/>
      </c>
      <c r="F100" s="22" t="str">
        <f>IF('0) Signal List'!F102="","",'0) Signal List'!F102)</f>
        <v/>
      </c>
      <c r="G100" s="20" t="str">
        <f>IF('0) Signal List'!G102="","",'0) Signal List'!G102)</f>
        <v/>
      </c>
      <c r="H100" s="145" t="str">
        <f>IF('0) Signal List'!H102="","",'0) Signal List'!H102)</f>
        <v/>
      </c>
      <c r="I100" s="150"/>
      <c r="J100" s="151"/>
      <c r="K100" s="151"/>
      <c r="L100" s="152"/>
    </row>
    <row r="101" spans="1:12" ht="14.25" customHeight="1" x14ac:dyDescent="0.25">
      <c r="A101" s="30" t="str">
        <f>IF('0) Signal List'!A103="","",'0) Signal List'!A103)</f>
        <v/>
      </c>
      <c r="B101" s="378" t="str">
        <f>IF('0) Signal List'!B103="","",'0) Signal List'!B103)</f>
        <v>Digital Output Signals from EirGrid to WTG System</v>
      </c>
      <c r="C101" s="22" t="str">
        <f>IF('0) Signal List'!C103="","",'0) Signal List'!C103)</f>
        <v/>
      </c>
      <c r="D101" s="22" t="str">
        <f>IF('0) Signal List'!D103="","",'0) Signal List'!D103)</f>
        <v/>
      </c>
      <c r="E101" s="24" t="str">
        <f>IF('0) Signal List'!E103="","",'0) Signal List'!E103)</f>
        <v/>
      </c>
      <c r="F101" s="22" t="str">
        <f>IF('0) Signal List'!F103="","",'0) Signal List'!F103)</f>
        <v/>
      </c>
      <c r="G101" s="20" t="str">
        <f>IF('0) Signal List'!G103="","",'0) Signal List'!G103)</f>
        <v/>
      </c>
      <c r="H101" s="145" t="str">
        <f>IF('0) Signal List'!H103="","",'0) Signal List'!H103)</f>
        <v/>
      </c>
      <c r="I101" s="150"/>
      <c r="J101" s="151"/>
      <c r="K101" s="151"/>
      <c r="L101" s="152"/>
    </row>
    <row r="102" spans="1:12" s="38" customFormat="1" ht="14.25" customHeight="1" x14ac:dyDescent="0.25">
      <c r="A102" s="8" t="str">
        <f>IF('0) Signal List'!A104="","",'0) Signal List'!A104)</f>
        <v>E9</v>
      </c>
      <c r="B102" s="35" t="str">
        <f>IF('0) Signal List'!B104="","",'0) Signal List'!B104)</f>
        <v>Digital Output Active Power Control Setpoint Enable</v>
      </c>
      <c r="C102" s="22" t="str">
        <f>IF('0) Signal List'!C104="","",'0) Signal List'!C104)</f>
        <v/>
      </c>
      <c r="D102" s="22" t="str">
        <f>IF('0) Signal List'!D104="","",'0) Signal List'!D104)</f>
        <v/>
      </c>
      <c r="E102" s="24" t="str">
        <f>IF('0) Signal List'!E104="","",'0) Signal List'!E104)</f>
        <v>pulse</v>
      </c>
      <c r="F102" s="22" t="str">
        <f>IF('0) Signal List'!F104="","",'0) Signal List'!F104)</f>
        <v>0.5 seconds</v>
      </c>
      <c r="G102" s="42" t="str">
        <f>IF('0) Signal List'!G104="","",'0) Signal List'!G104)</f>
        <v>WFPS</v>
      </c>
      <c r="H102" s="146" t="str">
        <f>IF('0) Signal List'!H104="","",'0) Signal List'!H104)</f>
        <v xml:space="preserve">N/A </v>
      </c>
      <c r="I102" s="75" t="s">
        <v>181</v>
      </c>
      <c r="J102" s="76"/>
      <c r="K102" s="76"/>
      <c r="L102" s="77"/>
    </row>
    <row r="103" spans="1:12" ht="14.25" customHeight="1" x14ac:dyDescent="0.25">
      <c r="A103" s="8" t="str">
        <f>IF('0) Signal List'!A105="","",'0) Signal List'!A105)</f>
        <v>E10</v>
      </c>
      <c r="B103" s="35" t="str">
        <f>IF('0) Signal List'!B105="","",'0) Signal List'!B105)</f>
        <v>Digital Output Frequency Droop Setting Enable</v>
      </c>
      <c r="C103" s="22" t="str">
        <f>IF('0) Signal List'!C105="","",'0) Signal List'!C105)</f>
        <v/>
      </c>
      <c r="D103" s="22" t="str">
        <f>IF('0) Signal List'!D105="","",'0) Signal List'!D105)</f>
        <v/>
      </c>
      <c r="E103" s="24" t="str">
        <f>IF('0) Signal List'!E105="","",'0) Signal List'!E105)</f>
        <v>pulse</v>
      </c>
      <c r="F103" s="22" t="str">
        <f>IF('0) Signal List'!F105="","",'0) Signal List'!F105)</f>
        <v>0.5 seconds</v>
      </c>
      <c r="G103" s="42" t="str">
        <f>IF('0) Signal List'!G105="","",'0) Signal List'!G105)</f>
        <v>WFPS</v>
      </c>
      <c r="H103" s="146" t="str">
        <f>IF('0) Signal List'!H105="","",'0) Signal List'!H105)</f>
        <v xml:space="preserve">N/A </v>
      </c>
      <c r="I103" s="75" t="s">
        <v>181</v>
      </c>
      <c r="J103" s="76"/>
      <c r="K103" s="76"/>
      <c r="L103" s="77"/>
    </row>
    <row r="104" spans="1:12" ht="14.25" customHeight="1" x14ac:dyDescent="0.25">
      <c r="A104" s="8" t="str">
        <f>IF('0) Signal List'!A107="","",'0) Signal List'!A107)</f>
        <v/>
      </c>
      <c r="B104" s="944" t="str">
        <f>IF('0) Signal List'!B107="","",'0) Signal List'!B107)</f>
        <v>Recommended Cable 15-pair Screened Cable : 15 x 2 x 0.6sqmm, Twisted-Pair ( TP).</v>
      </c>
      <c r="C104" s="804"/>
      <c r="D104" s="804"/>
      <c r="E104" s="804"/>
      <c r="F104" s="805"/>
      <c r="G104" s="42" t="str">
        <f>IF('0) Signal List'!G107="","",'0) Signal List'!G107)</f>
        <v/>
      </c>
      <c r="H104" s="146" t="str">
        <f>IF('0) Signal List'!H107="","",'0) Signal List'!H107)</f>
        <v/>
      </c>
      <c r="I104" s="150"/>
      <c r="J104" s="151"/>
      <c r="K104" s="151"/>
      <c r="L104" s="152"/>
    </row>
    <row r="105" spans="1:12" ht="14.25" customHeight="1" x14ac:dyDescent="0.25">
      <c r="A105" s="22"/>
      <c r="B105" s="379"/>
      <c r="C105" s="22"/>
      <c r="D105" s="22"/>
      <c r="E105" s="22"/>
      <c r="F105" s="22"/>
      <c r="G105" s="379"/>
      <c r="H105" s="379"/>
      <c r="I105" s="380"/>
    </row>
    <row r="106" spans="1:12" ht="13.8" thickBot="1" x14ac:dyDescent="0.3">
      <c r="A106" s="16" t="str">
        <f>IF('0) Signal List'!A109="","",'0) Signal List'!A109)</f>
        <v>ETIE Ref</v>
      </c>
      <c r="B106" s="39" t="str">
        <f>IF('0) Signal List'!B109="","",'0) Signal List'!B109)</f>
        <v>Digital Alarms From Networks</v>
      </c>
      <c r="C106" s="17" t="str">
        <f>IF('0) Signal List'!C109="","",'0) Signal List'!C109)</f>
        <v/>
      </c>
      <c r="D106" s="17" t="str">
        <f>IF('0) Signal List'!D109="","",'0) Signal List'!D109)</f>
        <v/>
      </c>
      <c r="E106" s="40" t="str">
        <f>IF('0) Signal List'!E109="","",'0) Signal List'!E109)</f>
        <v/>
      </c>
      <c r="F106" s="17" t="str">
        <f>IF('0) Signal List'!F109="","",'0) Signal List'!F109)</f>
        <v/>
      </c>
      <c r="G106" s="41" t="str">
        <f>IF('0) Signal List'!G109="","",'0) Signal List'!G109)</f>
        <v>Provided by</v>
      </c>
      <c r="H106" s="147" t="str">
        <f>IF('0) Signal List'!H109="","",'0) Signal List'!H109)</f>
        <v>TSO Pass-through to</v>
      </c>
      <c r="I106" s="382"/>
      <c r="J106" s="383"/>
      <c r="K106" s="383"/>
      <c r="L106" s="381"/>
    </row>
    <row r="107" spans="1:12" ht="14.25" customHeight="1" thickTop="1" x14ac:dyDescent="0.25">
      <c r="A107" s="8" t="str">
        <f>IF('0) Signal List'!A110="","",'0) Signal List'!A110)</f>
        <v/>
      </c>
      <c r="B107" s="34" t="str">
        <f>IF('0) Signal List'!B110="","",'0) Signal List'!B110)</f>
        <v/>
      </c>
      <c r="C107" s="22" t="str">
        <f>IF('0) Signal List'!C110="","",'0) Signal List'!C110)</f>
        <v/>
      </c>
      <c r="D107" s="22" t="str">
        <f>IF('0) Signal List'!D110="","",'0) Signal List'!D110)</f>
        <v/>
      </c>
      <c r="E107" s="24" t="str">
        <f>IF('0) Signal List'!E110="","",'0) Signal List'!E110)</f>
        <v/>
      </c>
      <c r="F107" s="22" t="str">
        <f>IF('0) Signal List'!F110="","",'0) Signal List'!F110)</f>
        <v/>
      </c>
      <c r="G107" s="44" t="str">
        <f>IF('0) Signal List'!G110="","",'0) Signal List'!G110)</f>
        <v/>
      </c>
      <c r="H107" s="148" t="str">
        <f>IF('0) Signal List'!H110="","",'0) Signal List'!H110)</f>
        <v/>
      </c>
      <c r="I107" s="150"/>
      <c r="J107" s="151"/>
      <c r="K107" s="151"/>
      <c r="L107" s="152"/>
    </row>
    <row r="108" spans="1:12" ht="14.25" customHeight="1" x14ac:dyDescent="0.25">
      <c r="A108" s="8" t="str">
        <f>IF('0) Signal List'!A111="","",'0) Signal List'!A111)</f>
        <v/>
      </c>
      <c r="B108" s="37" t="str">
        <f>IF('0) Signal List'!B111="","",'0) Signal List'!B111)</f>
        <v>Single Bit Indications</v>
      </c>
      <c r="C108" s="22" t="str">
        <f>IF('0) Signal List'!C111="","",'0) Signal List'!C111)</f>
        <v/>
      </c>
      <c r="D108" s="22" t="str">
        <f>IF('0) Signal List'!D111="","",'0) Signal List'!D111)</f>
        <v/>
      </c>
      <c r="E108" s="24" t="str">
        <f>IF('0) Signal List'!E111="","",'0) Signal List'!E111)</f>
        <v/>
      </c>
      <c r="F108" s="22" t="str">
        <f>IF('0) Signal List'!F111="","",'0) Signal List'!F111)</f>
        <v/>
      </c>
      <c r="G108" s="42" t="str">
        <f>IF('0) Signal List'!G111="","",'0) Signal List'!G111)</f>
        <v/>
      </c>
      <c r="H108" s="146" t="str">
        <f>IF('0) Signal List'!H111="","",'0) Signal List'!H111)</f>
        <v/>
      </c>
      <c r="I108" s="150"/>
      <c r="J108" s="151"/>
      <c r="K108" s="151"/>
      <c r="L108" s="152"/>
    </row>
    <row r="109" spans="1:12" ht="14.25" customHeight="1" x14ac:dyDescent="0.25">
      <c r="A109" s="8" t="str">
        <f>IF('0) Signal List'!A112="","",'0) Signal List'!A112)</f>
        <v/>
      </c>
      <c r="B109" s="58" t="str">
        <f>IF('0) Signal List'!B112="","",'0) Signal List'!B112)</f>
        <v>Network Protection Signals</v>
      </c>
      <c r="C109" s="22" t="str">
        <f>IF('0) Signal List'!C112="","",'0) Signal List'!C112)</f>
        <v/>
      </c>
      <c r="D109" s="22" t="str">
        <f>IF('0) Signal List'!D112="","",'0) Signal List'!D112)</f>
        <v/>
      </c>
      <c r="E109" s="24" t="str">
        <f>IF('0) Signal List'!E112="","",'0) Signal List'!E112)</f>
        <v/>
      </c>
      <c r="F109" s="22" t="str">
        <f>IF('0) Signal List'!F112="","",'0) Signal List'!F112)</f>
        <v/>
      </c>
      <c r="G109" s="42" t="str">
        <f>IF('0) Signal List'!G112="","",'0) Signal List'!G112)</f>
        <v/>
      </c>
      <c r="H109" s="146" t="str">
        <f>IF('0) Signal List'!H112="","",'0) Signal List'!H112)</f>
        <v/>
      </c>
      <c r="I109" s="150"/>
      <c r="J109" s="151"/>
      <c r="K109" s="151"/>
      <c r="L109" s="152"/>
    </row>
    <row r="110" spans="1:12" ht="14.25" customHeight="1" x14ac:dyDescent="0.25">
      <c r="A110" s="87" t="str">
        <f>IF('0) Signal List'!A113="","",'0) Signal List'!A113)</f>
        <v>N1</v>
      </c>
      <c r="B110" s="82" t="str">
        <f>IF('0) Signal List'!B113="","",'0) Signal List'!B113)</f>
        <v>ESBN Alarm 1</v>
      </c>
      <c r="C110" s="22" t="str">
        <f>IF('0) Signal List'!C113="","",'0) Signal List'!C113)</f>
        <v/>
      </c>
      <c r="D110" s="22" t="str">
        <f>IF('0) Signal List'!D113="","",'0) Signal List'!D113)</f>
        <v/>
      </c>
      <c r="E110" s="24" t="str">
        <f>IF('0) Signal List'!E113="","",'0) Signal List'!E113)</f>
        <v/>
      </c>
      <c r="F110" s="22" t="str">
        <f>IF('0) Signal List'!F113="","",'0) Signal List'!F113)</f>
        <v/>
      </c>
      <c r="G110" s="83" t="str">
        <f>IF('0) Signal List'!G113="","",'0) Signal List'!G113)</f>
        <v>ESBN</v>
      </c>
      <c r="H110" s="146" t="str">
        <f>IF('0) Signal List'!H113="","",'0) Signal List'!H113)</f>
        <v>ESBN</v>
      </c>
      <c r="I110" s="500" t="s">
        <v>458</v>
      </c>
      <c r="J110" s="76"/>
      <c r="K110" s="76"/>
      <c r="L110" s="77"/>
    </row>
    <row r="111" spans="1:12" ht="14.25" customHeight="1" x14ac:dyDescent="0.25">
      <c r="A111" s="87" t="str">
        <f>IF('0) Signal List'!A114="","",'0) Signal List'!A114)</f>
        <v>N2</v>
      </c>
      <c r="B111" s="82" t="str">
        <f>IF('0) Signal List'!B114="","",'0) Signal List'!B114)</f>
        <v>ESBN Alarm 2</v>
      </c>
      <c r="C111" s="22" t="str">
        <f>IF('0) Signal List'!C114="","",'0) Signal List'!C114)</f>
        <v/>
      </c>
      <c r="D111" s="22" t="str">
        <f>IF('0) Signal List'!D114="","",'0) Signal List'!D114)</f>
        <v/>
      </c>
      <c r="E111" s="24" t="str">
        <f>IF('0) Signal List'!E114="","",'0) Signal List'!E114)</f>
        <v/>
      </c>
      <c r="F111" s="22" t="str">
        <f>IF('0) Signal List'!F114="","",'0) Signal List'!F114)</f>
        <v/>
      </c>
      <c r="G111" s="83" t="str">
        <f>IF('0) Signal List'!G114="","",'0) Signal List'!G114)</f>
        <v>ESBN</v>
      </c>
      <c r="H111" s="146" t="str">
        <f>IF('0) Signal List'!H114="","",'0) Signal List'!H114)</f>
        <v>ESBN</v>
      </c>
      <c r="I111" s="500" t="s">
        <v>458</v>
      </c>
      <c r="J111" s="76"/>
      <c r="K111" s="76"/>
      <c r="L111" s="77"/>
    </row>
    <row r="112" spans="1:12" ht="14.25" customHeight="1" x14ac:dyDescent="0.25">
      <c r="A112" s="87" t="str">
        <f>IF('0) Signal List'!A115="","",'0) Signal List'!A115)</f>
        <v>N3</v>
      </c>
      <c r="B112" s="82" t="str">
        <f>IF('0) Signal List'!B115="","",'0) Signal List'!B115)</f>
        <v>ESBN Alarm 3</v>
      </c>
      <c r="C112" s="22" t="str">
        <f>IF('0) Signal List'!C115="","",'0) Signal List'!C115)</f>
        <v/>
      </c>
      <c r="D112" s="22" t="str">
        <f>IF('0) Signal List'!D115="","",'0) Signal List'!D115)</f>
        <v/>
      </c>
      <c r="E112" s="24" t="str">
        <f>IF('0) Signal List'!E115="","",'0) Signal List'!E115)</f>
        <v/>
      </c>
      <c r="F112" s="22" t="str">
        <f>IF('0) Signal List'!F115="","",'0) Signal List'!F115)</f>
        <v/>
      </c>
      <c r="G112" s="83" t="str">
        <f>IF('0) Signal List'!G115="","",'0) Signal List'!G115)</f>
        <v>ESBN</v>
      </c>
      <c r="H112" s="146" t="str">
        <f>IF('0) Signal List'!H115="","",'0) Signal List'!H115)</f>
        <v>ESBN</v>
      </c>
      <c r="I112" s="500" t="s">
        <v>458</v>
      </c>
      <c r="J112" s="76"/>
      <c r="K112" s="76"/>
      <c r="L112" s="77"/>
    </row>
    <row r="113" spans="1:12" ht="14.25" customHeight="1" x14ac:dyDescent="0.25">
      <c r="A113" s="87" t="str">
        <f>IF('0) Signal List'!A116="","",'0) Signal List'!A116)</f>
        <v>N4</v>
      </c>
      <c r="B113" s="82" t="str">
        <f>IF('0) Signal List'!B116="","",'0) Signal List'!B116)</f>
        <v>ESBN Alarm 4</v>
      </c>
      <c r="C113" s="22" t="str">
        <f>IF('0) Signal List'!C116="","",'0) Signal List'!C116)</f>
        <v/>
      </c>
      <c r="D113" s="22" t="str">
        <f>IF('0) Signal List'!D116="","",'0) Signal List'!D116)</f>
        <v/>
      </c>
      <c r="E113" s="24" t="str">
        <f>IF('0) Signal List'!E116="","",'0) Signal List'!E116)</f>
        <v/>
      </c>
      <c r="F113" s="22" t="str">
        <f>IF('0) Signal List'!F116="","",'0) Signal List'!F116)</f>
        <v/>
      </c>
      <c r="G113" s="83" t="str">
        <f>IF('0) Signal List'!G116="","",'0) Signal List'!G116)</f>
        <v>ESBN</v>
      </c>
      <c r="H113" s="146" t="str">
        <f>IF('0) Signal List'!H116="","",'0) Signal List'!H116)</f>
        <v>ESBN</v>
      </c>
      <c r="I113" s="500" t="s">
        <v>458</v>
      </c>
      <c r="J113" s="76"/>
      <c r="K113" s="76"/>
      <c r="L113" s="77"/>
    </row>
    <row r="114" spans="1:12" ht="14.25" customHeight="1" x14ac:dyDescent="0.25">
      <c r="A114" s="87" t="str">
        <f>IF('0) Signal List'!A117="","",'0) Signal List'!A117)</f>
        <v>N5</v>
      </c>
      <c r="B114" s="82" t="str">
        <f>IF('0) Signal List'!B117="","",'0) Signal List'!B117)</f>
        <v>ESBN Alarm 5</v>
      </c>
      <c r="C114" s="22" t="str">
        <f>IF('0) Signal List'!C117="","",'0) Signal List'!C117)</f>
        <v/>
      </c>
      <c r="D114" s="22" t="str">
        <f>IF('0) Signal List'!D117="","",'0) Signal List'!D117)</f>
        <v/>
      </c>
      <c r="E114" s="24" t="str">
        <f>IF('0) Signal List'!E117="","",'0) Signal List'!E117)</f>
        <v/>
      </c>
      <c r="F114" s="22" t="str">
        <f>IF('0) Signal List'!F117="","",'0) Signal List'!F117)</f>
        <v/>
      </c>
      <c r="G114" s="83" t="str">
        <f>IF('0) Signal List'!G117="","",'0) Signal List'!G117)</f>
        <v>ESBN</v>
      </c>
      <c r="H114" s="146" t="str">
        <f>IF('0) Signal List'!H117="","",'0) Signal List'!H117)</f>
        <v>ESBN</v>
      </c>
      <c r="I114" s="500" t="s">
        <v>458</v>
      </c>
      <c r="J114" s="76"/>
      <c r="K114" s="76"/>
      <c r="L114" s="77"/>
    </row>
    <row r="115" spans="1:12" ht="14.25" customHeight="1" x14ac:dyDescent="0.25">
      <c r="A115" s="87" t="str">
        <f>IF('0) Signal List'!A118="","",'0) Signal List'!A118)</f>
        <v>N6</v>
      </c>
      <c r="B115" s="82" t="str">
        <f>IF('0) Signal List'!B118="","",'0) Signal List'!B118)</f>
        <v>ESBN Alarm 6</v>
      </c>
      <c r="C115" s="22" t="str">
        <f>IF('0) Signal List'!C118="","",'0) Signal List'!C118)</f>
        <v/>
      </c>
      <c r="D115" s="22" t="str">
        <f>IF('0) Signal List'!D118="","",'0) Signal List'!D118)</f>
        <v/>
      </c>
      <c r="E115" s="24" t="str">
        <f>IF('0) Signal List'!E118="","",'0) Signal List'!E118)</f>
        <v/>
      </c>
      <c r="F115" s="22" t="str">
        <f>IF('0) Signal List'!F118="","",'0) Signal List'!F118)</f>
        <v/>
      </c>
      <c r="G115" s="83" t="str">
        <f>IF('0) Signal List'!G118="","",'0) Signal List'!G118)</f>
        <v>ESBN</v>
      </c>
      <c r="H115" s="146" t="str">
        <f>IF('0) Signal List'!H118="","",'0) Signal List'!H118)</f>
        <v>ESBN</v>
      </c>
      <c r="I115" s="500" t="s">
        <v>458</v>
      </c>
      <c r="J115" s="76"/>
      <c r="K115" s="76"/>
      <c r="L115" s="77"/>
    </row>
    <row r="116" spans="1:12" ht="14.25" customHeight="1" x14ac:dyDescent="0.25">
      <c r="A116" s="87" t="str">
        <f>IF('0) Signal List'!A119="","",'0) Signal List'!A119)</f>
        <v>N7</v>
      </c>
      <c r="B116" s="82" t="str">
        <f>IF('0) Signal List'!B119="","",'0) Signal List'!B119)</f>
        <v>ESBN Alarm 7</v>
      </c>
      <c r="C116" s="22" t="str">
        <f>IF('0) Signal List'!C119="","",'0) Signal List'!C119)</f>
        <v/>
      </c>
      <c r="D116" s="22" t="str">
        <f>IF('0) Signal List'!D119="","",'0) Signal List'!D119)</f>
        <v/>
      </c>
      <c r="E116" s="24" t="str">
        <f>IF('0) Signal List'!E119="","",'0) Signal List'!E119)</f>
        <v/>
      </c>
      <c r="F116" s="22" t="str">
        <f>IF('0) Signal List'!F119="","",'0) Signal List'!F119)</f>
        <v/>
      </c>
      <c r="G116" s="83" t="str">
        <f>IF('0) Signal List'!G119="","",'0) Signal List'!G119)</f>
        <v>ESBN</v>
      </c>
      <c r="H116" s="146" t="str">
        <f>IF('0) Signal List'!H119="","",'0) Signal List'!H119)</f>
        <v>ESBN</v>
      </c>
      <c r="I116" s="500" t="s">
        <v>458</v>
      </c>
      <c r="J116" s="76"/>
      <c r="K116" s="76"/>
      <c r="L116" s="77"/>
    </row>
    <row r="117" spans="1:12" ht="14.25" customHeight="1" x14ac:dyDescent="0.25">
      <c r="A117" s="87" t="str">
        <f>IF('0) Signal List'!A120="","",'0) Signal List'!A120)</f>
        <v>N8</v>
      </c>
      <c r="B117" s="82" t="str">
        <f>IF('0) Signal List'!B120="","",'0) Signal List'!B120)</f>
        <v>ESBN Alarm 8</v>
      </c>
      <c r="C117" s="22" t="str">
        <f>IF('0) Signal List'!C120="","",'0) Signal List'!C120)</f>
        <v/>
      </c>
      <c r="D117" s="22" t="str">
        <f>IF('0) Signal List'!D120="","",'0) Signal List'!D120)</f>
        <v/>
      </c>
      <c r="E117" s="24" t="str">
        <f>IF('0) Signal List'!E120="","",'0) Signal List'!E120)</f>
        <v/>
      </c>
      <c r="F117" s="22" t="str">
        <f>IF('0) Signal List'!F120="","",'0) Signal List'!F120)</f>
        <v/>
      </c>
      <c r="G117" s="83" t="str">
        <f>IF('0) Signal List'!G120="","",'0) Signal List'!G120)</f>
        <v>ESBN</v>
      </c>
      <c r="H117" s="146" t="str">
        <f>IF('0) Signal List'!H120="","",'0) Signal List'!H120)</f>
        <v>ESBN</v>
      </c>
      <c r="I117" s="500" t="s">
        <v>458</v>
      </c>
      <c r="J117" s="76"/>
      <c r="K117" s="76"/>
      <c r="L117" s="77"/>
    </row>
    <row r="118" spans="1:12" ht="14.25" customHeight="1" x14ac:dyDescent="0.25">
      <c r="A118" s="87" t="str">
        <f>IF('0) Signal List'!A121="","",'0) Signal List'!A121)</f>
        <v>N9</v>
      </c>
      <c r="B118" s="82" t="str">
        <f>IF('0) Signal List'!B121="","",'0) Signal List'!B121)</f>
        <v>ESBN Alarm 9</v>
      </c>
      <c r="C118" s="22" t="str">
        <f>IF('0) Signal List'!C121="","",'0) Signal List'!C121)</f>
        <v/>
      </c>
      <c r="D118" s="22" t="str">
        <f>IF('0) Signal List'!D121="","",'0) Signal List'!D121)</f>
        <v/>
      </c>
      <c r="E118" s="24" t="str">
        <f>IF('0) Signal List'!E121="","",'0) Signal List'!E121)</f>
        <v/>
      </c>
      <c r="F118" s="22" t="str">
        <f>IF('0) Signal List'!F121="","",'0) Signal List'!F121)</f>
        <v/>
      </c>
      <c r="G118" s="83" t="str">
        <f>IF('0) Signal List'!G121="","",'0) Signal List'!G121)</f>
        <v>ESBN</v>
      </c>
      <c r="H118" s="146" t="str">
        <f>IF('0) Signal List'!H121="","",'0) Signal List'!H121)</f>
        <v>ESBN</v>
      </c>
      <c r="I118" s="500" t="s">
        <v>458</v>
      </c>
      <c r="J118" s="76"/>
      <c r="K118" s="76"/>
      <c r="L118" s="77"/>
    </row>
    <row r="119" spans="1:12" ht="14.25" customHeight="1" x14ac:dyDescent="0.25">
      <c r="A119" s="87" t="str">
        <f>IF('0) Signal List'!A122="","",'0) Signal List'!A122)</f>
        <v>N10</v>
      </c>
      <c r="B119" s="82" t="str">
        <f>IF('0) Signal List'!B122="","",'0) Signal List'!B122)</f>
        <v>ESBN Alarm 10</v>
      </c>
      <c r="C119" s="22" t="str">
        <f>IF('0) Signal List'!C122="","",'0) Signal List'!C122)</f>
        <v/>
      </c>
      <c r="D119" s="22" t="str">
        <f>IF('0) Signal List'!D122="","",'0) Signal List'!D122)</f>
        <v/>
      </c>
      <c r="E119" s="24" t="str">
        <f>IF('0) Signal List'!E122="","",'0) Signal List'!E122)</f>
        <v/>
      </c>
      <c r="F119" s="22" t="str">
        <f>IF('0) Signal List'!F122="","",'0) Signal List'!F122)</f>
        <v/>
      </c>
      <c r="G119" s="83" t="str">
        <f>IF('0) Signal List'!G122="","",'0) Signal List'!G122)</f>
        <v>ESBN</v>
      </c>
      <c r="H119" s="146" t="str">
        <f>IF('0) Signal List'!H122="","",'0) Signal List'!H122)</f>
        <v>ESBN</v>
      </c>
      <c r="I119" s="500" t="s">
        <v>458</v>
      </c>
      <c r="J119" s="76"/>
      <c r="K119" s="76"/>
      <c r="L119" s="77"/>
    </row>
    <row r="120" spans="1:12" ht="14.25" customHeight="1" x14ac:dyDescent="0.25">
      <c r="A120" s="87" t="str">
        <f>IF('0) Signal List'!A123="","",'0) Signal List'!A123)</f>
        <v>N11</v>
      </c>
      <c r="B120" s="82" t="str">
        <f>IF('0) Signal List'!B123="","",'0) Signal List'!B123)</f>
        <v>ESBN Alarm 11</v>
      </c>
      <c r="C120" s="22" t="str">
        <f>IF('0) Signal List'!C123="","",'0) Signal List'!C123)</f>
        <v/>
      </c>
      <c r="D120" s="22" t="str">
        <f>IF('0) Signal List'!D123="","",'0) Signal List'!D123)</f>
        <v/>
      </c>
      <c r="E120" s="24" t="str">
        <f>IF('0) Signal List'!E123="","",'0) Signal List'!E123)</f>
        <v/>
      </c>
      <c r="F120" s="22" t="str">
        <f>IF('0) Signal List'!F123="","",'0) Signal List'!F123)</f>
        <v/>
      </c>
      <c r="G120" s="83" t="str">
        <f>IF('0) Signal List'!G123="","",'0) Signal List'!G123)</f>
        <v>ESBN</v>
      </c>
      <c r="H120" s="146" t="str">
        <f>IF('0) Signal List'!H123="","",'0) Signal List'!H123)</f>
        <v>ESBN</v>
      </c>
      <c r="I120" s="500" t="s">
        <v>458</v>
      </c>
      <c r="J120" s="76"/>
      <c r="K120" s="76"/>
      <c r="L120" s="77"/>
    </row>
    <row r="121" spans="1:12" ht="14.25" customHeight="1" x14ac:dyDescent="0.25">
      <c r="A121" s="87" t="str">
        <f>IF('0) Signal List'!A124="","",'0) Signal List'!A124)</f>
        <v>N12</v>
      </c>
      <c r="B121" s="82" t="str">
        <f>IF('0) Signal List'!B124="","",'0) Signal List'!B124)</f>
        <v>ESBN Alarm 12</v>
      </c>
      <c r="C121" s="22" t="str">
        <f>IF('0) Signal List'!C124="","",'0) Signal List'!C124)</f>
        <v/>
      </c>
      <c r="D121" s="22" t="str">
        <f>IF('0) Signal List'!D124="","",'0) Signal List'!D124)</f>
        <v/>
      </c>
      <c r="E121" s="24" t="str">
        <f>IF('0) Signal List'!E124="","",'0) Signal List'!E124)</f>
        <v/>
      </c>
      <c r="F121" s="22" t="str">
        <f>IF('0) Signal List'!F124="","",'0) Signal List'!F124)</f>
        <v/>
      </c>
      <c r="G121" s="83" t="str">
        <f>IF('0) Signal List'!G124="","",'0) Signal List'!G124)</f>
        <v>ESBN</v>
      </c>
      <c r="H121" s="146" t="str">
        <f>IF('0) Signal List'!H124="","",'0) Signal List'!H124)</f>
        <v>ESBN</v>
      </c>
      <c r="I121" s="500" t="s">
        <v>458</v>
      </c>
      <c r="J121" s="76"/>
      <c r="K121" s="76"/>
      <c r="L121" s="77"/>
    </row>
    <row r="122" spans="1:12" ht="14.25" customHeight="1" x14ac:dyDescent="0.25">
      <c r="A122" s="87" t="str">
        <f>IF('0) Signal List'!A125="","",'0) Signal List'!A125)</f>
        <v>N13</v>
      </c>
      <c r="B122" s="82" t="str">
        <f>IF('0) Signal List'!B125="","",'0) Signal List'!B125)</f>
        <v>ESBN Alarm 13 (24V Battery charge Fault/ Alarm)</v>
      </c>
      <c r="C122" s="22" t="str">
        <f>IF('0) Signal List'!C125="","",'0) Signal List'!C125)</f>
        <v/>
      </c>
      <c r="D122" s="22" t="str">
        <f>IF('0) Signal List'!D125="","",'0) Signal List'!D125)</f>
        <v/>
      </c>
      <c r="E122" s="24" t="str">
        <f>IF('0) Signal List'!E125="","",'0) Signal List'!E125)</f>
        <v/>
      </c>
      <c r="F122" s="22" t="str">
        <f>IF('0) Signal List'!F125="","",'0) Signal List'!F125)</f>
        <v/>
      </c>
      <c r="G122" s="83" t="str">
        <f>IF('0) Signal List'!G125="","",'0) Signal List'!G125)</f>
        <v>ESBN</v>
      </c>
      <c r="H122" s="146" t="str">
        <f>IF('0) Signal List'!H125="","",'0) Signal List'!H125)</f>
        <v>ESBN</v>
      </c>
      <c r="I122" s="500" t="s">
        <v>458</v>
      </c>
      <c r="J122" s="76"/>
      <c r="K122" s="76"/>
      <c r="L122" s="77"/>
    </row>
    <row r="123" spans="1:12" ht="14.25" customHeight="1" x14ac:dyDescent="0.25">
      <c r="A123" s="87" t="str">
        <f>IF('0) Signal List'!A126="","",'0) Signal List'!A126)</f>
        <v>N14</v>
      </c>
      <c r="B123" s="82" t="str">
        <f>IF('0) Signal List'!B126="","",'0) Signal List'!B126)</f>
        <v>ESBN Alarm 14 (AC FAIL)</v>
      </c>
      <c r="C123" s="22" t="str">
        <f>IF('0) Signal List'!C126="","",'0) Signal List'!C126)</f>
        <v/>
      </c>
      <c r="D123" s="22" t="str">
        <f>IF('0) Signal List'!D126="","",'0) Signal List'!D126)</f>
        <v/>
      </c>
      <c r="E123" s="24" t="str">
        <f>IF('0) Signal List'!E126="","",'0) Signal List'!E126)</f>
        <v/>
      </c>
      <c r="F123" s="22" t="str">
        <f>IF('0) Signal List'!F126="","",'0) Signal List'!F126)</f>
        <v/>
      </c>
      <c r="G123" s="83" t="str">
        <f>IF('0) Signal List'!G126="","",'0) Signal List'!G126)</f>
        <v>WFPS</v>
      </c>
      <c r="H123" s="146" t="str">
        <f>IF('0) Signal List'!H126="","",'0) Signal List'!H126)</f>
        <v>ESBN</v>
      </c>
      <c r="I123" s="500" t="s">
        <v>458</v>
      </c>
      <c r="J123" s="76"/>
      <c r="K123" s="76"/>
      <c r="L123" s="77"/>
    </row>
    <row r="124" spans="1:12" ht="14.25" customHeight="1" x14ac:dyDescent="0.25">
      <c r="A124" s="87" t="str">
        <f>IF('0) Signal List'!A127="","",'0) Signal List'!A127)</f>
        <v>N15</v>
      </c>
      <c r="B124" s="82" t="str">
        <f>IF('0) Signal List'!B127="","",'0) Signal List'!B127)</f>
        <v>ESBN Alarm 15 (G10 protection trip)</v>
      </c>
      <c r="C124" s="22" t="str">
        <f>IF('0) Signal List'!C127="","",'0) Signal List'!C127)</f>
        <v/>
      </c>
      <c r="D124" s="22" t="str">
        <f>IF('0) Signal List'!D127="","",'0) Signal List'!D127)</f>
        <v/>
      </c>
      <c r="E124" s="24" t="str">
        <f>IF('0) Signal List'!E127="","",'0) Signal List'!E127)</f>
        <v/>
      </c>
      <c r="F124" s="22" t="str">
        <f>IF('0) Signal List'!F127="","",'0) Signal List'!F127)</f>
        <v/>
      </c>
      <c r="G124" s="83" t="str">
        <f>IF('0) Signal List'!G127="","",'0) Signal List'!G127)</f>
        <v>WFPS</v>
      </c>
      <c r="H124" s="146" t="str">
        <f>IF('0) Signal List'!H127="","",'0) Signal List'!H127)</f>
        <v>ESBN</v>
      </c>
      <c r="I124" s="500" t="s">
        <v>458</v>
      </c>
      <c r="J124" s="76"/>
      <c r="K124" s="76"/>
      <c r="L124" s="77"/>
    </row>
    <row r="125" spans="1:12" ht="14.25" customHeight="1" x14ac:dyDescent="0.25">
      <c r="A125" s="87" t="str">
        <f>IF('0) Signal List'!A128="","",'0) Signal List'!A128)</f>
        <v>N16</v>
      </c>
      <c r="B125" s="82" t="str">
        <f>IF('0) Signal List'!B128="","",'0) Signal List'!B128)</f>
        <v>ESBN Alarm 16 (Customer traffo protection trip)</v>
      </c>
      <c r="C125" s="22" t="str">
        <f>IF('0) Signal List'!C128="","",'0) Signal List'!C128)</f>
        <v/>
      </c>
      <c r="D125" s="22" t="str">
        <f>IF('0) Signal List'!D128="","",'0) Signal List'!D128)</f>
        <v/>
      </c>
      <c r="E125" s="24" t="str">
        <f>IF('0) Signal List'!E128="","",'0) Signal List'!E128)</f>
        <v/>
      </c>
      <c r="F125" s="22" t="str">
        <f>IF('0) Signal List'!F128="","",'0) Signal List'!F128)</f>
        <v/>
      </c>
      <c r="G125" s="83" t="str">
        <f>IF('0) Signal List'!G128="","",'0) Signal List'!G128)</f>
        <v>WFPS</v>
      </c>
      <c r="H125" s="146" t="str">
        <f>IF('0) Signal List'!H128="","",'0) Signal List'!H128)</f>
        <v>ESBN</v>
      </c>
      <c r="I125" s="500" t="s">
        <v>458</v>
      </c>
      <c r="J125" s="76"/>
      <c r="K125" s="76"/>
      <c r="L125" s="77"/>
    </row>
    <row r="126" spans="1:12" ht="14.25" customHeight="1" x14ac:dyDescent="0.25">
      <c r="A126" s="87" t="str">
        <f>IF('0) Signal List'!A129="","",'0) Signal List'!A129)</f>
        <v>N17</v>
      </c>
      <c r="B126" s="82" t="str">
        <f>IF('0) Signal List'!B129="","",'0) Signal List'!B129)</f>
        <v>ESBN Alarm 17 (Fire Alarm for ESB Room)</v>
      </c>
      <c r="C126" s="22" t="str">
        <f>IF('0) Signal List'!C129="","",'0) Signal List'!C129)</f>
        <v/>
      </c>
      <c r="D126" s="22" t="str">
        <f>IF('0) Signal List'!D129="","",'0) Signal List'!D129)</f>
        <v/>
      </c>
      <c r="E126" s="24" t="str">
        <f>IF('0) Signal List'!E129="","",'0) Signal List'!E129)</f>
        <v/>
      </c>
      <c r="F126" s="22" t="str">
        <f>IF('0) Signal List'!F129="","",'0) Signal List'!F129)</f>
        <v/>
      </c>
      <c r="G126" s="83" t="str">
        <f>IF('0) Signal List'!G129="","",'0) Signal List'!G129)</f>
        <v>WFPS</v>
      </c>
      <c r="H126" s="146" t="str">
        <f>IF('0) Signal List'!H129="","",'0) Signal List'!H129)</f>
        <v>ESBN</v>
      </c>
      <c r="I126" s="500" t="s">
        <v>458</v>
      </c>
      <c r="J126" s="76"/>
      <c r="K126" s="76"/>
      <c r="L126" s="77"/>
    </row>
    <row r="127" spans="1:12" ht="14.25" customHeight="1" x14ac:dyDescent="0.25">
      <c r="A127" s="87" t="str">
        <f>IF('0) Signal List'!A130="","",'0) Signal List'!A130)</f>
        <v>N18</v>
      </c>
      <c r="B127" s="82" t="str">
        <f>IF('0) Signal List'!B130="","",'0) Signal List'!B130)</f>
        <v>ESBN Alarm 18 (Intruder Alarm for ESB Room)</v>
      </c>
      <c r="C127" s="22" t="str">
        <f>IF('0) Signal List'!C130="","",'0) Signal List'!C130)</f>
        <v/>
      </c>
      <c r="D127" s="22" t="str">
        <f>IF('0) Signal List'!D130="","",'0) Signal List'!D130)</f>
        <v/>
      </c>
      <c r="E127" s="24" t="str">
        <f>IF('0) Signal List'!E130="","",'0) Signal List'!E130)</f>
        <v/>
      </c>
      <c r="F127" s="22" t="str">
        <f>IF('0) Signal List'!F130="","",'0) Signal List'!F130)</f>
        <v/>
      </c>
      <c r="G127" s="83" t="str">
        <f>IF('0) Signal List'!G130="","",'0) Signal List'!G130)</f>
        <v>WFPS</v>
      </c>
      <c r="H127" s="146" t="str">
        <f>IF('0) Signal List'!H130="","",'0) Signal List'!H130)</f>
        <v>ESBN</v>
      </c>
      <c r="I127" s="500" t="s">
        <v>458</v>
      </c>
      <c r="J127" s="76"/>
      <c r="K127" s="76"/>
      <c r="L127" s="77"/>
    </row>
    <row r="128" spans="1:12" ht="14.25" customHeight="1" x14ac:dyDescent="0.25">
      <c r="A128" s="8" t="str">
        <f>IF('0) Signal List'!A131="","",'0) Signal List'!A131)</f>
        <v/>
      </c>
      <c r="B128" s="22" t="str">
        <f>IF('0) Signal List'!B131="","",'0) Signal List'!B131)</f>
        <v/>
      </c>
      <c r="C128" s="22" t="str">
        <f>IF('0) Signal List'!C131="","",'0) Signal List'!C131)</f>
        <v/>
      </c>
      <c r="D128" s="22" t="str">
        <f>IF('0) Signal List'!D131="","",'0) Signal List'!D131)</f>
        <v/>
      </c>
      <c r="E128" s="24" t="str">
        <f>IF('0) Signal List'!E131="","",'0) Signal List'!E131)</f>
        <v/>
      </c>
      <c r="F128" s="22" t="str">
        <f>IF('0) Signal List'!F131="","",'0) Signal List'!F131)</f>
        <v/>
      </c>
      <c r="G128" s="42" t="str">
        <f>IF('0) Signal List'!G131="","",'0) Signal List'!G131)</f>
        <v/>
      </c>
      <c r="H128" s="146" t="str">
        <f>IF('0) Signal List'!H131="","",'0) Signal List'!H131)</f>
        <v/>
      </c>
      <c r="I128" s="150"/>
      <c r="J128" s="151"/>
      <c r="K128" s="151"/>
      <c r="L128" s="152"/>
    </row>
    <row r="129" spans="1:12" ht="14.25" customHeight="1" x14ac:dyDescent="0.25">
      <c r="A129" s="8" t="str">
        <f>IF('0) Signal List'!A132="","",'0) Signal List'!A132)</f>
        <v/>
      </c>
      <c r="B129" s="943" t="str">
        <f>IF('0) Signal List'!B132="","",'0) Signal List'!B132)</f>
        <v>Recommended cable 15-pair cable, 15 x 2 x 0.6sqmm, TP, stranded, external sheath</v>
      </c>
      <c r="C129" s="752"/>
      <c r="D129" s="752"/>
      <c r="E129" s="752"/>
      <c r="F129" s="805"/>
      <c r="G129" s="20" t="str">
        <f>IF('0) Signal List'!G132="","",'0) Signal List'!G132)</f>
        <v/>
      </c>
      <c r="H129" s="145" t="str">
        <f>IF('0) Signal List'!H132="","",'0) Signal List'!H132)</f>
        <v/>
      </c>
      <c r="I129" s="150"/>
      <c r="J129" s="151"/>
      <c r="K129" s="151"/>
      <c r="L129" s="152"/>
    </row>
    <row r="130" spans="1:12" ht="14.25" customHeight="1" x14ac:dyDescent="0.25">
      <c r="A130" s="8" t="str">
        <f>IF('0) Signal List'!A133="","",'0) Signal List'!A133)</f>
        <v/>
      </c>
      <c r="B130" s="22" t="str">
        <f>IF('0) Signal List'!B133="","",'0) Signal List'!B133)</f>
        <v/>
      </c>
      <c r="C130" s="22" t="str">
        <f>IF('0) Signal List'!C133="","",'0) Signal List'!C133)</f>
        <v/>
      </c>
      <c r="D130" s="22" t="str">
        <f>IF('0) Signal List'!D133="","",'0) Signal List'!D133)</f>
        <v/>
      </c>
      <c r="E130" s="3" t="str">
        <f>IF('0) Signal List'!E133="","",'0) Signal List'!E133)</f>
        <v/>
      </c>
      <c r="F130" s="22" t="str">
        <f>IF('0) Signal List'!F133="","",'0) Signal List'!F133)</f>
        <v/>
      </c>
      <c r="G130" s="20" t="str">
        <f>IF('0) Signal List'!G133="","",'0) Signal List'!G133)</f>
        <v/>
      </c>
      <c r="H130" s="145" t="str">
        <f>IF('0) Signal List'!H133="","",'0) Signal List'!H133)</f>
        <v/>
      </c>
      <c r="I130" s="150"/>
      <c r="J130" s="151"/>
      <c r="K130" s="151"/>
      <c r="L130" s="152"/>
    </row>
    <row r="131" spans="1:12" ht="13.8" thickBot="1" x14ac:dyDescent="0.3">
      <c r="A131" s="16" t="str">
        <f>IF('0) Signal List'!A134="","",'0) Signal List'!A134)</f>
        <v>ETIE Ref</v>
      </c>
      <c r="B131" s="17" t="str">
        <f>IF('0) Signal List'!B134="","",'0) Signal List'!B134)</f>
        <v>Analogue Output Signals (from EirGrid)</v>
      </c>
      <c r="C131" s="28" t="str">
        <f>IF('0) Signal List'!C134="","",'0) Signal List'!C134)</f>
        <v/>
      </c>
      <c r="D131" s="28" t="str">
        <f>IF('0) Signal List'!D134="","",'0) Signal List'!D134)</f>
        <v/>
      </c>
      <c r="E131" s="18" t="str">
        <f>IF('0) Signal List'!E134="","",'0) Signal List'!E134)</f>
        <v/>
      </c>
      <c r="F131" s="28" t="str">
        <f>IF('0) Signal List'!F134="","",'0) Signal List'!F134)</f>
        <v/>
      </c>
      <c r="G131" s="19" t="str">
        <f>IF('0) Signal List'!G134="","",'0) Signal List'!G134)</f>
        <v>Provided to</v>
      </c>
      <c r="H131" s="143" t="str">
        <f>IF('0) Signal List'!H134="","",'0) Signal List'!H134)</f>
        <v>TSO Pass-through to</v>
      </c>
      <c r="I131" s="384"/>
      <c r="J131" s="385"/>
      <c r="K131" s="385"/>
      <c r="L131" s="386"/>
    </row>
    <row r="132" spans="1:12" ht="14.25" customHeight="1" thickTop="1" x14ac:dyDescent="0.25">
      <c r="A132" s="33" t="str">
        <f>IF('0) Signal List'!A135="","",'0) Signal List'!A135)</f>
        <v/>
      </c>
      <c r="B132" s="22" t="str">
        <f>IF('0) Signal List'!B135="","",'0) Signal List'!B135)</f>
        <v/>
      </c>
      <c r="C132" s="22" t="str">
        <f>IF('0) Signal List'!C135="","",'0) Signal List'!C135)</f>
        <v/>
      </c>
      <c r="D132" s="22" t="str">
        <f>IF('0) Signal List'!D135="","",'0) Signal List'!D135)</f>
        <v/>
      </c>
      <c r="E132" s="3" t="str">
        <f>IF('0) Signal List'!E135="","",'0) Signal List'!E135)</f>
        <v/>
      </c>
      <c r="F132" s="22" t="str">
        <f>IF('0) Signal List'!F135="","",'0) Signal List'!F135)</f>
        <v/>
      </c>
      <c r="G132" s="43" t="str">
        <f>IF('0) Signal List'!G135="","",'0) Signal List'!G135)</f>
        <v/>
      </c>
      <c r="H132" s="144" t="str">
        <f>IF('0) Signal List'!H135="","",'0) Signal List'!H135)</f>
        <v/>
      </c>
      <c r="I132" s="150"/>
      <c r="J132" s="151"/>
      <c r="K132" s="151"/>
      <c r="L132" s="152"/>
    </row>
    <row r="133" spans="1:12" ht="14.25" customHeight="1" x14ac:dyDescent="0.25">
      <c r="A133" s="30" t="str">
        <f>IF('0) Signal List'!A136="","",'0) Signal List'!A136)</f>
        <v/>
      </c>
      <c r="B133" s="378" t="str">
        <f>IF('0) Signal List'!B136="","",'0) Signal List'!B136)</f>
        <v>Analogue Output Signals from EirGrid to WTG System</v>
      </c>
      <c r="C133" s="22" t="str">
        <f>IF('0) Signal List'!C136="","",'0) Signal List'!C136)</f>
        <v/>
      </c>
      <c r="D133" s="22" t="str">
        <f>IF('0) Signal List'!D136="","",'0) Signal List'!D136)</f>
        <v/>
      </c>
      <c r="E133" s="3" t="str">
        <f>IF('0) Signal List'!E136="","",'0) Signal List'!E136)</f>
        <v/>
      </c>
      <c r="F133" s="22" t="str">
        <f>IF('0) Signal List'!F136="","",'0) Signal List'!F136)</f>
        <v/>
      </c>
      <c r="G133" s="20" t="str">
        <f>IF('0) Signal List'!G136="","",'0) Signal List'!G136)</f>
        <v/>
      </c>
      <c r="H133" s="145" t="str">
        <f>IF('0) Signal List'!H136="","",'0) Signal List'!H136)</f>
        <v/>
      </c>
      <c r="I133" s="150"/>
      <c r="J133" s="151"/>
      <c r="K133" s="151"/>
      <c r="L133" s="152"/>
    </row>
    <row r="134" spans="1:12" ht="14.25" customHeight="1" x14ac:dyDescent="0.25">
      <c r="A134" s="8" t="str">
        <f>IF('0) Signal List'!A137="","",'0) Signal List'!A137)</f>
        <v>G1</v>
      </c>
      <c r="B134" s="36" t="str">
        <f>IF('0) Signal List'!B137="","",'0) Signal List'!B137)</f>
        <v>Analogue Output Active Power Control Setpoint</v>
      </c>
      <c r="C134" s="32" t="str">
        <f>IF('0) Signal List'!C137="","",'0) Signal List'!C137)</f>
        <v>4 - 20</v>
      </c>
      <c r="D134" s="22" t="str">
        <f>IF('0) Signal List'!D137="","",'0) Signal List'!D137)</f>
        <v>mA</v>
      </c>
      <c r="E134" s="84" t="e">
        <f>IF('0) Signal List'!E137="","",'0) Signal List'!E137)</f>
        <v>#VALUE!</v>
      </c>
      <c r="F134" s="22" t="str">
        <f>IF('0) Signal List'!F137="","",'0) Signal List'!F137)</f>
        <v>MW</v>
      </c>
      <c r="G134" s="42" t="str">
        <f>IF('0) Signal List'!G137="","",'0) Signal List'!G137)</f>
        <v>WFPS</v>
      </c>
      <c r="H134" s="146" t="str">
        <f>IF('0) Signal List'!H137="","",'0) Signal List'!H137)</f>
        <v xml:space="preserve">N/A </v>
      </c>
      <c r="I134" s="75" t="s">
        <v>181</v>
      </c>
      <c r="J134" s="76"/>
      <c r="K134" s="76"/>
      <c r="L134" s="77"/>
    </row>
    <row r="135" spans="1:12" ht="14.25" customHeight="1" x14ac:dyDescent="0.25">
      <c r="A135" s="8" t="str">
        <f>IF('0) Signal List'!A138="","",'0) Signal List'!A138)</f>
        <v>G2</v>
      </c>
      <c r="B135" s="36" t="str">
        <f>IF('0) Signal List'!B138="","",'0) Signal List'!B138)</f>
        <v>Frequency Droop Setting</v>
      </c>
      <c r="C135" s="32" t="str">
        <f>IF('0) Signal List'!C138="","",'0) Signal List'!C138)</f>
        <v>4 - 20</v>
      </c>
      <c r="D135" s="22" t="str">
        <f>IF('0) Signal List'!D138="","",'0) Signal List'!D138)</f>
        <v>mA</v>
      </c>
      <c r="E135" s="84" t="str">
        <f>IF('0) Signal List'!E138="","",'0) Signal List'!E138)</f>
        <v xml:space="preserve"> 0-12</v>
      </c>
      <c r="F135" s="22" t="str">
        <f>IF('0) Signal List'!F138="","",'0) Signal List'!F138)</f>
        <v>%</v>
      </c>
      <c r="G135" s="42" t="str">
        <f>IF('0) Signal List'!G138="","",'0) Signal List'!G138)</f>
        <v>WFPS</v>
      </c>
      <c r="H135" s="146" t="str">
        <f>IF('0) Signal List'!H138="","",'0) Signal List'!H138)</f>
        <v xml:space="preserve">N/A </v>
      </c>
      <c r="I135" s="75" t="s">
        <v>181</v>
      </c>
      <c r="J135" s="76"/>
      <c r="K135" s="76"/>
      <c r="L135" s="77"/>
    </row>
    <row r="136" spans="1:12" ht="14.25" customHeight="1" x14ac:dyDescent="0.25">
      <c r="A136" s="30" t="str">
        <f>IF('0) Signal List'!A140="","",'0) Signal List'!A140)</f>
        <v/>
      </c>
      <c r="B136" s="943" t="str">
        <f>IF('0) Signal List'!B140="","",'0) Signal List'!B140)</f>
        <v>Recommended cable 5-pair cable: 5 x 2 x 0.6sqmm TP, stranded, individually screened pairs. Screens to be terminated by WFPS.</v>
      </c>
      <c r="C136" s="752"/>
      <c r="D136" s="752"/>
      <c r="E136" s="752"/>
      <c r="F136" s="805"/>
      <c r="G136" s="20" t="str">
        <f>IF('0) Signal List'!G140="","",'0) Signal List'!G140)</f>
        <v/>
      </c>
      <c r="H136" s="145" t="str">
        <f>IF('0) Signal List'!H140="","",'0) Signal List'!H140)</f>
        <v/>
      </c>
      <c r="I136" s="150"/>
      <c r="J136" s="151"/>
      <c r="K136" s="151"/>
      <c r="L136" s="152"/>
    </row>
    <row r="137" spans="1:12" ht="13.8" thickBot="1" x14ac:dyDescent="0.3">
      <c r="A137" s="89" t="str">
        <f>IF('0) Signal List'!A141="","",'0) Signal List'!A141)</f>
        <v/>
      </c>
      <c r="B137" s="90" t="str">
        <f>IF('0) Signal List'!B141="","",'0) Signal List'!B141)</f>
        <v/>
      </c>
      <c r="C137" s="90" t="str">
        <f>IF('0) Signal List'!C141="","",'0) Signal List'!C141)</f>
        <v/>
      </c>
      <c r="D137" s="90" t="str">
        <f>IF('0) Signal List'!D141="","",'0) Signal List'!D141)</f>
        <v/>
      </c>
      <c r="E137" s="91" t="str">
        <f>IF('0) Signal List'!E141="","",'0) Signal List'!E141)</f>
        <v/>
      </c>
      <c r="F137" s="90" t="str">
        <f>IF('0) Signal List'!F141="","",'0) Signal List'!F141)</f>
        <v/>
      </c>
      <c r="G137" s="92" t="str">
        <f>IF('0) Signal List'!G141="","",'0) Signal List'!G141)</f>
        <v/>
      </c>
      <c r="H137" s="149" t="str">
        <f>IF('0) Signal List'!H141="","",'0) Signal List'!H141)</f>
        <v/>
      </c>
      <c r="I137" s="153"/>
      <c r="J137" s="154"/>
      <c r="K137" s="154"/>
      <c r="L137" s="155"/>
    </row>
    <row r="138" spans="1:12" ht="21.75" customHeight="1" thickBot="1" x14ac:dyDescent="0.3">
      <c r="A138" s="22"/>
      <c r="B138" s="22"/>
      <c r="C138" s="22"/>
      <c r="D138" s="22"/>
      <c r="E138" s="24"/>
      <c r="F138" s="22"/>
      <c r="I138" s="151"/>
      <c r="J138" s="151"/>
      <c r="K138" s="151"/>
      <c r="L138" s="151"/>
    </row>
    <row r="139" spans="1:12" ht="21.75" customHeight="1" x14ac:dyDescent="0.25">
      <c r="A139" s="22"/>
      <c r="B139" s="868" t="s">
        <v>649</v>
      </c>
      <c r="C139" s="945"/>
      <c r="D139" s="945"/>
      <c r="E139" s="869"/>
      <c r="F139" s="22"/>
      <c r="I139" s="151"/>
      <c r="J139" s="151"/>
      <c r="K139" s="151"/>
      <c r="L139" s="151"/>
    </row>
    <row r="140" spans="1:12" ht="21.75" customHeight="1" thickBot="1" x14ac:dyDescent="0.3">
      <c r="A140" t="str">
        <f>IF('0) Signal List'!A145="","",'0) Signal List'!A145)</f>
        <v/>
      </c>
      <c r="B140" s="872"/>
      <c r="C140" s="946"/>
      <c r="D140" s="946"/>
      <c r="E140" s="873"/>
      <c r="F140" s="34" t="str">
        <f>IF('0) Signal List'!F145="","",'0) Signal List'!F145)</f>
        <v/>
      </c>
      <c r="G140" s="941"/>
      <c r="H140" s="941"/>
    </row>
    <row r="141" spans="1:12" ht="21.75" customHeight="1" x14ac:dyDescent="0.4">
      <c r="A141" t="str">
        <f>IF('0) Signal List'!A146="","",'0) Signal List'!A146)</f>
        <v/>
      </c>
      <c r="B141" s="667" t="s">
        <v>650</v>
      </c>
      <c r="C141" s="661"/>
      <c r="D141" s="661"/>
      <c r="E141" s="662"/>
      <c r="F141" s="34" t="str">
        <f>IF('0) Signal List'!F146="","",'0) Signal List'!F146)</f>
        <v/>
      </c>
      <c r="G141" s="929" t="s">
        <v>610</v>
      </c>
      <c r="H141" s="930"/>
      <c r="I141" s="926">
        <f>'1a) Inst.Info &amp; Contact Details'!E24</f>
        <v>0</v>
      </c>
      <c r="J141" s="927"/>
      <c r="K141" s="927"/>
      <c r="L141" s="928"/>
    </row>
    <row r="142" spans="1:12" ht="21.75" customHeight="1" x14ac:dyDescent="0.4">
      <c r="A142" t="str">
        <f>IF('0) Signal List'!A147="","",'0) Signal List'!A147)</f>
        <v/>
      </c>
      <c r="B142" s="668" t="s">
        <v>651</v>
      </c>
      <c r="C142" s="663"/>
      <c r="D142" s="663"/>
      <c r="E142" s="664"/>
      <c r="F142" s="34" t="str">
        <f>IF('0) Signal List'!F147="","",'0) Signal List'!F147)</f>
        <v/>
      </c>
      <c r="G142" s="914" t="s">
        <v>607</v>
      </c>
      <c r="H142" s="915"/>
      <c r="I142" s="923"/>
      <c r="J142" s="924"/>
      <c r="K142" s="924"/>
      <c r="L142" s="925"/>
    </row>
    <row r="143" spans="1:12" ht="21.75" customHeight="1" x14ac:dyDescent="0.4">
      <c r="A143" t="str">
        <f>IF('0) Signal List'!A148="","",'0) Signal List'!A148)</f>
        <v/>
      </c>
      <c r="B143" s="668" t="s">
        <v>652</v>
      </c>
      <c r="C143" s="663"/>
      <c r="D143" s="663"/>
      <c r="E143" s="664"/>
      <c r="F143" s="34" t="str">
        <f>IF('0) Signal List'!F148="","",'0) Signal List'!F148)</f>
        <v/>
      </c>
      <c r="G143" s="929" t="s">
        <v>175</v>
      </c>
      <c r="H143" s="930"/>
      <c r="I143" s="926"/>
      <c r="J143" s="927"/>
      <c r="K143" s="927"/>
      <c r="L143" s="928"/>
    </row>
    <row r="144" spans="1:12" ht="21.75" customHeight="1" thickBot="1" x14ac:dyDescent="0.45">
      <c r="A144" t="str">
        <f>IF('0) Signal List'!A149="","",'0) Signal List'!A149)</f>
        <v/>
      </c>
      <c r="B144" s="669" t="s">
        <v>653</v>
      </c>
      <c r="C144" s="665"/>
      <c r="D144" s="665"/>
      <c r="E144" s="666"/>
      <c r="F144" s="34" t="str">
        <f>IF('0) Signal List'!F149="","",'0) Signal List'!F149)</f>
        <v/>
      </c>
      <c r="G144" s="914" t="s">
        <v>176</v>
      </c>
      <c r="H144" s="915"/>
      <c r="I144" s="923"/>
      <c r="J144" s="924"/>
      <c r="K144" s="924"/>
      <c r="L144" s="925"/>
    </row>
    <row r="145" spans="1:12" ht="43.5" customHeight="1" x14ac:dyDescent="0.4">
      <c r="A145" t="str">
        <f>IF('0) Signal List'!A150="","",'0) Signal List'!A150)</f>
        <v/>
      </c>
      <c r="B145" s="917" t="s">
        <v>608</v>
      </c>
      <c r="C145" s="917"/>
      <c r="D145" s="917"/>
      <c r="E145" s="917"/>
      <c r="F145" s="34" t="str">
        <f>IF('0) Signal List'!F150="","",'0) Signal List'!F150)</f>
        <v/>
      </c>
      <c r="G145" s="912" t="s">
        <v>303</v>
      </c>
      <c r="H145" s="913"/>
      <c r="I145" s="926" t="str">
        <f>'1a) Inst.Info &amp; Contact Details'!E14</f>
        <v>ESBTS Team</v>
      </c>
      <c r="J145" s="927"/>
      <c r="K145" s="927"/>
      <c r="L145" s="928"/>
    </row>
    <row r="146" spans="1:12" ht="43.5" customHeight="1" x14ac:dyDescent="0.4">
      <c r="A146"/>
      <c r="B146" s="940" t="s">
        <v>663</v>
      </c>
      <c r="C146" s="940"/>
      <c r="D146" s="940"/>
      <c r="E146" s="940"/>
      <c r="G146" s="693" t="s">
        <v>183</v>
      </c>
      <c r="H146" s="694"/>
      <c r="I146" s="695"/>
      <c r="J146" s="696"/>
      <c r="K146" s="696"/>
      <c r="L146" s="697"/>
    </row>
    <row r="147" spans="1:12" ht="21.75" customHeight="1" x14ac:dyDescent="0.4">
      <c r="A147" t="str">
        <f>IF('0) Signal List'!A151="","",'0) Signal List'!A151)</f>
        <v/>
      </c>
      <c r="B147" s="911" t="s">
        <v>403</v>
      </c>
      <c r="C147" s="911"/>
      <c r="D147" s="911"/>
      <c r="E147" s="911"/>
      <c r="F147" s="34" t="str">
        <f>IF('0) Signal List'!F151="","",'0) Signal List'!F151)</f>
        <v/>
      </c>
      <c r="G147" s="921" t="s">
        <v>174</v>
      </c>
      <c r="H147" s="922"/>
      <c r="I147" s="918"/>
      <c r="J147" s="919"/>
      <c r="K147" s="919"/>
      <c r="L147" s="920"/>
    </row>
    <row r="148" spans="1:12" ht="21.75" customHeight="1" x14ac:dyDescent="0.25">
      <c r="A148" t="str">
        <f>IF('0) Signal List'!A152="","",'0) Signal List'!A152)</f>
        <v/>
      </c>
      <c r="B148" s="911"/>
      <c r="C148" s="911"/>
      <c r="D148" s="911"/>
      <c r="E148" s="911"/>
      <c r="F148" s="34" t="str">
        <f>IF('0) Signal List'!F152="","",'0) Signal List'!F152)</f>
        <v/>
      </c>
      <c r="G148" s="22"/>
      <c r="H148" s="22"/>
    </row>
    <row r="149" spans="1:12" x14ac:dyDescent="0.25">
      <c r="A149" t="str">
        <f>IF('0) Signal List'!A153="","",'0) Signal List'!A153)</f>
        <v/>
      </c>
      <c r="B149" s="34" t="str">
        <f>IF('0) Signal List'!B153="","",'0) Signal List'!B153)</f>
        <v/>
      </c>
      <c r="C149" s="34" t="str">
        <f>IF('0) Signal List'!C153="","",'0) Signal List'!C153)</f>
        <v/>
      </c>
      <c r="D149" s="34" t="str">
        <f>IF('0) Signal List'!D153="","",'0) Signal List'!D153)</f>
        <v/>
      </c>
      <c r="E149" s="27" t="str">
        <f>IF('0) Signal List'!E153="","",'0) Signal List'!E153)</f>
        <v/>
      </c>
      <c r="F149" s="34" t="str">
        <f>IF('0) Signal List'!F153="","",'0) Signal List'!F153)</f>
        <v/>
      </c>
      <c r="G149" s="14" t="str">
        <f>IF('0) Signal List'!G153="","",'0) Signal List'!G153)</f>
        <v/>
      </c>
      <c r="H149" s="14" t="str">
        <f>IF('0) Signal List'!H153="","",'0) Signal List'!H153)</f>
        <v/>
      </c>
    </row>
    <row r="150" spans="1:12" x14ac:dyDescent="0.25">
      <c r="A150" t="str">
        <f>IF('0) Signal List'!A154="","",'0) Signal List'!A154)</f>
        <v/>
      </c>
      <c r="B150" s="34" t="str">
        <f>IF('0) Signal List'!B154="","",'0) Signal List'!B154)</f>
        <v/>
      </c>
      <c r="C150" s="34" t="str">
        <f>IF('0) Signal List'!C154="","",'0) Signal List'!C154)</f>
        <v/>
      </c>
      <c r="D150" s="34" t="str">
        <f>IF('0) Signal List'!D154="","",'0) Signal List'!D154)</f>
        <v/>
      </c>
      <c r="E150" s="27" t="str">
        <f>IF('0) Signal List'!E154="","",'0) Signal List'!E154)</f>
        <v/>
      </c>
      <c r="F150" s="34" t="str">
        <f>IF('0) Signal List'!F154="","",'0) Signal List'!F154)</f>
        <v/>
      </c>
      <c r="G150" s="14" t="str">
        <f>IF('0) Signal List'!G154="","",'0) Signal List'!G154)</f>
        <v/>
      </c>
      <c r="H150" s="14" t="str">
        <f>IF('0) Signal List'!H154="","",'0) Signal List'!H154)</f>
        <v/>
      </c>
    </row>
    <row r="151" spans="1:12" x14ac:dyDescent="0.25">
      <c r="A151" t="str">
        <f>IF('0) Signal List'!A155="","",'0) Signal List'!A155)</f>
        <v/>
      </c>
      <c r="B151" s="34" t="str">
        <f>IF('0) Signal List'!B155="","",'0) Signal List'!B155)</f>
        <v/>
      </c>
      <c r="C151" s="34" t="str">
        <f>IF('0) Signal List'!C155="","",'0) Signal List'!C155)</f>
        <v/>
      </c>
      <c r="D151" s="34" t="str">
        <f>IF('0) Signal List'!D155="","",'0) Signal List'!D155)</f>
        <v/>
      </c>
      <c r="E151" s="27" t="str">
        <f>IF('0) Signal List'!E155="","",'0) Signal List'!E155)</f>
        <v/>
      </c>
      <c r="F151" s="34" t="str">
        <f>IF('0) Signal List'!F155="","",'0) Signal List'!F155)</f>
        <v/>
      </c>
      <c r="G151" s="14" t="str">
        <f>IF('0) Signal List'!G155="","",'0) Signal List'!G155)</f>
        <v/>
      </c>
      <c r="H151" s="14" t="str">
        <f>IF('0) Signal List'!H155="","",'0) Signal List'!H155)</f>
        <v/>
      </c>
    </row>
    <row r="152" spans="1:12" ht="13.5" customHeight="1" x14ac:dyDescent="0.25">
      <c r="A152" t="str">
        <f>IF('0) Signal List'!A156="","",'0) Signal List'!A156)</f>
        <v/>
      </c>
      <c r="B152" s="34" t="str">
        <f>IF('0) Signal List'!B156="","",'0) Signal List'!B156)</f>
        <v/>
      </c>
      <c r="C152" s="34" t="str">
        <f>IF('0) Signal List'!C156="","",'0) Signal List'!C156)</f>
        <v/>
      </c>
      <c r="D152" s="34" t="str">
        <f>IF('0) Signal List'!D156="","",'0) Signal List'!D156)</f>
        <v/>
      </c>
      <c r="E152" s="27" t="str">
        <f>IF('0) Signal List'!E156="","",'0) Signal List'!E156)</f>
        <v/>
      </c>
      <c r="F152" s="34" t="str">
        <f>IF('0) Signal List'!F156="","",'0) Signal List'!F156)</f>
        <v/>
      </c>
      <c r="G152" s="14" t="str">
        <f>IF('0) Signal List'!G156="","",'0) Signal List'!G156)</f>
        <v/>
      </c>
      <c r="H152" s="14" t="str">
        <f>IF('0) Signal List'!H156="","",'0) Signal List'!H156)</f>
        <v/>
      </c>
    </row>
    <row r="153" spans="1:12" x14ac:dyDescent="0.25">
      <c r="A153" t="str">
        <f>IF('0) Signal List'!A157="","",'0) Signal List'!A157)</f>
        <v/>
      </c>
      <c r="B153" s="34" t="str">
        <f>IF('0) Signal List'!B157="","",'0) Signal List'!B157)</f>
        <v/>
      </c>
      <c r="C153" s="34" t="str">
        <f>IF('0) Signal List'!C157="","",'0) Signal List'!C157)</f>
        <v/>
      </c>
      <c r="D153" s="34" t="str">
        <f>IF('0) Signal List'!D157="","",'0) Signal List'!D157)</f>
        <v/>
      </c>
      <c r="E153" s="27" t="str">
        <f>IF('0) Signal List'!E157="","",'0) Signal List'!E157)</f>
        <v/>
      </c>
      <c r="F153" s="34" t="str">
        <f>IF('0) Signal List'!F157="","",'0) Signal List'!F157)</f>
        <v/>
      </c>
      <c r="G153" s="14" t="str">
        <f>IF('0) Signal List'!G157="","",'0) Signal List'!G157)</f>
        <v/>
      </c>
      <c r="H153" s="14" t="str">
        <f>IF('0) Signal List'!H157="","",'0) Signal List'!H157)</f>
        <v/>
      </c>
    </row>
    <row r="154" spans="1:12" x14ac:dyDescent="0.25">
      <c r="A154" t="str">
        <f>IF('0) Signal List'!A158="","",'0) Signal List'!A158)</f>
        <v/>
      </c>
      <c r="B154" s="34" t="str">
        <f>IF('0) Signal List'!B158="","",'0) Signal List'!B158)</f>
        <v/>
      </c>
      <c r="C154" s="34" t="str">
        <f>IF('0) Signal List'!C158="","",'0) Signal List'!C158)</f>
        <v/>
      </c>
      <c r="D154" s="34" t="str">
        <f>IF('0) Signal List'!D158="","",'0) Signal List'!D158)</f>
        <v/>
      </c>
      <c r="E154" s="27" t="str">
        <f>IF('0) Signal List'!E158="","",'0) Signal List'!E158)</f>
        <v/>
      </c>
      <c r="F154" s="34" t="str">
        <f>IF('0) Signal List'!F158="","",'0) Signal List'!F158)</f>
        <v/>
      </c>
      <c r="G154" s="14" t="str">
        <f>IF('0) Signal List'!G158="","",'0) Signal List'!G158)</f>
        <v/>
      </c>
      <c r="H154" s="14" t="str">
        <f>IF('0) Signal List'!H158="","",'0) Signal List'!H158)</f>
        <v/>
      </c>
    </row>
    <row r="155" spans="1:12" x14ac:dyDescent="0.25">
      <c r="A155" s="4" t="str">
        <f>IF('0) Signal List'!A159="","",'0) Signal List'!A159)</f>
        <v/>
      </c>
      <c r="B155" s="34" t="str">
        <f>IF('0) Signal List'!B159="","",'0) Signal List'!B159)</f>
        <v/>
      </c>
      <c r="C155" s="34" t="str">
        <f>IF('0) Signal List'!C159="","",'0) Signal List'!C159)</f>
        <v/>
      </c>
      <c r="D155" s="34" t="str">
        <f>IF('0) Signal List'!D159="","",'0) Signal List'!D159)</f>
        <v/>
      </c>
      <c r="E155" s="27" t="str">
        <f>IF('0) Signal List'!E159="","",'0) Signal List'!E159)</f>
        <v/>
      </c>
      <c r="F155" s="34" t="str">
        <f>IF('0) Signal List'!F159="","",'0) Signal List'!F159)</f>
        <v/>
      </c>
      <c r="G155" s="14" t="str">
        <f>IF('0) Signal List'!G159="","",'0) Signal List'!G159)</f>
        <v/>
      </c>
      <c r="H155" s="14" t="str">
        <f>IF('0) Signal List'!H159="","",'0) Signal List'!H159)</f>
        <v/>
      </c>
    </row>
    <row r="156" spans="1:12" x14ac:dyDescent="0.25">
      <c r="A156" s="4" t="str">
        <f>IF('0) Signal List'!A160="","",'0) Signal List'!A160)</f>
        <v/>
      </c>
      <c r="B156" s="34" t="str">
        <f>IF('0) Signal List'!B160="","",'0) Signal List'!B160)</f>
        <v/>
      </c>
      <c r="C156" s="34" t="str">
        <f>IF('0) Signal List'!C160="","",'0) Signal List'!C160)</f>
        <v/>
      </c>
      <c r="D156" s="34" t="str">
        <f>IF('0) Signal List'!D160="","",'0) Signal List'!D160)</f>
        <v/>
      </c>
      <c r="E156" s="27" t="str">
        <f>IF('0) Signal List'!E160="","",'0) Signal List'!E160)</f>
        <v/>
      </c>
      <c r="F156" s="34" t="str">
        <f>IF('0) Signal List'!F160="","",'0) Signal List'!F160)</f>
        <v/>
      </c>
      <c r="G156" s="14" t="str">
        <f>IF('0) Signal List'!G160="","",'0) Signal List'!G160)</f>
        <v/>
      </c>
      <c r="H156" s="14" t="str">
        <f>IF('0) Signal List'!H160="","",'0) Signal List'!H160)</f>
        <v/>
      </c>
    </row>
    <row r="157" spans="1:12" x14ac:dyDescent="0.25">
      <c r="A157" s="4" t="str">
        <f>IF('0) Signal List'!A161="","",'0) Signal List'!A161)</f>
        <v/>
      </c>
      <c r="B157" s="34" t="str">
        <f>IF('0) Signal List'!B161="","",'0) Signal List'!B161)</f>
        <v/>
      </c>
      <c r="C157" s="34" t="str">
        <f>IF('0) Signal List'!C161="","",'0) Signal List'!C161)</f>
        <v/>
      </c>
      <c r="D157" s="34" t="str">
        <f>IF('0) Signal List'!D161="","",'0) Signal List'!D161)</f>
        <v/>
      </c>
      <c r="E157" s="27" t="str">
        <f>IF('0) Signal List'!E161="","",'0) Signal List'!E161)</f>
        <v/>
      </c>
      <c r="F157" s="34" t="str">
        <f>IF('0) Signal List'!F161="","",'0) Signal List'!F161)</f>
        <v/>
      </c>
      <c r="G157" s="14" t="str">
        <f>IF('0) Signal List'!G161="","",'0) Signal List'!G161)</f>
        <v/>
      </c>
      <c r="H157" s="14" t="str">
        <f>IF('0) Signal List'!H161="","",'0) Signal List'!H161)</f>
        <v/>
      </c>
    </row>
    <row r="158" spans="1:12" x14ac:dyDescent="0.25">
      <c r="A158" s="4" t="str">
        <f>IF('0) Signal List'!A162="","",'0) Signal List'!A162)</f>
        <v/>
      </c>
      <c r="B158" s="34" t="str">
        <f>IF('0) Signal List'!B162="","",'0) Signal List'!B162)</f>
        <v/>
      </c>
      <c r="C158" s="34" t="str">
        <f>IF('0) Signal List'!C162="","",'0) Signal List'!C162)</f>
        <v/>
      </c>
      <c r="D158" s="34" t="str">
        <f>IF('0) Signal List'!D162="","",'0) Signal List'!D162)</f>
        <v/>
      </c>
      <c r="E158" s="27" t="str">
        <f>IF('0) Signal List'!E162="","",'0) Signal List'!E162)</f>
        <v/>
      </c>
      <c r="F158" s="34" t="str">
        <f>IF('0) Signal List'!F162="","",'0) Signal List'!F162)</f>
        <v/>
      </c>
      <c r="G158" s="14" t="str">
        <f>IF('0) Signal List'!G162="","",'0) Signal List'!G162)</f>
        <v/>
      </c>
      <c r="H158" s="14" t="str">
        <f>IF('0) Signal List'!H162="","",'0) Signal List'!H162)</f>
        <v/>
      </c>
    </row>
    <row r="159" spans="1:12" x14ac:dyDescent="0.25">
      <c r="A159" s="4" t="str">
        <f>IF('0) Signal List'!A163="","",'0) Signal List'!A163)</f>
        <v/>
      </c>
      <c r="B159" s="34" t="str">
        <f>IF('0) Signal List'!B163="","",'0) Signal List'!B163)</f>
        <v/>
      </c>
      <c r="C159" s="34" t="str">
        <f>IF('0) Signal List'!C163="","",'0) Signal List'!C163)</f>
        <v/>
      </c>
      <c r="D159" s="34" t="str">
        <f>IF('0) Signal List'!D163="","",'0) Signal List'!D163)</f>
        <v/>
      </c>
      <c r="E159" s="27" t="str">
        <f>IF('0) Signal List'!E163="","",'0) Signal List'!E163)</f>
        <v/>
      </c>
      <c r="F159" s="34" t="str">
        <f>IF('0) Signal List'!F163="","",'0) Signal List'!F163)</f>
        <v/>
      </c>
      <c r="G159" s="14" t="str">
        <f>IF('0) Signal List'!G163="","",'0) Signal List'!G163)</f>
        <v/>
      </c>
      <c r="H159" s="14" t="str">
        <f>IF('0) Signal List'!H163="","",'0) Signal List'!H163)</f>
        <v/>
      </c>
    </row>
    <row r="160" spans="1:12" x14ac:dyDescent="0.25">
      <c r="A160" s="4" t="str">
        <f>IF('0) Signal List'!A164="","",'0) Signal List'!A164)</f>
        <v/>
      </c>
      <c r="B160" s="34" t="str">
        <f>IF('0) Signal List'!B164="","",'0) Signal List'!B164)</f>
        <v/>
      </c>
      <c r="C160" s="34" t="str">
        <f>IF('0) Signal List'!C164="","",'0) Signal List'!C164)</f>
        <v/>
      </c>
      <c r="D160" s="34" t="str">
        <f>IF('0) Signal List'!D164="","",'0) Signal List'!D164)</f>
        <v/>
      </c>
      <c r="E160" s="27" t="str">
        <f>IF('0) Signal List'!E164="","",'0) Signal List'!E164)</f>
        <v/>
      </c>
      <c r="F160" s="34" t="str">
        <f>IF('0) Signal List'!F164="","",'0) Signal List'!F164)</f>
        <v/>
      </c>
      <c r="G160" s="14" t="str">
        <f>IF('0) Signal List'!G164="","",'0) Signal List'!G164)</f>
        <v/>
      </c>
      <c r="H160" s="14" t="str">
        <f>IF('0) Signal List'!H164="","",'0) Signal List'!H164)</f>
        <v/>
      </c>
    </row>
    <row r="161" spans="1:8" x14ac:dyDescent="0.25">
      <c r="A161" s="4" t="str">
        <f>IF('0) Signal List'!A165="","",'0) Signal List'!A165)</f>
        <v/>
      </c>
      <c r="B161" s="34" t="str">
        <f>IF('0) Signal List'!B165="","",'0) Signal List'!B165)</f>
        <v/>
      </c>
      <c r="C161" s="34" t="str">
        <f>IF('0) Signal List'!C165="","",'0) Signal List'!C165)</f>
        <v/>
      </c>
      <c r="D161" s="34" t="str">
        <f>IF('0) Signal List'!D165="","",'0) Signal List'!D165)</f>
        <v/>
      </c>
      <c r="E161" s="27" t="str">
        <f>IF('0) Signal List'!E165="","",'0) Signal List'!E165)</f>
        <v/>
      </c>
      <c r="F161" s="34" t="str">
        <f>IF('0) Signal List'!F165="","",'0) Signal List'!F165)</f>
        <v/>
      </c>
      <c r="G161" s="14" t="str">
        <f>IF('0) Signal List'!G165="","",'0) Signal List'!G165)</f>
        <v/>
      </c>
      <c r="H161" s="14" t="str">
        <f>IF('0) Signal List'!H165="","",'0) Signal List'!H165)</f>
        <v/>
      </c>
    </row>
    <row r="162" spans="1:8" x14ac:dyDescent="0.25">
      <c r="A162" s="4" t="str">
        <f>IF('0) Signal List'!A166="","",'0) Signal List'!A166)</f>
        <v/>
      </c>
      <c r="B162" s="34" t="str">
        <f>IF('0) Signal List'!B166="","",'0) Signal List'!B166)</f>
        <v/>
      </c>
      <c r="C162" s="34" t="str">
        <f>IF('0) Signal List'!C166="","",'0) Signal List'!C166)</f>
        <v/>
      </c>
      <c r="D162" s="34" t="str">
        <f>IF('0) Signal List'!D166="","",'0) Signal List'!D166)</f>
        <v/>
      </c>
      <c r="E162" s="27" t="str">
        <f>IF('0) Signal List'!E166="","",'0) Signal List'!E166)</f>
        <v/>
      </c>
      <c r="F162" s="34" t="str">
        <f>IF('0) Signal List'!F166="","",'0) Signal List'!F166)</f>
        <v/>
      </c>
      <c r="G162" s="14" t="str">
        <f>IF('0) Signal List'!G166="","",'0) Signal List'!G166)</f>
        <v/>
      </c>
      <c r="H162" s="14" t="str">
        <f>IF('0) Signal List'!H166="","",'0) Signal List'!H166)</f>
        <v/>
      </c>
    </row>
    <row r="163" spans="1:8" x14ac:dyDescent="0.25">
      <c r="A163" s="4" t="str">
        <f>IF('0) Signal List'!A167="","",'0) Signal List'!A167)</f>
        <v/>
      </c>
      <c r="B163" s="34" t="str">
        <f>IF('0) Signal List'!B167="","",'0) Signal List'!B167)</f>
        <v/>
      </c>
      <c r="C163" s="34" t="str">
        <f>IF('0) Signal List'!C167="","",'0) Signal List'!C167)</f>
        <v/>
      </c>
      <c r="D163" s="34" t="str">
        <f>IF('0) Signal List'!D167="","",'0) Signal List'!D167)</f>
        <v/>
      </c>
      <c r="E163" s="27" t="str">
        <f>IF('0) Signal List'!E167="","",'0) Signal List'!E167)</f>
        <v/>
      </c>
      <c r="F163" s="34" t="str">
        <f>IF('0) Signal List'!F167="","",'0) Signal List'!F167)</f>
        <v/>
      </c>
      <c r="G163" s="14" t="str">
        <f>IF('0) Signal List'!G167="","",'0) Signal List'!G167)</f>
        <v/>
      </c>
      <c r="H163" s="14" t="str">
        <f>IF('0) Signal List'!H167="","",'0) Signal List'!H167)</f>
        <v/>
      </c>
    </row>
    <row r="164" spans="1:8" x14ac:dyDescent="0.25">
      <c r="A164" s="4" t="str">
        <f>IF('0) Signal List'!A168="","",'0) Signal List'!A168)</f>
        <v/>
      </c>
      <c r="B164" s="34" t="str">
        <f>IF('0) Signal List'!B168="","",'0) Signal List'!B168)</f>
        <v/>
      </c>
      <c r="C164" s="34" t="str">
        <f>IF('0) Signal List'!C168="","",'0) Signal List'!C168)</f>
        <v/>
      </c>
      <c r="D164" s="34" t="str">
        <f>IF('0) Signal List'!D168="","",'0) Signal List'!D168)</f>
        <v/>
      </c>
      <c r="E164" s="27" t="str">
        <f>IF('0) Signal List'!E168="","",'0) Signal List'!E168)</f>
        <v/>
      </c>
      <c r="F164" s="34" t="str">
        <f>IF('0) Signal List'!F168="","",'0) Signal List'!F168)</f>
        <v/>
      </c>
      <c r="G164" s="14" t="str">
        <f>IF('0) Signal List'!G168="","",'0) Signal List'!G168)</f>
        <v/>
      </c>
      <c r="H164" s="14" t="str">
        <f>IF('0) Signal List'!H168="","",'0) Signal List'!H168)</f>
        <v/>
      </c>
    </row>
    <row r="165" spans="1:8" x14ac:dyDescent="0.25">
      <c r="A165" s="4" t="str">
        <f>IF('0) Signal List'!A169="","",'0) Signal List'!A169)</f>
        <v/>
      </c>
      <c r="B165" s="34" t="str">
        <f>IF('0) Signal List'!B169="","",'0) Signal List'!B169)</f>
        <v/>
      </c>
      <c r="C165" s="34" t="str">
        <f>IF('0) Signal List'!C169="","",'0) Signal List'!C169)</f>
        <v/>
      </c>
      <c r="D165" s="34" t="str">
        <f>IF('0) Signal List'!D169="","",'0) Signal List'!D169)</f>
        <v/>
      </c>
      <c r="E165" s="27" t="str">
        <f>IF('0) Signal List'!E169="","",'0) Signal List'!E169)</f>
        <v/>
      </c>
      <c r="F165" s="34" t="str">
        <f>IF('0) Signal List'!F169="","",'0) Signal List'!F169)</f>
        <v/>
      </c>
      <c r="G165" s="14" t="str">
        <f>IF('0) Signal List'!G169="","",'0) Signal List'!G169)</f>
        <v/>
      </c>
      <c r="H165" s="14" t="str">
        <f>IF('0) Signal List'!H169="","",'0) Signal List'!H169)</f>
        <v/>
      </c>
    </row>
    <row r="166" spans="1:8" x14ac:dyDescent="0.25">
      <c r="A166" s="4" t="str">
        <f>IF('0) Signal List'!A170="","",'0) Signal List'!A170)</f>
        <v/>
      </c>
      <c r="B166" s="34" t="str">
        <f>IF('0) Signal List'!B170="","",'0) Signal List'!B170)</f>
        <v/>
      </c>
      <c r="C166" s="34" t="str">
        <f>IF('0) Signal List'!C170="","",'0) Signal List'!C170)</f>
        <v/>
      </c>
      <c r="D166" s="34" t="str">
        <f>IF('0) Signal List'!D170="","",'0) Signal List'!D170)</f>
        <v/>
      </c>
      <c r="E166" s="27" t="str">
        <f>IF('0) Signal List'!E170="","",'0) Signal List'!E170)</f>
        <v/>
      </c>
      <c r="F166" s="34" t="str">
        <f>IF('0) Signal List'!F170="","",'0) Signal List'!F170)</f>
        <v/>
      </c>
      <c r="G166" s="14" t="str">
        <f>IF('0) Signal List'!G170="","",'0) Signal List'!G170)</f>
        <v/>
      </c>
      <c r="H166" s="14" t="str">
        <f>IF('0) Signal List'!H170="","",'0) Signal List'!H170)</f>
        <v/>
      </c>
    </row>
    <row r="167" spans="1:8" x14ac:dyDescent="0.25">
      <c r="A167" s="4" t="str">
        <f>IF('0) Signal List'!A171="","",'0) Signal List'!A171)</f>
        <v/>
      </c>
      <c r="B167" s="34" t="str">
        <f>IF('0) Signal List'!B171="","",'0) Signal List'!B171)</f>
        <v/>
      </c>
      <c r="C167" s="34" t="str">
        <f>IF('0) Signal List'!C171="","",'0) Signal List'!C171)</f>
        <v/>
      </c>
      <c r="D167" s="34" t="str">
        <f>IF('0) Signal List'!D171="","",'0) Signal List'!D171)</f>
        <v/>
      </c>
      <c r="E167" s="27" t="str">
        <f>IF('0) Signal List'!E171="","",'0) Signal List'!E171)</f>
        <v/>
      </c>
      <c r="F167" s="34" t="str">
        <f>IF('0) Signal List'!F171="","",'0) Signal List'!F171)</f>
        <v/>
      </c>
      <c r="G167" s="14" t="str">
        <f>IF('0) Signal List'!G171="","",'0) Signal List'!G171)</f>
        <v/>
      </c>
      <c r="H167" s="14" t="str">
        <f>IF('0) Signal List'!H171="","",'0) Signal List'!H171)</f>
        <v/>
      </c>
    </row>
    <row r="168" spans="1:8" x14ac:dyDescent="0.25">
      <c r="A168" s="4" t="str">
        <f>IF('0) Signal List'!A172="","",'0) Signal List'!A172)</f>
        <v/>
      </c>
      <c r="B168" s="34" t="str">
        <f>IF('0) Signal List'!B172="","",'0) Signal List'!B172)</f>
        <v/>
      </c>
      <c r="C168" s="34" t="str">
        <f>IF('0) Signal List'!C172="","",'0) Signal List'!C172)</f>
        <v/>
      </c>
      <c r="D168" s="34" t="str">
        <f>IF('0) Signal List'!D172="","",'0) Signal List'!D172)</f>
        <v/>
      </c>
      <c r="E168" s="27" t="str">
        <f>IF('0) Signal List'!E172="","",'0) Signal List'!E172)</f>
        <v/>
      </c>
      <c r="F168" s="34" t="str">
        <f>IF('0) Signal List'!F172="","",'0) Signal List'!F172)</f>
        <v/>
      </c>
      <c r="G168" s="14" t="str">
        <f>IF('0) Signal List'!G172="","",'0) Signal List'!G172)</f>
        <v/>
      </c>
      <c r="H168" s="14" t="str">
        <f>IF('0) Signal List'!H172="","",'0) Signal List'!H172)</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A1:B1"/>
    <mergeCell ref="I1:L1"/>
    <mergeCell ref="G140:H140"/>
    <mergeCell ref="G141:H141"/>
    <mergeCell ref="I141:L141"/>
    <mergeCell ref="C81:F81"/>
    <mergeCell ref="B129:F129"/>
    <mergeCell ref="B136:F136"/>
    <mergeCell ref="A2:H2"/>
    <mergeCell ref="C7:F7"/>
    <mergeCell ref="B77:F77"/>
    <mergeCell ref="B104:F104"/>
    <mergeCell ref="B44:F44"/>
    <mergeCell ref="B139:E140"/>
    <mergeCell ref="G143:H143"/>
    <mergeCell ref="I143:L143"/>
    <mergeCell ref="B145:E145"/>
    <mergeCell ref="B147:E148"/>
    <mergeCell ref="G142:H142"/>
    <mergeCell ref="I142:L142"/>
    <mergeCell ref="G147:H147"/>
    <mergeCell ref="I147:L147"/>
    <mergeCell ref="G144:H144"/>
    <mergeCell ref="I144:L144"/>
    <mergeCell ref="G145:H145"/>
    <mergeCell ref="I145:L145"/>
    <mergeCell ref="B146:E146"/>
  </mergeCells>
  <printOptions horizontalCentered="1" verticalCentered="1"/>
  <pageMargins left="0.23622047244094491" right="0.23622047244094491" top="0.74803149606299213" bottom="0.74803149606299213" header="0.31496062992125984" footer="0.31496062992125984"/>
  <pageSetup paperSize="8" scale="48"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947" t="s">
        <v>278</v>
      </c>
      <c r="B1" s="948"/>
      <c r="C1" s="948"/>
      <c r="D1" s="948"/>
      <c r="E1" s="948"/>
      <c r="F1" s="948"/>
      <c r="G1" s="948"/>
      <c r="H1" s="948"/>
      <c r="I1" s="948"/>
      <c r="J1" s="948"/>
      <c r="K1" s="948"/>
      <c r="L1" s="948"/>
      <c r="M1" s="948"/>
      <c r="N1" s="948"/>
      <c r="O1" s="948"/>
    </row>
    <row r="30" spans="7:15" x14ac:dyDescent="0.25">
      <c r="G30" s="949" t="s">
        <v>289</v>
      </c>
      <c r="H30" s="950"/>
      <c r="I30" s="950"/>
      <c r="J30" s="950"/>
      <c r="K30" s="950"/>
      <c r="L30" s="950"/>
      <c r="M30" s="950"/>
      <c r="N30" s="950"/>
      <c r="O30" s="950"/>
    </row>
    <row r="31" spans="7:15" x14ac:dyDescent="0.25">
      <c r="G31" s="766"/>
      <c r="H31" s="766"/>
      <c r="I31" s="766"/>
      <c r="J31" s="766"/>
      <c r="K31" s="766"/>
      <c r="L31" s="766"/>
      <c r="M31" s="766"/>
      <c r="N31" s="766"/>
      <c r="O31" s="766"/>
    </row>
    <row r="33" spans="1:15" x14ac:dyDescent="0.25">
      <c r="G33" s="953" t="s">
        <v>295</v>
      </c>
      <c r="H33" s="954"/>
      <c r="I33" s="954"/>
      <c r="J33" s="954"/>
      <c r="K33" s="954"/>
      <c r="L33" s="954"/>
      <c r="M33" s="954"/>
      <c r="N33" s="954"/>
      <c r="O33" s="954"/>
    </row>
    <row r="34" spans="1:15" x14ac:dyDescent="0.25">
      <c r="G34" s="766"/>
      <c r="H34" s="766"/>
      <c r="I34" s="766"/>
      <c r="J34" s="766"/>
      <c r="K34" s="766"/>
      <c r="L34" s="766"/>
      <c r="M34" s="766"/>
      <c r="N34" s="766"/>
      <c r="O34" s="766"/>
    </row>
    <row r="36" spans="1:15" x14ac:dyDescent="0.25">
      <c r="B36" s="74"/>
      <c r="C36" s="74"/>
      <c r="D36" s="74"/>
      <c r="E36" s="74"/>
      <c r="F36" s="74"/>
      <c r="G36" s="74"/>
    </row>
    <row r="37" spans="1:15" ht="13.8" thickBot="1" x14ac:dyDescent="0.3"/>
    <row r="38" spans="1:15" ht="13.8" thickBot="1" x14ac:dyDescent="0.3">
      <c r="A38" s="244" t="s">
        <v>279</v>
      </c>
    </row>
    <row r="39" spans="1:15" x14ac:dyDescent="0.25">
      <c r="A39" s="242" t="s">
        <v>280</v>
      </c>
      <c r="D39" s="951"/>
    </row>
    <row r="40" spans="1:15" x14ac:dyDescent="0.25">
      <c r="A40" s="242" t="s">
        <v>611</v>
      </c>
      <c r="D40" s="952"/>
    </row>
    <row r="41" spans="1:15" x14ac:dyDescent="0.25">
      <c r="A41" s="242" t="s">
        <v>273</v>
      </c>
      <c r="D41" s="952"/>
    </row>
    <row r="42" spans="1:15" x14ac:dyDescent="0.25">
      <c r="A42" s="242" t="s">
        <v>612</v>
      </c>
    </row>
    <row r="43" spans="1:15" x14ac:dyDescent="0.25">
      <c r="A43" s="242" t="s">
        <v>274</v>
      </c>
    </row>
    <row r="44" spans="1:15" x14ac:dyDescent="0.25">
      <c r="A44" s="242" t="s">
        <v>275</v>
      </c>
    </row>
    <row r="45" spans="1:15" x14ac:dyDescent="0.25">
      <c r="A45" s="242" t="s">
        <v>613</v>
      </c>
    </row>
    <row r="46" spans="1:15" x14ac:dyDescent="0.25">
      <c r="A46" s="242" t="s">
        <v>614</v>
      </c>
      <c r="B46" s="74"/>
      <c r="C46" s="74"/>
      <c r="D46" s="74"/>
      <c r="E46" s="74"/>
      <c r="F46" s="74"/>
      <c r="G46" s="74"/>
    </row>
    <row r="47" spans="1:15" x14ac:dyDescent="0.25">
      <c r="A47" s="242" t="s">
        <v>276</v>
      </c>
    </row>
    <row r="48" spans="1:15" ht="13.8" thickBot="1" x14ac:dyDescent="0.3">
      <c r="A48" s="243" t="s">
        <v>277</v>
      </c>
    </row>
    <row r="52" spans="1:15" x14ac:dyDescent="0.25">
      <c r="A52" s="502" t="s">
        <v>459</v>
      </c>
      <c r="B52" s="503"/>
      <c r="C52" s="503"/>
      <c r="D52" s="503"/>
      <c r="E52" s="503"/>
      <c r="F52" s="503"/>
      <c r="G52" s="503"/>
      <c r="H52" s="503"/>
      <c r="I52" s="503"/>
      <c r="J52" s="503"/>
      <c r="K52" s="503"/>
      <c r="L52" s="503"/>
      <c r="M52" s="503"/>
      <c r="N52" s="503"/>
      <c r="O52" s="503"/>
    </row>
    <row r="53" spans="1:15" x14ac:dyDescent="0.25">
      <c r="A53" s="35" t="s">
        <v>615</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5"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1"/>
  <sheetViews>
    <sheetView view="pageBreakPreview" zoomScaleNormal="100" zoomScaleSheetLayoutView="100" workbookViewId="0">
      <selection activeCell="B6" sqref="B6"/>
    </sheetView>
  </sheetViews>
  <sheetFormatPr defaultRowHeight="13.2" x14ac:dyDescent="0.25"/>
  <cols>
    <col min="1" max="1" width="58.5546875" customWidth="1"/>
    <col min="2" max="2" width="8.5546875" bestFit="1" customWidth="1"/>
    <col min="3" max="3" width="10.109375" style="36" customWidth="1"/>
    <col min="4" max="4" width="11.6640625" style="57" bestFit="1" customWidth="1"/>
  </cols>
  <sheetData>
    <row r="1" spans="1:4" ht="25.5" customHeight="1" thickBot="1" x14ac:dyDescent="0.3">
      <c r="A1" s="236" t="s">
        <v>156</v>
      </c>
      <c r="B1" s="237"/>
      <c r="C1" s="238" t="s">
        <v>85</v>
      </c>
      <c r="D1" s="239" t="s">
        <v>157</v>
      </c>
    </row>
    <row r="2" spans="1:4" ht="12.75" customHeight="1" thickBot="1" x14ac:dyDescent="0.3">
      <c r="A2" s="234" t="s">
        <v>271</v>
      </c>
      <c r="B2" s="311"/>
      <c r="C2" s="235"/>
      <c r="D2" s="240" t="s">
        <v>158</v>
      </c>
    </row>
    <row r="3" spans="1:4" x14ac:dyDescent="0.25">
      <c r="A3" s="228" t="str">
        <f>IF('0) Signal List'!B9="","",'0) Signal List'!B9)</f>
        <v>ESBN 20 kV interface switch (Nulec Recloser)</v>
      </c>
      <c r="B3" s="312" t="str">
        <f>'0) Signal List'!D9</f>
        <v>open</v>
      </c>
      <c r="C3" s="223" t="str">
        <f>'0) Signal List'!A9</f>
        <v>A1</v>
      </c>
      <c r="D3" s="313">
        <v>1</v>
      </c>
    </row>
    <row r="4" spans="1:4" x14ac:dyDescent="0.25">
      <c r="A4" s="207" t="str">
        <f>'0) Signal List'!B10</f>
        <v>ESBN 20 kV interface switch (Nulec Recloser)</v>
      </c>
      <c r="B4" s="314" t="str">
        <f>'0) Signal List'!D10</f>
        <v>closed</v>
      </c>
      <c r="C4" s="68" t="str">
        <f>'0) Signal List'!A10</f>
        <v>A2</v>
      </c>
      <c r="D4" s="313">
        <v>2</v>
      </c>
    </row>
    <row r="5" spans="1:4" x14ac:dyDescent="0.25">
      <c r="A5" s="207" t="str">
        <f>'0) Signal List'!B11</f>
        <v>WINDFARM NAME (TLC) T421 WFPS 20 kV CB</v>
      </c>
      <c r="B5" s="314" t="str">
        <f>'0) Signal List'!D11</f>
        <v>open</v>
      </c>
      <c r="C5" s="68" t="str">
        <f>'0) Signal List'!A11</f>
        <v>A3</v>
      </c>
      <c r="D5" s="313">
        <v>3</v>
      </c>
    </row>
    <row r="6" spans="1:4" x14ac:dyDescent="0.25">
      <c r="A6" s="207" t="str">
        <f>'0) Signal List'!B12</f>
        <v>WINDFARM NAME (TLC) T421 WFPS 20 kV CB</v>
      </c>
      <c r="B6" s="314" t="str">
        <f>'0) Signal List'!D12</f>
        <v>closed</v>
      </c>
      <c r="C6" s="68" t="str">
        <f>'0) Signal List'!A12</f>
        <v>A4</v>
      </c>
      <c r="D6" s="313">
        <v>4</v>
      </c>
    </row>
    <row r="7" spans="1:4" x14ac:dyDescent="0.25">
      <c r="A7" s="207" t="str">
        <f>'0) Signal List'!B13</f>
        <v>WINDFARM NAME (TLC) Feeder 1 20 kV CB</v>
      </c>
      <c r="B7" s="314" t="str">
        <f>'0) Signal List'!D13</f>
        <v>open</v>
      </c>
      <c r="C7" s="68" t="str">
        <f>'0) Signal List'!A13</f>
        <v>A5</v>
      </c>
      <c r="D7" s="313">
        <v>5</v>
      </c>
    </row>
    <row r="8" spans="1:4" x14ac:dyDescent="0.25">
      <c r="A8" s="207" t="str">
        <f>'0) Signal List'!B14</f>
        <v>WINDFARM NAME (TLC) Feeder 1 20 kV CB</v>
      </c>
      <c r="B8" s="314" t="str">
        <f>'0) Signal List'!D14</f>
        <v>closed</v>
      </c>
      <c r="C8" s="68" t="str">
        <f>'0) Signal List'!A14</f>
        <v>A6</v>
      </c>
      <c r="D8" s="313">
        <v>6</v>
      </c>
    </row>
    <row r="9" spans="1:4" x14ac:dyDescent="0.25">
      <c r="A9" s="207" t="str">
        <f>'0) Signal List'!B15</f>
        <v>WINDFARM NAME (TLC) Feeder 2 20 kV CB</v>
      </c>
      <c r="B9" s="314" t="str">
        <f>'0) Signal List'!D15</f>
        <v>open</v>
      </c>
      <c r="C9" s="68" t="str">
        <f>'0) Signal List'!A15</f>
        <v>A7</v>
      </c>
      <c r="D9" s="313">
        <v>7</v>
      </c>
    </row>
    <row r="10" spans="1:4" x14ac:dyDescent="0.25">
      <c r="A10" s="207" t="str">
        <f>'0) Signal List'!B16</f>
        <v>WINDFARM NAME (TLC) Feeder 2 20 kV CB</v>
      </c>
      <c r="B10" s="314" t="str">
        <f>'0) Signal List'!D16</f>
        <v>closed</v>
      </c>
      <c r="C10" s="68" t="str">
        <f>'0) Signal List'!A16</f>
        <v>A8</v>
      </c>
      <c r="D10" s="313">
        <v>8</v>
      </c>
    </row>
    <row r="11" spans="1:4" x14ac:dyDescent="0.25">
      <c r="A11" s="207" t="str">
        <f>'0) Signal List'!B17</f>
        <v>WINDFARM NAME (TLC) Feeder 3 20 kV CB</v>
      </c>
      <c r="B11" s="314" t="str">
        <f>'0) Signal List'!D17</f>
        <v>open</v>
      </c>
      <c r="C11" s="68" t="str">
        <f>'0) Signal List'!A17</f>
        <v>A9</v>
      </c>
      <c r="D11" s="313">
        <v>9</v>
      </c>
    </row>
    <row r="12" spans="1:4" x14ac:dyDescent="0.25">
      <c r="A12" s="207" t="str">
        <f>'0) Signal List'!B18</f>
        <v>WINDFARM NAME (TLC) Feeder 3 20 kV CB</v>
      </c>
      <c r="B12" s="314" t="str">
        <f>'0) Signal List'!D18</f>
        <v>closed</v>
      </c>
      <c r="C12" s="68" t="str">
        <f>'0) Signal List'!A18</f>
        <v>A10</v>
      </c>
      <c r="D12" s="313">
        <v>10</v>
      </c>
    </row>
    <row r="13" spans="1:4" x14ac:dyDescent="0.25">
      <c r="A13" s="207" t="str">
        <f>'0) Signal List'!B19</f>
        <v>WINDFARM NAME (TLC) Feeder 4 20 kV CB</v>
      </c>
      <c r="B13" s="314" t="str">
        <f>'0) Signal List'!D19</f>
        <v>open</v>
      </c>
      <c r="C13" s="68" t="str">
        <f>'0) Signal List'!A19</f>
        <v>A11</v>
      </c>
      <c r="D13" s="313">
        <v>11</v>
      </c>
    </row>
    <row r="14" spans="1:4" x14ac:dyDescent="0.25">
      <c r="A14" s="207" t="str">
        <f>'0) Signal List'!B20</f>
        <v>WINDFARM NAME (TLC) Feeder 4 20 kV CB</v>
      </c>
      <c r="B14" s="314" t="str">
        <f>'0) Signal List'!D20</f>
        <v>closed</v>
      </c>
      <c r="C14" s="68" t="str">
        <f>'0) Signal List'!A20</f>
        <v>A12</v>
      </c>
      <c r="D14" s="313">
        <v>12</v>
      </c>
    </row>
    <row r="15" spans="1:4" x14ac:dyDescent="0.25">
      <c r="A15" s="207" t="str">
        <f>'0) Signal List'!B21</f>
        <v>TSO Dispatch Control Enable Switch</v>
      </c>
      <c r="B15" s="314" t="str">
        <f>'0) Signal List'!D21</f>
        <v>off</v>
      </c>
      <c r="C15" s="68" t="str">
        <f>'0) Signal List'!A21</f>
        <v>A13</v>
      </c>
      <c r="D15" s="313">
        <v>13</v>
      </c>
    </row>
    <row r="16" spans="1:4" x14ac:dyDescent="0.25">
      <c r="A16" s="207" t="str">
        <f>'0) Signal List'!B22</f>
        <v>TSO Dispatch Control Enable Switch</v>
      </c>
      <c r="B16" s="314" t="str">
        <f>'0) Signal List'!D22</f>
        <v>on</v>
      </c>
      <c r="C16" s="68" t="str">
        <f>'0) Signal List'!A22</f>
        <v>A14</v>
      </c>
      <c r="D16" s="313">
        <v>14</v>
      </c>
    </row>
    <row r="17" spans="1:4" x14ac:dyDescent="0.25">
      <c r="A17" s="207" t="str">
        <f>'0) Signal List'!B23</f>
        <v>Dispatch Fail Market Command Lamp - WFPS Panel</v>
      </c>
      <c r="B17" s="314" t="str">
        <f>'0) Signal List'!D23</f>
        <v>off</v>
      </c>
      <c r="C17" s="68" t="str">
        <f>'0) Signal List'!A23</f>
        <v>A15</v>
      </c>
      <c r="D17" s="313">
        <v>15</v>
      </c>
    </row>
    <row r="18" spans="1:4" x14ac:dyDescent="0.25">
      <c r="A18" s="207" t="str">
        <f>'0) Signal List'!B24</f>
        <v>Dispatch Fail Market Command Lamp - WFPS Panel</v>
      </c>
      <c r="B18" s="314" t="str">
        <f>'0) Signal List'!D24</f>
        <v>on</v>
      </c>
      <c r="C18" s="68" t="str">
        <f>'0) Signal List'!A24</f>
        <v>A16</v>
      </c>
      <c r="D18" s="313">
        <v>16</v>
      </c>
    </row>
    <row r="19" spans="1:4" x14ac:dyDescent="0.25">
      <c r="A19" s="207" t="str">
        <f>'0) Signal List'!B25</f>
        <v>Blue Alert Lamp - WFPS Panel</v>
      </c>
      <c r="B19" s="314" t="str">
        <f>'0) Signal List'!D25</f>
        <v>off</v>
      </c>
      <c r="C19" s="68" t="str">
        <f>'0) Signal List'!A25</f>
        <v>A17</v>
      </c>
      <c r="D19" s="313">
        <v>17</v>
      </c>
    </row>
    <row r="20" spans="1:4" x14ac:dyDescent="0.25">
      <c r="A20" s="207" t="str">
        <f>'0) Signal List'!B26</f>
        <v>Blue Alert Lamp - WFPS Panel</v>
      </c>
      <c r="B20" s="314" t="str">
        <f>'0) Signal List'!D26</f>
        <v>on</v>
      </c>
      <c r="C20" s="68" t="str">
        <f>'0) Signal List'!A26</f>
        <v>A18</v>
      </c>
      <c r="D20" s="313">
        <v>18</v>
      </c>
    </row>
    <row r="21" spans="1:4" x14ac:dyDescent="0.25">
      <c r="A21" s="207" t="str">
        <f>'0) Signal List'!B27</f>
        <v>ESB SCADA Remote Control Switch</v>
      </c>
      <c r="B21" s="314" t="str">
        <f>'0) Signal List'!D27</f>
        <v>off</v>
      </c>
      <c r="C21" s="68" t="str">
        <f>'0) Signal List'!A27</f>
        <v>A19</v>
      </c>
      <c r="D21" s="313">
        <v>19</v>
      </c>
    </row>
    <row r="22" spans="1:4" x14ac:dyDescent="0.25">
      <c r="A22" s="207" t="str">
        <f>'0) Signal List'!B28</f>
        <v>ESB SCADA Remote Control Switch</v>
      </c>
      <c r="B22" s="314" t="str">
        <f>'0) Signal List'!D28</f>
        <v>on</v>
      </c>
      <c r="C22" s="68" t="str">
        <f>'0) Signal List'!A28</f>
        <v>A20</v>
      </c>
      <c r="D22" s="313">
        <v>20</v>
      </c>
    </row>
    <row r="23" spans="1:4" x14ac:dyDescent="0.25">
      <c r="A23" s="207" t="str">
        <f>'0) Signal List'!B29</f>
        <v>Reactive Device &gt;5 Mvar 1</v>
      </c>
      <c r="B23" s="314" t="str">
        <f>'0) Signal List'!D29</f>
        <v>off</v>
      </c>
      <c r="C23" s="68" t="str">
        <f>'0) Signal List'!A29</f>
        <v>A21</v>
      </c>
      <c r="D23" s="313">
        <v>21</v>
      </c>
    </row>
    <row r="24" spans="1:4" x14ac:dyDescent="0.25">
      <c r="A24" s="207" t="str">
        <f>'0) Signal List'!B30</f>
        <v>Reactive Device &gt;5 Mvar 1</v>
      </c>
      <c r="B24" s="314" t="str">
        <f>'0) Signal List'!D30</f>
        <v>on</v>
      </c>
      <c r="C24" s="68" t="str">
        <f>'0) Signal List'!A30</f>
        <v>A22</v>
      </c>
      <c r="D24" s="313">
        <v>22</v>
      </c>
    </row>
    <row r="25" spans="1:4" x14ac:dyDescent="0.25">
      <c r="A25" s="207" t="str">
        <f>'0) Signal List'!B31</f>
        <v>Reactive Device &gt;5 Mvar N</v>
      </c>
      <c r="B25" s="314" t="str">
        <f>'0) Signal List'!D31</f>
        <v>off</v>
      </c>
      <c r="C25" s="68" t="str">
        <f>'0) Signal List'!A31</f>
        <v>A23</v>
      </c>
      <c r="D25" s="313">
        <v>23</v>
      </c>
    </row>
    <row r="26" spans="1:4" x14ac:dyDescent="0.25">
      <c r="A26" s="207" t="str">
        <f>'0) Signal List'!B32</f>
        <v>Reactive Device &gt;5 Mvar N</v>
      </c>
      <c r="B26" s="314" t="str">
        <f>'0) Signal List'!D32</f>
        <v>on</v>
      </c>
      <c r="C26" s="68" t="str">
        <f>'0) Signal List'!A32</f>
        <v>A24</v>
      </c>
      <c r="D26" s="313">
        <v>24</v>
      </c>
    </row>
    <row r="27" spans="1:4" x14ac:dyDescent="0.25">
      <c r="A27" s="208" t="str">
        <f>'0) Signal List'!B35</f>
        <v>Active Power Control facility status (feedback)</v>
      </c>
      <c r="B27" s="315" t="str">
        <f>'0) Signal List'!D35</f>
        <v>off</v>
      </c>
      <c r="C27" s="69" t="str">
        <f>'0) Signal List'!A35</f>
        <v>B1</v>
      </c>
      <c r="D27" s="313">
        <v>25</v>
      </c>
    </row>
    <row r="28" spans="1:4" x14ac:dyDescent="0.25">
      <c r="A28" s="208" t="str">
        <f>'0) Signal List'!B36</f>
        <v>Active Power Control facility status (feedback)</v>
      </c>
      <c r="B28" s="315" t="str">
        <f>'0) Signal List'!D36</f>
        <v>on</v>
      </c>
      <c r="C28" s="69" t="str">
        <f>'0) Signal List'!A36</f>
        <v>B2</v>
      </c>
      <c r="D28" s="313">
        <v>26</v>
      </c>
    </row>
    <row r="29" spans="1:4" x14ac:dyDescent="0.25">
      <c r="A29" s="208" t="str">
        <f>'0) Signal List'!B37</f>
        <v>Frequency Response System Mode Status (feedback)</v>
      </c>
      <c r="B29" s="315" t="str">
        <f>'0) Signal List'!D37</f>
        <v>off</v>
      </c>
      <c r="C29" s="69" t="str">
        <f>'0) Signal List'!A37</f>
        <v>B3</v>
      </c>
      <c r="D29" s="313">
        <v>27</v>
      </c>
    </row>
    <row r="30" spans="1:4" x14ac:dyDescent="0.25">
      <c r="A30" s="208" t="str">
        <f>'0) Signal List'!B38</f>
        <v>Frequency Response System Mode Status (feedback)</v>
      </c>
      <c r="B30" s="315" t="str">
        <f>'0) Signal List'!D38</f>
        <v>on</v>
      </c>
      <c r="C30" s="69" t="str">
        <f>'0) Signal List'!A38</f>
        <v>B4</v>
      </c>
      <c r="D30" s="313">
        <v>28</v>
      </c>
    </row>
    <row r="31" spans="1:4" x14ac:dyDescent="0.25">
      <c r="A31" s="208" t="str">
        <f>'0) Signal List'!B39</f>
        <v>Frequency Response Curve (feedback)</v>
      </c>
      <c r="B31" s="315" t="str">
        <f>'0) Signal List'!D39</f>
        <v>Curve 1</v>
      </c>
      <c r="C31" s="69" t="str">
        <f>'0) Signal List'!A39</f>
        <v>B5</v>
      </c>
      <c r="D31" s="313">
        <v>29</v>
      </c>
    </row>
    <row r="32" spans="1:4" x14ac:dyDescent="0.25">
      <c r="A32" s="208" t="str">
        <f>'0) Signal List'!B40</f>
        <v>Frequency Response Curve (feedback)</v>
      </c>
      <c r="B32" s="315" t="str">
        <f>'0) Signal List'!D40</f>
        <v>Curve 2</v>
      </c>
      <c r="C32" s="69" t="str">
        <f>'0) Signal List'!A40</f>
        <v>B6</v>
      </c>
      <c r="D32" s="313">
        <v>30</v>
      </c>
    </row>
    <row r="33" spans="1:4" x14ac:dyDescent="0.25">
      <c r="A33" s="723" t="str">
        <f>'0) Signal List'!B41</f>
        <v>Emulated Inertia status (Feedback)</v>
      </c>
      <c r="B33" s="724" t="str">
        <f>'0) Signal List'!D41</f>
        <v>off</v>
      </c>
      <c r="C33" s="725" t="str">
        <f>'0) Signal List'!A41</f>
        <v>B7</v>
      </c>
      <c r="D33" s="726">
        <v>31</v>
      </c>
    </row>
    <row r="34" spans="1:4" x14ac:dyDescent="0.25">
      <c r="A34" s="723" t="str">
        <f>'0) Signal List'!B42</f>
        <v>Emulated Inertia status (Feedback)</v>
      </c>
      <c r="B34" s="724" t="str">
        <f>'0) Signal List'!D42</f>
        <v>on</v>
      </c>
      <c r="C34" s="725" t="str">
        <f>'0) Signal List'!A42</f>
        <v>B8</v>
      </c>
      <c r="D34" s="726">
        <v>32</v>
      </c>
    </row>
    <row r="35" spans="1:4" x14ac:dyDescent="0.25">
      <c r="A35" s="209"/>
      <c r="B35" s="316"/>
      <c r="C35" s="67"/>
      <c r="D35" s="317">
        <v>33</v>
      </c>
    </row>
    <row r="36" spans="1:4" x14ac:dyDescent="0.25">
      <c r="A36" s="210"/>
      <c r="B36" s="318"/>
      <c r="C36" s="67"/>
      <c r="D36" s="317">
        <v>34</v>
      </c>
    </row>
    <row r="37" spans="1:4" x14ac:dyDescent="0.25">
      <c r="A37" s="210"/>
      <c r="B37" s="318"/>
      <c r="C37" s="67"/>
      <c r="D37" s="317">
        <v>35</v>
      </c>
    </row>
    <row r="38" spans="1:4" x14ac:dyDescent="0.25">
      <c r="A38" s="210"/>
      <c r="B38" s="318"/>
      <c r="C38" s="67"/>
      <c r="D38" s="317">
        <v>36</v>
      </c>
    </row>
    <row r="39" spans="1:4" x14ac:dyDescent="0.25">
      <c r="A39" s="210"/>
      <c r="B39" s="318"/>
      <c r="C39" s="67"/>
      <c r="D39" s="317">
        <v>37</v>
      </c>
    </row>
    <row r="40" spans="1:4" ht="13.8" thickBot="1" x14ac:dyDescent="0.3">
      <c r="A40" s="233"/>
      <c r="B40" s="319"/>
      <c r="C40" s="231"/>
      <c r="D40" s="317">
        <v>38</v>
      </c>
    </row>
    <row r="41" spans="1:4" ht="12.75" customHeight="1" thickBot="1" x14ac:dyDescent="0.3">
      <c r="A41" s="241" t="s">
        <v>272</v>
      </c>
      <c r="B41" s="320"/>
      <c r="C41" s="235"/>
      <c r="D41" s="321" t="s">
        <v>158</v>
      </c>
    </row>
    <row r="42" spans="1:4" x14ac:dyDescent="0.25">
      <c r="A42" s="393" t="str">
        <f>'0) Signal List'!B113</f>
        <v>ESBN Alarm 1</v>
      </c>
      <c r="B42" s="394"/>
      <c r="C42" s="395" t="str">
        <f>'0) Signal List'!A113</f>
        <v>N1</v>
      </c>
      <c r="D42" s="326">
        <v>41</v>
      </c>
    </row>
    <row r="43" spans="1:4" x14ac:dyDescent="0.25">
      <c r="A43" s="393" t="str">
        <f>'0) Signal List'!B114</f>
        <v>ESBN Alarm 2</v>
      </c>
      <c r="B43" s="394"/>
      <c r="C43" s="395" t="str">
        <f>'0) Signal List'!A114</f>
        <v>N2</v>
      </c>
      <c r="D43" s="327">
        <v>42</v>
      </c>
    </row>
    <row r="44" spans="1:4" x14ac:dyDescent="0.25">
      <c r="A44" s="393" t="str">
        <f>'0) Signal List'!B115</f>
        <v>ESBN Alarm 3</v>
      </c>
      <c r="B44" s="394"/>
      <c r="C44" s="395" t="str">
        <f>'0) Signal List'!A115</f>
        <v>N3</v>
      </c>
      <c r="D44" s="327">
        <v>43</v>
      </c>
    </row>
    <row r="45" spans="1:4" x14ac:dyDescent="0.25">
      <c r="A45" s="393" t="str">
        <f>'0) Signal List'!B116</f>
        <v>ESBN Alarm 4</v>
      </c>
      <c r="B45" s="394"/>
      <c r="C45" s="395" t="str">
        <f>'0) Signal List'!A116</f>
        <v>N4</v>
      </c>
      <c r="D45" s="327">
        <v>44</v>
      </c>
    </row>
    <row r="46" spans="1:4" x14ac:dyDescent="0.25">
      <c r="A46" s="393" t="str">
        <f>'0) Signal List'!B117</f>
        <v>ESBN Alarm 5</v>
      </c>
      <c r="B46" s="394"/>
      <c r="C46" s="395" t="str">
        <f>'0) Signal List'!A117</f>
        <v>N5</v>
      </c>
      <c r="D46" s="327">
        <v>45</v>
      </c>
    </row>
    <row r="47" spans="1:4" x14ac:dyDescent="0.25">
      <c r="A47" s="393" t="str">
        <f>'0) Signal List'!B118</f>
        <v>ESBN Alarm 6</v>
      </c>
      <c r="B47" s="394"/>
      <c r="C47" s="395" t="str">
        <f>'0) Signal List'!A118</f>
        <v>N6</v>
      </c>
      <c r="D47" s="327">
        <v>46</v>
      </c>
    </row>
    <row r="48" spans="1:4" x14ac:dyDescent="0.25">
      <c r="A48" s="393" t="str">
        <f>'0) Signal List'!B119</f>
        <v>ESBN Alarm 7</v>
      </c>
      <c r="B48" s="394"/>
      <c r="C48" s="395" t="str">
        <f>'0) Signal List'!A119</f>
        <v>N7</v>
      </c>
      <c r="D48" s="327">
        <v>47</v>
      </c>
    </row>
    <row r="49" spans="1:4" x14ac:dyDescent="0.25">
      <c r="A49" s="393" t="str">
        <f>'0) Signal List'!B120</f>
        <v>ESBN Alarm 8</v>
      </c>
      <c r="B49" s="394"/>
      <c r="C49" s="395" t="str">
        <f>'0) Signal List'!A120</f>
        <v>N8</v>
      </c>
      <c r="D49" s="327">
        <v>48</v>
      </c>
    </row>
    <row r="50" spans="1:4" x14ac:dyDescent="0.25">
      <c r="A50" s="393" t="str">
        <f>'0) Signal List'!B121</f>
        <v>ESBN Alarm 9</v>
      </c>
      <c r="B50" s="394"/>
      <c r="C50" s="395" t="str">
        <f>'0) Signal List'!A121</f>
        <v>N9</v>
      </c>
      <c r="D50" s="327">
        <v>49</v>
      </c>
    </row>
    <row r="51" spans="1:4" x14ac:dyDescent="0.25">
      <c r="A51" s="393" t="str">
        <f>'0) Signal List'!B122</f>
        <v>ESBN Alarm 10</v>
      </c>
      <c r="B51" s="394"/>
      <c r="C51" s="395" t="str">
        <f>'0) Signal List'!A122</f>
        <v>N10</v>
      </c>
      <c r="D51" s="327">
        <v>50</v>
      </c>
    </row>
    <row r="52" spans="1:4" x14ac:dyDescent="0.25">
      <c r="A52" s="393" t="str">
        <f>'0) Signal List'!B123</f>
        <v>ESBN Alarm 11</v>
      </c>
      <c r="B52" s="394"/>
      <c r="C52" s="395" t="str">
        <f>'0) Signal List'!A123</f>
        <v>N11</v>
      </c>
      <c r="D52" s="327">
        <v>51</v>
      </c>
    </row>
    <row r="53" spans="1:4" x14ac:dyDescent="0.25">
      <c r="A53" s="393" t="str">
        <f>'0) Signal List'!B124</f>
        <v>ESBN Alarm 12</v>
      </c>
      <c r="B53" s="394"/>
      <c r="C53" s="395" t="str">
        <f>'0) Signal List'!A124</f>
        <v>N12</v>
      </c>
      <c r="D53" s="327">
        <v>52</v>
      </c>
    </row>
    <row r="54" spans="1:4" x14ac:dyDescent="0.25">
      <c r="A54" s="393" t="str">
        <f>'0) Signal List'!B125</f>
        <v>ESBN Alarm 13 (24V Battery charge Fault/ Alarm)</v>
      </c>
      <c r="B54" s="394"/>
      <c r="C54" s="395" t="str">
        <f>'0) Signal List'!A125</f>
        <v>N13</v>
      </c>
      <c r="D54" s="327">
        <v>53</v>
      </c>
    </row>
    <row r="55" spans="1:4" x14ac:dyDescent="0.25">
      <c r="A55" s="393" t="str">
        <f>'0) Signal List'!B126</f>
        <v>ESBN Alarm 14 (AC FAIL)</v>
      </c>
      <c r="B55" s="394"/>
      <c r="C55" s="395" t="str">
        <f>'0) Signal List'!A126</f>
        <v>N14</v>
      </c>
      <c r="D55" s="327">
        <v>54</v>
      </c>
    </row>
    <row r="56" spans="1:4" x14ac:dyDescent="0.25">
      <c r="A56" s="393" t="str">
        <f>'0) Signal List'!B127</f>
        <v>ESBN Alarm 15 (G10 protection trip)</v>
      </c>
      <c r="B56" s="394"/>
      <c r="C56" s="395" t="str">
        <f>'0) Signal List'!A127</f>
        <v>N15</v>
      </c>
      <c r="D56" s="327">
        <v>55</v>
      </c>
    </row>
    <row r="57" spans="1:4" x14ac:dyDescent="0.25">
      <c r="A57" s="393" t="str">
        <f>'0) Signal List'!B128</f>
        <v>ESBN Alarm 16 (Customer traffo protection trip)</v>
      </c>
      <c r="B57" s="394"/>
      <c r="C57" s="395" t="str">
        <f>'0) Signal List'!A128</f>
        <v>N16</v>
      </c>
      <c r="D57" s="327">
        <v>56</v>
      </c>
    </row>
    <row r="58" spans="1:4" x14ac:dyDescent="0.25">
      <c r="A58" s="393" t="str">
        <f>'0) Signal List'!B129</f>
        <v>ESBN Alarm 17 (Fire Alarm for ESB Room)</v>
      </c>
      <c r="B58" s="394"/>
      <c r="C58" s="395" t="str">
        <f>'0) Signal List'!A129</f>
        <v>N17</v>
      </c>
      <c r="D58" s="327">
        <v>57</v>
      </c>
    </row>
    <row r="59" spans="1:4" x14ac:dyDescent="0.25">
      <c r="A59" s="393" t="str">
        <f>'0) Signal List'!B130</f>
        <v>ESBN Alarm 18 (Intruder Alarm for ESB Room)</v>
      </c>
      <c r="B59" s="394"/>
      <c r="C59" s="395" t="str">
        <f>'0) Signal List'!A130</f>
        <v>N18</v>
      </c>
      <c r="D59" s="327">
        <v>58</v>
      </c>
    </row>
    <row r="60" spans="1:4" x14ac:dyDescent="0.25">
      <c r="A60" s="211"/>
      <c r="B60" s="318"/>
      <c r="C60" s="67"/>
      <c r="D60" s="317">
        <v>59</v>
      </c>
    </row>
    <row r="61" spans="1:4" x14ac:dyDescent="0.25">
      <c r="A61" s="211"/>
      <c r="B61" s="318"/>
      <c r="C61" s="67"/>
      <c r="D61" s="317">
        <v>60</v>
      </c>
    </row>
    <row r="62" spans="1:4" ht="12.75" customHeight="1" x14ac:dyDescent="0.25">
      <c r="A62" s="211"/>
      <c r="B62" s="318"/>
      <c r="C62" s="67"/>
      <c r="D62" s="317">
        <v>61</v>
      </c>
    </row>
    <row r="63" spans="1:4" ht="12.75" customHeight="1" x14ac:dyDescent="0.25">
      <c r="A63" s="211"/>
      <c r="B63" s="318"/>
      <c r="C63" s="67"/>
      <c r="D63" s="317">
        <v>62</v>
      </c>
    </row>
    <row r="64" spans="1:4" ht="12.75" customHeight="1" x14ac:dyDescent="0.25">
      <c r="A64" s="211"/>
      <c r="B64" s="66"/>
      <c r="C64" s="67"/>
      <c r="D64" s="317">
        <v>63</v>
      </c>
    </row>
    <row r="65" spans="1:4" ht="12.75" customHeight="1" x14ac:dyDescent="0.25">
      <c r="A65" s="211"/>
      <c r="B65" s="66"/>
      <c r="C65" s="67"/>
      <c r="D65" s="317">
        <v>64</v>
      </c>
    </row>
    <row r="66" spans="1:4" ht="12.75" customHeight="1" x14ac:dyDescent="0.25">
      <c r="A66" s="211"/>
      <c r="B66" s="66"/>
      <c r="C66" s="67"/>
      <c r="D66" s="317">
        <v>65</v>
      </c>
    </row>
    <row r="67" spans="1:4" ht="12.75" customHeight="1" x14ac:dyDescent="0.25">
      <c r="A67" s="211"/>
      <c r="B67" s="66"/>
      <c r="C67" s="67"/>
      <c r="D67" s="317">
        <v>66</v>
      </c>
    </row>
    <row r="68" spans="1:4" ht="12.75" customHeight="1" x14ac:dyDescent="0.25">
      <c r="A68" s="211"/>
      <c r="B68" s="66"/>
      <c r="C68" s="67"/>
      <c r="D68" s="317">
        <v>67</v>
      </c>
    </row>
    <row r="69" spans="1:4" ht="12.75" customHeight="1" x14ac:dyDescent="0.25">
      <c r="A69" s="211"/>
      <c r="B69" s="66"/>
      <c r="C69" s="67"/>
      <c r="D69" s="317">
        <v>68</v>
      </c>
    </row>
    <row r="70" spans="1:4" ht="12.75" customHeight="1" x14ac:dyDescent="0.25">
      <c r="A70" s="211"/>
      <c r="B70" s="66"/>
      <c r="C70" s="67"/>
      <c r="D70" s="317">
        <v>69</v>
      </c>
    </row>
    <row r="71" spans="1:4" ht="12.75" customHeight="1" x14ac:dyDescent="0.25">
      <c r="A71" s="211"/>
      <c r="B71" s="66"/>
      <c r="C71" s="67"/>
      <c r="D71" s="317">
        <v>70</v>
      </c>
    </row>
    <row r="72" spans="1:4" ht="12.75" customHeight="1" x14ac:dyDescent="0.25">
      <c r="A72" s="211"/>
      <c r="B72" s="66"/>
      <c r="C72" s="67"/>
      <c r="D72" s="317">
        <v>71</v>
      </c>
    </row>
    <row r="73" spans="1:4" ht="12.75" customHeight="1" thickBot="1" x14ac:dyDescent="0.3">
      <c r="A73" s="222"/>
      <c r="B73" s="230"/>
      <c r="C73" s="231"/>
      <c r="D73" s="324">
        <v>72</v>
      </c>
    </row>
    <row r="74" spans="1:4" ht="12.75" customHeight="1" thickBot="1" x14ac:dyDescent="0.3">
      <c r="A74" s="224" t="s">
        <v>159</v>
      </c>
      <c r="B74" s="225" t="s">
        <v>627</v>
      </c>
      <c r="C74" s="226" t="s">
        <v>85</v>
      </c>
      <c r="D74" s="227" t="s">
        <v>160</v>
      </c>
    </row>
    <row r="75" spans="1:4" ht="12.75" customHeight="1" x14ac:dyDescent="0.25">
      <c r="A75" s="232" t="str">
        <f>'0) Signal List'!B49</f>
        <v>Active Power Output at Connection Point</v>
      </c>
      <c r="B75" s="638" t="s">
        <v>158</v>
      </c>
      <c r="C75" s="325" t="str">
        <f>'0) Signal List'!A49</f>
        <v>C1</v>
      </c>
      <c r="D75" s="326">
        <v>1</v>
      </c>
    </row>
    <row r="76" spans="1:4" ht="12.75" customHeight="1" x14ac:dyDescent="0.25">
      <c r="A76" s="208" t="str">
        <f>'0) Signal List'!B49</f>
        <v>Active Power Output at Connection Point</v>
      </c>
      <c r="B76" s="639" t="s">
        <v>628</v>
      </c>
      <c r="C76" s="315" t="str">
        <f>'0) Signal List'!A49</f>
        <v>C1</v>
      </c>
      <c r="D76" s="327">
        <v>2</v>
      </c>
    </row>
    <row r="77" spans="1:4" ht="12.75" customHeight="1" x14ac:dyDescent="0.25">
      <c r="A77" s="208" t="str">
        <f>'0) Signal List'!B50</f>
        <v>Reactive Power at Connection Point</v>
      </c>
      <c r="B77" s="639" t="s">
        <v>158</v>
      </c>
      <c r="C77" s="315" t="str">
        <f>'0) Signal List'!A50</f>
        <v>C2</v>
      </c>
      <c r="D77" s="327">
        <v>3</v>
      </c>
    </row>
    <row r="78" spans="1:4" ht="12.75" customHeight="1" x14ac:dyDescent="0.25">
      <c r="A78" s="208" t="str">
        <f>'0) Signal List'!B50</f>
        <v>Reactive Power at Connection Point</v>
      </c>
      <c r="B78" s="639" t="s">
        <v>628</v>
      </c>
      <c r="C78" s="315" t="str">
        <f>'0) Signal List'!A50</f>
        <v>C2</v>
      </c>
      <c r="D78" s="327">
        <v>4</v>
      </c>
    </row>
    <row r="79" spans="1:4" ht="12.75" customHeight="1" x14ac:dyDescent="0.25">
      <c r="A79" s="208" t="str">
        <f>'0) Signal List'!B51</f>
        <v>Voltage at Connection Point</v>
      </c>
      <c r="B79" s="638" t="s">
        <v>158</v>
      </c>
      <c r="C79" s="315" t="str">
        <f>'0) Signal List'!A51</f>
        <v>C3</v>
      </c>
      <c r="D79" s="327">
        <v>5</v>
      </c>
    </row>
    <row r="80" spans="1:4" ht="12.75" customHeight="1" x14ac:dyDescent="0.25">
      <c r="A80" s="208" t="str">
        <f>'0) Signal List'!B51</f>
        <v>Voltage at Connection Point</v>
      </c>
      <c r="B80" s="639" t="s">
        <v>628</v>
      </c>
      <c r="C80" s="315" t="str">
        <f>'0) Signal List'!A51</f>
        <v>C3</v>
      </c>
      <c r="D80" s="327">
        <v>6</v>
      </c>
    </row>
    <row r="81" spans="1:4" ht="12.75" customHeight="1" x14ac:dyDescent="0.25">
      <c r="A81" s="208" t="str">
        <f>'0) Signal List'!B54</f>
        <v>Available Active Power</v>
      </c>
      <c r="B81" s="639" t="s">
        <v>158</v>
      </c>
      <c r="C81" s="69" t="str">
        <f>'0) Signal List'!A54</f>
        <v>D1</v>
      </c>
      <c r="D81" s="327">
        <v>7</v>
      </c>
    </row>
    <row r="82" spans="1:4" ht="12.75" customHeight="1" x14ac:dyDescent="0.25">
      <c r="A82" s="208" t="str">
        <f>'0) Signal List'!B54</f>
        <v>Available Active Power</v>
      </c>
      <c r="B82" s="639" t="s">
        <v>628</v>
      </c>
      <c r="C82" s="69" t="str">
        <f>'0) Signal List'!A54</f>
        <v>D1</v>
      </c>
      <c r="D82" s="327">
        <v>8</v>
      </c>
    </row>
    <row r="83" spans="1:4" ht="12.75" customHeight="1" x14ac:dyDescent="0.25">
      <c r="A83" s="208" t="str">
        <f>'0) Signal List'!B55</f>
        <v>Active Power Control Setpoint (feedback)</v>
      </c>
      <c r="B83" s="638" t="s">
        <v>158</v>
      </c>
      <c r="C83" s="69" t="str">
        <f>'0) Signal List'!A55</f>
        <v>D2</v>
      </c>
      <c r="D83" s="327">
        <v>9</v>
      </c>
    </row>
    <row r="84" spans="1:4" ht="12.75" customHeight="1" x14ac:dyDescent="0.25">
      <c r="A84" s="208" t="str">
        <f>'0) Signal List'!B55</f>
        <v>Active Power Control Setpoint (feedback)</v>
      </c>
      <c r="B84" s="639" t="s">
        <v>628</v>
      </c>
      <c r="C84" s="69" t="str">
        <f>'0) Signal List'!A55</f>
        <v>D2</v>
      </c>
      <c r="D84" s="327">
        <v>10</v>
      </c>
    </row>
    <row r="85" spans="1:4" ht="12.75" customHeight="1" x14ac:dyDescent="0.25">
      <c r="A85" s="208" t="str">
        <f>'0) Signal List'!B56</f>
        <v>Frequency Droop Setting (feedback)</v>
      </c>
      <c r="B85" s="639" t="s">
        <v>158</v>
      </c>
      <c r="C85" s="69" t="str">
        <f>'0) Signal List'!A56</f>
        <v>D3</v>
      </c>
      <c r="D85" s="327">
        <v>11</v>
      </c>
    </row>
    <row r="86" spans="1:4" ht="12.75" customHeight="1" x14ac:dyDescent="0.25">
      <c r="A86" s="208" t="str">
        <f>'0) Signal List'!B56</f>
        <v>Frequency Droop Setting (feedback)</v>
      </c>
      <c r="B86" s="639" t="s">
        <v>628</v>
      </c>
      <c r="C86" s="69" t="str">
        <f>'0) Signal List'!A56</f>
        <v>D3</v>
      </c>
      <c r="D86" s="327">
        <v>12</v>
      </c>
    </row>
    <row r="87" spans="1:4" ht="12.75" customHeight="1" x14ac:dyDescent="0.25">
      <c r="A87" s="208" t="str">
        <f>'0) Signal List'!B59</f>
        <v>%WTG not generating due to high wind</v>
      </c>
      <c r="B87" s="638" t="s">
        <v>158</v>
      </c>
      <c r="C87" s="69" t="str">
        <f>'0) Signal List'!A59</f>
        <v>D4</v>
      </c>
      <c r="D87" s="327">
        <v>13</v>
      </c>
    </row>
    <row r="88" spans="1:4" ht="12.75" customHeight="1" x14ac:dyDescent="0.25">
      <c r="A88" s="212" t="str">
        <f>'0) Signal List'!B59</f>
        <v>%WTG not generating due to high wind</v>
      </c>
      <c r="B88" s="639" t="s">
        <v>628</v>
      </c>
      <c r="C88" s="69" t="str">
        <f>'0) Signal List'!A59</f>
        <v>D4</v>
      </c>
      <c r="D88" s="327">
        <v>14</v>
      </c>
    </row>
    <row r="89" spans="1:4" ht="12.75" customHeight="1" x14ac:dyDescent="0.25">
      <c r="A89" s="208" t="str">
        <f>'0) Signal List'!B60</f>
        <v xml:space="preserve">%WTG not generating due to low wind </v>
      </c>
      <c r="B89" s="639" t="s">
        <v>158</v>
      </c>
      <c r="C89" s="69" t="str">
        <f>'0) Signal List'!A60</f>
        <v>D5</v>
      </c>
      <c r="D89" s="327">
        <v>15</v>
      </c>
    </row>
    <row r="90" spans="1:4" ht="12.75" customHeight="1" x14ac:dyDescent="0.25">
      <c r="A90" s="212" t="str">
        <f>'0) Signal List'!B60</f>
        <v xml:space="preserve">%WTG not generating due to low wind </v>
      </c>
      <c r="B90" s="639" t="s">
        <v>628</v>
      </c>
      <c r="C90" s="69" t="str">
        <f>'0) Signal List'!A60</f>
        <v>D5</v>
      </c>
      <c r="D90" s="327">
        <v>16</v>
      </c>
    </row>
    <row r="91" spans="1:4" ht="12.75" customHeight="1" x14ac:dyDescent="0.25">
      <c r="A91" s="208" t="str">
        <f>'0) Signal List'!B61</f>
        <v>Wind Farm Availability</v>
      </c>
      <c r="B91" s="638" t="s">
        <v>158</v>
      </c>
      <c r="C91" s="69" t="str">
        <f>'0) Signal List'!A61</f>
        <v>D6</v>
      </c>
      <c r="D91" s="327">
        <v>17</v>
      </c>
    </row>
    <row r="92" spans="1:4" ht="12.75" customHeight="1" x14ac:dyDescent="0.25">
      <c r="A92" s="212" t="str">
        <f>'0) Signal List'!B61</f>
        <v>Wind Farm Availability</v>
      </c>
      <c r="B92" s="639" t="s">
        <v>628</v>
      </c>
      <c r="C92" s="69" t="str">
        <f>'0) Signal List'!A61</f>
        <v>D6</v>
      </c>
      <c r="D92" s="327">
        <v>18</v>
      </c>
    </row>
    <row r="93" spans="1:4" ht="12.75" customHeight="1" x14ac:dyDescent="0.25">
      <c r="A93" s="723" t="str">
        <f>'0) Signal List'!B64</f>
        <v>Emulated Inertia FFR availability</v>
      </c>
      <c r="B93" s="724" t="s">
        <v>158</v>
      </c>
      <c r="C93" s="725" t="str">
        <f>'0) Signal List'!A64</f>
        <v>D7</v>
      </c>
      <c r="D93" s="732">
        <v>19</v>
      </c>
    </row>
    <row r="94" spans="1:4" ht="12.75" customHeight="1" x14ac:dyDescent="0.25">
      <c r="A94" s="723" t="str">
        <f>'0) Signal List'!B64</f>
        <v>Emulated Inertia FFR availability</v>
      </c>
      <c r="B94" s="724" t="s">
        <v>628</v>
      </c>
      <c r="C94" s="725" t="str">
        <f>'0) Signal List'!A64</f>
        <v>D7</v>
      </c>
      <c r="D94" s="732">
        <v>20</v>
      </c>
    </row>
    <row r="95" spans="1:4" ht="12.75" customHeight="1" x14ac:dyDescent="0.25">
      <c r="A95" s="723" t="str">
        <f>'0) Signal List'!B65</f>
        <v>Emulated Inertia POR availability</v>
      </c>
      <c r="B95" s="724" t="s">
        <v>158</v>
      </c>
      <c r="C95" s="725" t="str">
        <f>'0) Signal List'!A65</f>
        <v>D8</v>
      </c>
      <c r="D95" s="732">
        <v>21</v>
      </c>
    </row>
    <row r="96" spans="1:4" ht="12.75" customHeight="1" x14ac:dyDescent="0.25">
      <c r="A96" s="723" t="str">
        <f>'0) Signal List'!B65</f>
        <v>Emulated Inertia POR availability</v>
      </c>
      <c r="B96" s="724" t="s">
        <v>628</v>
      </c>
      <c r="C96" s="725" t="str">
        <f>'0) Signal List'!A65</f>
        <v>D8</v>
      </c>
      <c r="D96" s="732">
        <v>22</v>
      </c>
    </row>
    <row r="97" spans="1:4" ht="12.75" customHeight="1" x14ac:dyDescent="0.25">
      <c r="A97" s="208" t="str">
        <f>'0) Signal List'!B68</f>
        <v>Wind Speed 1</v>
      </c>
      <c r="B97" s="639" t="s">
        <v>158</v>
      </c>
      <c r="C97" s="69" t="str">
        <f>'0) Signal List'!A68</f>
        <v>D9</v>
      </c>
      <c r="D97" s="327">
        <v>23</v>
      </c>
    </row>
    <row r="98" spans="1:4" ht="12.75" customHeight="1" x14ac:dyDescent="0.25">
      <c r="A98" s="213" t="str">
        <f>'0) Signal List'!B68</f>
        <v>Wind Speed 1</v>
      </c>
      <c r="B98" s="639" t="s">
        <v>628</v>
      </c>
      <c r="C98" s="69" t="str">
        <f>'0) Signal List'!A68</f>
        <v>D9</v>
      </c>
      <c r="D98" s="327">
        <v>24</v>
      </c>
    </row>
    <row r="99" spans="1:4" ht="12.75" customHeight="1" x14ac:dyDescent="0.25">
      <c r="A99" s="214" t="str">
        <f>'0) Signal List'!B69</f>
        <v>Wind Direction 1</v>
      </c>
      <c r="B99" s="638" t="s">
        <v>158</v>
      </c>
      <c r="C99" s="69" t="str">
        <f>'0) Signal List'!A69</f>
        <v>D10</v>
      </c>
      <c r="D99" s="327">
        <v>25</v>
      </c>
    </row>
    <row r="100" spans="1:4" ht="12.75" customHeight="1" x14ac:dyDescent="0.25">
      <c r="A100" s="213" t="str">
        <f>'0) Signal List'!B69</f>
        <v>Wind Direction 1</v>
      </c>
      <c r="B100" s="639" t="s">
        <v>628</v>
      </c>
      <c r="C100" s="69" t="str">
        <f>'0) Signal List'!A69</f>
        <v>D10</v>
      </c>
      <c r="D100" s="327">
        <v>26</v>
      </c>
    </row>
    <row r="101" spans="1:4" ht="12.75" customHeight="1" x14ac:dyDescent="0.25">
      <c r="A101" s="214" t="str">
        <f>'0) Signal List'!B70</f>
        <v>Air Temperature 1</v>
      </c>
      <c r="B101" s="639" t="s">
        <v>158</v>
      </c>
      <c r="C101" s="69" t="str">
        <f>'0) Signal List'!A70</f>
        <v>D11</v>
      </c>
      <c r="D101" s="327">
        <v>27</v>
      </c>
    </row>
    <row r="102" spans="1:4" ht="12.75" customHeight="1" x14ac:dyDescent="0.25">
      <c r="A102" s="213" t="str">
        <f>'0) Signal List'!B70</f>
        <v>Air Temperature 1</v>
      </c>
      <c r="B102" s="639" t="s">
        <v>628</v>
      </c>
      <c r="C102" s="69" t="str">
        <f>'0) Signal List'!A70</f>
        <v>D11</v>
      </c>
      <c r="D102" s="327">
        <v>28</v>
      </c>
    </row>
    <row r="103" spans="1:4" ht="12.75" customHeight="1" x14ac:dyDescent="0.25">
      <c r="A103" s="213" t="str">
        <f>'0) Signal List'!B71</f>
        <v>Air Pressure 1</v>
      </c>
      <c r="B103" s="638" t="s">
        <v>158</v>
      </c>
      <c r="C103" s="69" t="str">
        <f>'0) Signal List'!A71</f>
        <v>D12</v>
      </c>
      <c r="D103" s="327">
        <v>29</v>
      </c>
    </row>
    <row r="104" spans="1:4" ht="12.75" customHeight="1" x14ac:dyDescent="0.25">
      <c r="A104" s="213" t="str">
        <f>'0) Signal List'!B71</f>
        <v>Air Pressure 1</v>
      </c>
      <c r="B104" s="639" t="s">
        <v>628</v>
      </c>
      <c r="C104" s="69" t="str">
        <f>'0) Signal List'!A71</f>
        <v>D12</v>
      </c>
      <c r="D104" s="327">
        <v>30</v>
      </c>
    </row>
    <row r="105" spans="1:4" ht="12.75" customHeight="1" x14ac:dyDescent="0.25">
      <c r="A105" s="213" t="str">
        <f>'0) Signal List'!B74</f>
        <v>Wind Speed N</v>
      </c>
      <c r="B105" s="639" t="s">
        <v>158</v>
      </c>
      <c r="C105" s="69" t="str">
        <f>'0) Signal List'!A74</f>
        <v>D13</v>
      </c>
      <c r="D105" s="327">
        <v>31</v>
      </c>
    </row>
    <row r="106" spans="1:4" ht="12.75" customHeight="1" x14ac:dyDescent="0.25">
      <c r="A106" s="213" t="str">
        <f>'0) Signal List'!B74</f>
        <v>Wind Speed N</v>
      </c>
      <c r="B106" s="639" t="s">
        <v>628</v>
      </c>
      <c r="C106" s="69" t="str">
        <f>'0) Signal List'!A74</f>
        <v>D13</v>
      </c>
      <c r="D106" s="327">
        <v>32</v>
      </c>
    </row>
    <row r="107" spans="1:4" ht="12.75" customHeight="1" x14ac:dyDescent="0.25">
      <c r="A107" s="213" t="str">
        <f>'0) Signal List'!B75</f>
        <v>Wind Direction  N</v>
      </c>
      <c r="B107" s="638" t="s">
        <v>158</v>
      </c>
      <c r="C107" s="69" t="str">
        <f>'0) Signal List'!A75</f>
        <v>D14</v>
      </c>
      <c r="D107" s="327">
        <v>33</v>
      </c>
    </row>
    <row r="108" spans="1:4" ht="12.75" customHeight="1" x14ac:dyDescent="0.25">
      <c r="A108" s="213" t="str">
        <f>'0) Signal List'!B75</f>
        <v>Wind Direction  N</v>
      </c>
      <c r="B108" s="639" t="s">
        <v>628</v>
      </c>
      <c r="C108" s="69" t="str">
        <f>'0) Signal List'!A75</f>
        <v>D14</v>
      </c>
      <c r="D108" s="327">
        <v>34</v>
      </c>
    </row>
    <row r="109" spans="1:4" ht="12.75" customHeight="1" x14ac:dyDescent="0.25">
      <c r="A109" s="213" t="str">
        <f>'0) Signal List'!B76</f>
        <v>Air Temperature N</v>
      </c>
      <c r="B109" s="639" t="s">
        <v>158</v>
      </c>
      <c r="C109" s="69" t="str">
        <f>'0) Signal List'!A76</f>
        <v>D15</v>
      </c>
      <c r="D109" s="327">
        <v>35</v>
      </c>
    </row>
    <row r="110" spans="1:4" ht="12.75" customHeight="1" x14ac:dyDescent="0.25">
      <c r="A110" s="213" t="str">
        <f>'0) Signal List'!B76</f>
        <v>Air Temperature N</v>
      </c>
      <c r="B110" s="639" t="s">
        <v>628</v>
      </c>
      <c r="C110" s="69" t="str">
        <f>'0) Signal List'!A76</f>
        <v>D15</v>
      </c>
      <c r="D110" s="327">
        <v>36</v>
      </c>
    </row>
    <row r="111" spans="1:4" ht="12.75" customHeight="1" x14ac:dyDescent="0.25">
      <c r="A111" s="213" t="str">
        <f>'0) Signal List'!B77</f>
        <v>Air Pressure N</v>
      </c>
      <c r="B111" s="638" t="s">
        <v>158</v>
      </c>
      <c r="C111" s="69" t="str">
        <f>'0) Signal List'!A77</f>
        <v>D16</v>
      </c>
      <c r="D111" s="581" t="s">
        <v>548</v>
      </c>
    </row>
    <row r="112" spans="1:4" ht="12.75" customHeight="1" thickBot="1" x14ac:dyDescent="0.3">
      <c r="A112" s="213" t="str">
        <f>'0) Signal List'!B77</f>
        <v>Air Pressure N</v>
      </c>
      <c r="B112" s="639" t="s">
        <v>628</v>
      </c>
      <c r="C112" s="69" t="str">
        <f>'0) Signal List'!A77</f>
        <v>D16</v>
      </c>
      <c r="D112" s="582" t="s">
        <v>548</v>
      </c>
    </row>
    <row r="113" spans="1:416" ht="12.75" customHeight="1" thickBot="1" x14ac:dyDescent="0.3">
      <c r="A113" s="229" t="s">
        <v>184</v>
      </c>
      <c r="B113" s="225" t="s">
        <v>627</v>
      </c>
      <c r="C113" s="226" t="s">
        <v>85</v>
      </c>
      <c r="D113" s="330" t="s">
        <v>158</v>
      </c>
    </row>
    <row r="114" spans="1:416" s="71" customFormat="1" ht="12.75" customHeight="1" x14ac:dyDescent="0.25">
      <c r="A114" s="215" t="str">
        <f>'0) Signal List'!B137</f>
        <v>Analogue Output Active Power Control Setpoint</v>
      </c>
      <c r="B114" s="638" t="s">
        <v>158</v>
      </c>
      <c r="C114" s="276" t="str">
        <f>'0) Signal List'!A137</f>
        <v>G1</v>
      </c>
      <c r="D114" s="390">
        <v>33</v>
      </c>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row>
    <row r="115" spans="1:416" s="71" customFormat="1" ht="12.75" customHeight="1" x14ac:dyDescent="0.25">
      <c r="A115" s="215" t="str">
        <f>'0) Signal List'!B137</f>
        <v>Analogue Output Active Power Control Setpoint</v>
      </c>
      <c r="B115" s="639" t="s">
        <v>628</v>
      </c>
      <c r="C115" s="276" t="str">
        <f>'0) Signal List'!A137</f>
        <v>G1</v>
      </c>
      <c r="D115" s="390">
        <v>34</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row>
    <row r="116" spans="1:416" s="71" customFormat="1" ht="12.75" customHeight="1" x14ac:dyDescent="0.25">
      <c r="A116" s="215" t="str">
        <f>'0) Signal List'!B138</f>
        <v>Frequency Droop Setting</v>
      </c>
      <c r="B116" s="638" t="s">
        <v>158</v>
      </c>
      <c r="C116" s="276" t="str">
        <f>'0) Signal List'!A138</f>
        <v>G2</v>
      </c>
      <c r="D116" s="390">
        <v>35</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row>
    <row r="117" spans="1:416" s="71" customFormat="1" ht="12.75" customHeight="1" thickBot="1" x14ac:dyDescent="0.3">
      <c r="A117" s="215" t="str">
        <f>'0) Signal List'!B138</f>
        <v>Frequency Droop Setting</v>
      </c>
      <c r="B117" s="639" t="s">
        <v>628</v>
      </c>
      <c r="C117" s="276" t="str">
        <f>'0) Signal List'!A138</f>
        <v>G2</v>
      </c>
      <c r="D117" s="390">
        <v>36</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row>
    <row r="118" spans="1:416" s="71" customFormat="1" ht="12.75" customHeight="1" thickBot="1" x14ac:dyDescent="0.3">
      <c r="A118" s="229" t="s">
        <v>185</v>
      </c>
      <c r="B118" s="329"/>
      <c r="C118" s="221"/>
      <c r="D118" s="330" t="s">
        <v>158</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row>
    <row r="119" spans="1:416" s="71" customFormat="1" ht="12.75" customHeight="1" x14ac:dyDescent="0.25">
      <c r="A119" s="210"/>
      <c r="B119" s="318"/>
      <c r="C119" s="388"/>
      <c r="D119" s="391">
        <v>37</v>
      </c>
      <c r="E119" s="38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row>
    <row r="120" spans="1:416" s="71" customFormat="1" ht="12.75" customHeight="1" x14ac:dyDescent="0.25">
      <c r="A120" s="210"/>
      <c r="B120" s="318"/>
      <c r="C120" s="388"/>
      <c r="D120" s="391">
        <v>38</v>
      </c>
      <c r="E120" s="389"/>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row>
    <row r="121" spans="1:416" s="71" customFormat="1" ht="12.75" customHeight="1" x14ac:dyDescent="0.25">
      <c r="A121" s="216"/>
      <c r="B121" s="322"/>
      <c r="C121" s="70"/>
      <c r="D121" s="323">
        <v>39</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row>
    <row r="122" spans="1:416" s="71" customFormat="1" ht="12.75" customHeight="1" thickBot="1" x14ac:dyDescent="0.3">
      <c r="A122" s="219"/>
      <c r="B122" s="331"/>
      <c r="C122" s="220"/>
      <c r="D122" s="332">
        <v>40</v>
      </c>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row>
    <row r="123" spans="1:416" ht="13.8" thickBot="1" x14ac:dyDescent="0.3">
      <c r="A123" s="224" t="s">
        <v>161</v>
      </c>
      <c r="B123" s="225"/>
      <c r="C123" s="226" t="s">
        <v>85</v>
      </c>
      <c r="D123" s="227" t="s">
        <v>162</v>
      </c>
    </row>
    <row r="124" spans="1:416" x14ac:dyDescent="0.25">
      <c r="A124" s="228" t="str">
        <f>'0) Signal List'!B85</f>
        <v xml:space="preserve">Active Power Control facility status </v>
      </c>
      <c r="B124" s="328" t="str">
        <f>'0) Signal List'!D85</f>
        <v>off</v>
      </c>
      <c r="C124" s="223" t="str">
        <f>'0) Signal List'!A85</f>
        <v>E1</v>
      </c>
      <c r="D124" s="313">
        <v>1</v>
      </c>
    </row>
    <row r="125" spans="1:416" x14ac:dyDescent="0.25">
      <c r="A125" s="217" t="s">
        <v>163</v>
      </c>
      <c r="B125" s="318"/>
      <c r="C125" s="67"/>
      <c r="D125" s="317">
        <v>2</v>
      </c>
    </row>
    <row r="126" spans="1:416" x14ac:dyDescent="0.25">
      <c r="A126" s="207" t="str">
        <f>'0) Signal List'!B86</f>
        <v>Active Power Control facility status</v>
      </c>
      <c r="B126" s="328" t="str">
        <f>'0) Signal List'!D86</f>
        <v>on</v>
      </c>
      <c r="C126" s="68" t="str">
        <f>'0) Signal List'!A86</f>
        <v>E2</v>
      </c>
      <c r="D126" s="333">
        <v>3</v>
      </c>
    </row>
    <row r="127" spans="1:416" x14ac:dyDescent="0.25">
      <c r="A127" s="207" t="str">
        <f>'0) Signal List'!B87</f>
        <v>Frequency Response System Mode Status</v>
      </c>
      <c r="B127" s="328" t="str">
        <f>'0) Signal List'!D87</f>
        <v>off</v>
      </c>
      <c r="C127" s="68" t="str">
        <f>'0) Signal List'!A87</f>
        <v>E3</v>
      </c>
      <c r="D127" s="333">
        <v>4</v>
      </c>
    </row>
    <row r="128" spans="1:416" x14ac:dyDescent="0.25">
      <c r="A128" s="217" t="s">
        <v>163</v>
      </c>
      <c r="B128" s="318"/>
      <c r="C128" s="67"/>
      <c r="D128" s="317">
        <v>5</v>
      </c>
    </row>
    <row r="129" spans="1:4" x14ac:dyDescent="0.25">
      <c r="A129" s="207" t="str">
        <f>'0) Signal List'!B88</f>
        <v>Frequency Response System Mode Status</v>
      </c>
      <c r="B129" s="328" t="str">
        <f>'0) Signal List'!D88</f>
        <v>on</v>
      </c>
      <c r="C129" s="68" t="str">
        <f>'0) Signal List'!A88</f>
        <v>E4</v>
      </c>
      <c r="D129" s="333">
        <v>6</v>
      </c>
    </row>
    <row r="130" spans="1:4" x14ac:dyDescent="0.25">
      <c r="A130" s="207" t="str">
        <f>'0) Signal List'!B89</f>
        <v>Frequency Response Curve Select</v>
      </c>
      <c r="B130" s="314" t="str">
        <f>'0) Signal List'!D89</f>
        <v>Curve 1</v>
      </c>
      <c r="C130" s="68" t="str">
        <f>'0) Signal List'!A89</f>
        <v>E5</v>
      </c>
      <c r="D130" s="333">
        <v>7</v>
      </c>
    </row>
    <row r="131" spans="1:4" x14ac:dyDescent="0.25">
      <c r="A131" s="217" t="s">
        <v>163</v>
      </c>
      <c r="B131" s="318"/>
      <c r="C131" s="67"/>
      <c r="D131" s="317">
        <v>8</v>
      </c>
    </row>
    <row r="132" spans="1:4" x14ac:dyDescent="0.25">
      <c r="A132" s="207" t="str">
        <f>'0) Signal List'!B90</f>
        <v>Frequency Response Curve Select</v>
      </c>
      <c r="B132" s="314" t="str">
        <f>'0) Signal List'!D90</f>
        <v>Curve 2</v>
      </c>
      <c r="C132" s="68" t="str">
        <f>'0) Signal List'!A90</f>
        <v>E6</v>
      </c>
      <c r="D132" s="333">
        <v>9</v>
      </c>
    </row>
    <row r="133" spans="1:4" x14ac:dyDescent="0.25">
      <c r="A133" s="727" t="str">
        <f>'0) Signal List'!B91</f>
        <v xml:space="preserve">Emulated Inertia </v>
      </c>
      <c r="B133" s="728" t="str">
        <f>'0) Signal List'!D91</f>
        <v>off</v>
      </c>
      <c r="C133" s="729" t="str">
        <f>'0) Signal List'!A91</f>
        <v>E7</v>
      </c>
      <c r="D133" s="730">
        <v>10</v>
      </c>
    </row>
    <row r="134" spans="1:4" x14ac:dyDescent="0.25">
      <c r="A134" s="217" t="s">
        <v>163</v>
      </c>
      <c r="B134" s="705"/>
      <c r="C134" s="67"/>
      <c r="D134" s="317">
        <v>11</v>
      </c>
    </row>
    <row r="135" spans="1:4" x14ac:dyDescent="0.25">
      <c r="A135" s="727" t="str">
        <f>'0) Signal List'!B92</f>
        <v xml:space="preserve">Emulated Inertia </v>
      </c>
      <c r="B135" s="728" t="str">
        <f>'0) Signal List'!D92</f>
        <v>on</v>
      </c>
      <c r="C135" s="729" t="str">
        <f>'0) Signal List'!A92</f>
        <v>E8</v>
      </c>
      <c r="D135" s="730">
        <v>12</v>
      </c>
    </row>
    <row r="136" spans="1:4" x14ac:dyDescent="0.25">
      <c r="A136" s="207" t="str">
        <f>'0) Signal List'!B95</f>
        <v>ESBN 20 kV interface switch (Nulec Recloser)</v>
      </c>
      <c r="B136" s="328" t="str">
        <f>'0) Signal List'!D95</f>
        <v>open</v>
      </c>
      <c r="C136" s="68" t="str">
        <f>'0) Signal List'!A95</f>
        <v>F1</v>
      </c>
      <c r="D136" s="333">
        <v>13</v>
      </c>
    </row>
    <row r="137" spans="1:4" x14ac:dyDescent="0.25">
      <c r="A137" s="63" t="s">
        <v>163</v>
      </c>
      <c r="B137" s="334"/>
      <c r="C137" s="72"/>
      <c r="D137" s="317">
        <v>14</v>
      </c>
    </row>
    <row r="138" spans="1:4" x14ac:dyDescent="0.25">
      <c r="A138" s="218" t="str">
        <f>'0) Signal List'!B96</f>
        <v>ESBN 20 kV interface switch (Nulec Recloser)</v>
      </c>
      <c r="B138" s="328" t="str">
        <f>'0) Signal List'!D96</f>
        <v>close</v>
      </c>
      <c r="C138" s="68" t="str">
        <f>'0) Signal List'!A96</f>
        <v>F2</v>
      </c>
      <c r="D138" s="333">
        <v>15</v>
      </c>
    </row>
    <row r="139" spans="1:4" x14ac:dyDescent="0.25">
      <c r="A139" s="218" t="str">
        <f>'0) Signal List'!B97</f>
        <v>Dispatch Fail Market Command Lamp - WFPS Panel</v>
      </c>
      <c r="B139" s="328" t="str">
        <f>'0) Signal List'!D97</f>
        <v>off</v>
      </c>
      <c r="C139" s="68" t="str">
        <f>'0) Signal List'!A97</f>
        <v>F3</v>
      </c>
      <c r="D139" s="333">
        <v>16</v>
      </c>
    </row>
    <row r="140" spans="1:4" x14ac:dyDescent="0.25">
      <c r="A140" s="217" t="s">
        <v>163</v>
      </c>
      <c r="B140" s="318"/>
      <c r="C140" s="72"/>
      <c r="D140" s="317">
        <v>17</v>
      </c>
    </row>
    <row r="141" spans="1:4" x14ac:dyDescent="0.25">
      <c r="A141" s="218" t="str">
        <f>'0) Signal List'!B98</f>
        <v>Dispatch Fail Market Command Lamp - WFPS Panel</v>
      </c>
      <c r="B141" s="328" t="str">
        <f>'0) Signal List'!D98</f>
        <v xml:space="preserve">on </v>
      </c>
      <c r="C141" s="68" t="str">
        <f>'0) Signal List'!A98</f>
        <v>F4</v>
      </c>
      <c r="D141" s="333">
        <v>18</v>
      </c>
    </row>
    <row r="142" spans="1:4" x14ac:dyDescent="0.25">
      <c r="A142" s="218" t="str">
        <f>'0) Signal List'!B99</f>
        <v>Blue Alert Lamp  - WFPS Panel</v>
      </c>
      <c r="B142" s="328" t="str">
        <f>'0) Signal List'!D99</f>
        <v xml:space="preserve">off </v>
      </c>
      <c r="C142" s="68" t="str">
        <f>'0) Signal List'!A99</f>
        <v>F5</v>
      </c>
      <c r="D142" s="333">
        <v>19</v>
      </c>
    </row>
    <row r="143" spans="1:4" x14ac:dyDescent="0.25">
      <c r="A143" s="217" t="s">
        <v>163</v>
      </c>
      <c r="B143" s="318"/>
      <c r="C143" s="72"/>
      <c r="D143" s="317">
        <v>20</v>
      </c>
    </row>
    <row r="144" spans="1:4" x14ac:dyDescent="0.25">
      <c r="A144" s="218" t="str">
        <f>'0) Signal List'!B100</f>
        <v>Blue Alert Lamp  - WFPS Panel</v>
      </c>
      <c r="B144" s="328" t="str">
        <f>'0) Signal List'!D100</f>
        <v xml:space="preserve">on </v>
      </c>
      <c r="C144" s="68" t="str">
        <f>'0) Signal List'!A100</f>
        <v>F6</v>
      </c>
      <c r="D144" s="333">
        <v>21</v>
      </c>
    </row>
    <row r="145" spans="1:4" x14ac:dyDescent="0.25">
      <c r="A145" s="211" t="s">
        <v>164</v>
      </c>
      <c r="B145" s="318"/>
      <c r="C145" s="72"/>
      <c r="D145" s="317">
        <v>22</v>
      </c>
    </row>
    <row r="146" spans="1:4" x14ac:dyDescent="0.25">
      <c r="A146" s="217" t="s">
        <v>163</v>
      </c>
      <c r="B146" s="318"/>
      <c r="C146" s="72"/>
      <c r="D146" s="317">
        <v>23</v>
      </c>
    </row>
    <row r="147" spans="1:4" x14ac:dyDescent="0.25">
      <c r="A147" s="211" t="s">
        <v>164</v>
      </c>
      <c r="B147" s="318"/>
      <c r="C147" s="72"/>
      <c r="D147" s="317">
        <v>24</v>
      </c>
    </row>
    <row r="148" spans="1:4" x14ac:dyDescent="0.25">
      <c r="A148" s="211" t="s">
        <v>164</v>
      </c>
      <c r="B148" s="318"/>
      <c r="C148" s="72"/>
      <c r="D148" s="317">
        <v>25</v>
      </c>
    </row>
    <row r="149" spans="1:4" x14ac:dyDescent="0.25">
      <c r="A149" s="217" t="s">
        <v>163</v>
      </c>
      <c r="B149" s="318"/>
      <c r="C149" s="72"/>
      <c r="D149" s="317">
        <v>26</v>
      </c>
    </row>
    <row r="150" spans="1:4" x14ac:dyDescent="0.25">
      <c r="A150" s="211" t="s">
        <v>164</v>
      </c>
      <c r="B150" s="318"/>
      <c r="C150" s="72"/>
      <c r="D150" s="317">
        <v>27</v>
      </c>
    </row>
    <row r="151" spans="1:4" x14ac:dyDescent="0.25">
      <c r="A151" s="211" t="s">
        <v>164</v>
      </c>
      <c r="B151" s="318"/>
      <c r="C151" s="72"/>
      <c r="D151" s="317">
        <v>28</v>
      </c>
    </row>
    <row r="152" spans="1:4" x14ac:dyDescent="0.25">
      <c r="A152" s="217" t="s">
        <v>163</v>
      </c>
      <c r="B152" s="318"/>
      <c r="C152" s="72"/>
      <c r="D152" s="317">
        <v>29</v>
      </c>
    </row>
    <row r="153" spans="1:4" x14ac:dyDescent="0.25">
      <c r="A153" s="211" t="s">
        <v>164</v>
      </c>
      <c r="B153" s="318"/>
      <c r="C153" s="72"/>
      <c r="D153" s="317">
        <v>30</v>
      </c>
    </row>
    <row r="154" spans="1:4" x14ac:dyDescent="0.25">
      <c r="A154" s="211" t="s">
        <v>164</v>
      </c>
      <c r="B154" s="318"/>
      <c r="C154" s="335"/>
      <c r="D154" s="317">
        <v>31</v>
      </c>
    </row>
    <row r="155" spans="1:4" x14ac:dyDescent="0.25">
      <c r="A155" s="63" t="s">
        <v>163</v>
      </c>
      <c r="B155" s="334"/>
      <c r="C155" s="335"/>
      <c r="D155" s="317">
        <v>32</v>
      </c>
    </row>
    <row r="156" spans="1:4" x14ac:dyDescent="0.25">
      <c r="A156" s="211" t="s">
        <v>164</v>
      </c>
      <c r="B156" s="318"/>
      <c r="C156" s="73"/>
      <c r="D156" s="317">
        <v>33</v>
      </c>
    </row>
    <row r="157" spans="1:4" x14ac:dyDescent="0.25">
      <c r="A157" s="211" t="s">
        <v>164</v>
      </c>
      <c r="B157" s="318"/>
      <c r="C157" s="73"/>
      <c r="D157" s="317">
        <v>34</v>
      </c>
    </row>
    <row r="158" spans="1:4" x14ac:dyDescent="0.25">
      <c r="A158" s="217" t="s">
        <v>163</v>
      </c>
      <c r="B158" s="318"/>
      <c r="C158" s="73"/>
      <c r="D158" s="317">
        <v>35</v>
      </c>
    </row>
    <row r="159" spans="1:4" x14ac:dyDescent="0.25">
      <c r="A159" s="211" t="s">
        <v>164</v>
      </c>
      <c r="B159" s="318"/>
      <c r="C159" s="73"/>
      <c r="D159" s="317">
        <v>36</v>
      </c>
    </row>
    <row r="160" spans="1:4" x14ac:dyDescent="0.25">
      <c r="A160" s="211" t="s">
        <v>164</v>
      </c>
      <c r="B160" s="318"/>
      <c r="C160" s="73"/>
      <c r="D160" s="317">
        <v>37</v>
      </c>
    </row>
    <row r="161" spans="1:4" x14ac:dyDescent="0.25">
      <c r="A161" s="63" t="s">
        <v>163</v>
      </c>
      <c r="B161" s="334"/>
      <c r="C161" s="73"/>
      <c r="D161" s="317">
        <v>38</v>
      </c>
    </row>
    <row r="162" spans="1:4" x14ac:dyDescent="0.25">
      <c r="A162" s="211" t="s">
        <v>164</v>
      </c>
      <c r="B162" s="318"/>
      <c r="C162" s="73"/>
      <c r="D162" s="317">
        <v>39</v>
      </c>
    </row>
    <row r="163" spans="1:4" x14ac:dyDescent="0.25">
      <c r="A163" s="211" t="s">
        <v>164</v>
      </c>
      <c r="B163" s="318"/>
      <c r="C163" s="335"/>
      <c r="D163" s="317">
        <v>40</v>
      </c>
    </row>
    <row r="164" spans="1:4" x14ac:dyDescent="0.25">
      <c r="A164" s="217" t="s">
        <v>163</v>
      </c>
      <c r="B164" s="318"/>
      <c r="C164" s="335"/>
      <c r="D164" s="317">
        <v>41</v>
      </c>
    </row>
    <row r="165" spans="1:4" x14ac:dyDescent="0.25">
      <c r="A165" s="211" t="s">
        <v>164</v>
      </c>
      <c r="B165" s="318"/>
      <c r="C165" s="335"/>
      <c r="D165" s="317">
        <v>42</v>
      </c>
    </row>
    <row r="166" spans="1:4" x14ac:dyDescent="0.25">
      <c r="A166" s="211" t="s">
        <v>164</v>
      </c>
      <c r="B166" s="318"/>
      <c r="C166" s="335"/>
      <c r="D166" s="317">
        <v>43</v>
      </c>
    </row>
    <row r="167" spans="1:4" x14ac:dyDescent="0.25">
      <c r="A167" s="217" t="s">
        <v>163</v>
      </c>
      <c r="B167" s="318"/>
      <c r="C167" s="335"/>
      <c r="D167" s="317">
        <v>44</v>
      </c>
    </row>
    <row r="168" spans="1:4" x14ac:dyDescent="0.25">
      <c r="A168" s="211" t="s">
        <v>164</v>
      </c>
      <c r="B168" s="318"/>
      <c r="C168" s="335"/>
      <c r="D168" s="317">
        <v>45</v>
      </c>
    </row>
    <row r="169" spans="1:4" x14ac:dyDescent="0.25">
      <c r="A169" s="211" t="s">
        <v>164</v>
      </c>
      <c r="B169" s="318"/>
      <c r="C169" s="335"/>
      <c r="D169" s="317">
        <v>46</v>
      </c>
    </row>
    <row r="170" spans="1:4" x14ac:dyDescent="0.25">
      <c r="A170" s="63" t="s">
        <v>163</v>
      </c>
      <c r="B170" s="334"/>
      <c r="C170" s="335"/>
      <c r="D170" s="317">
        <v>47</v>
      </c>
    </row>
    <row r="171" spans="1:4" ht="13.8" thickBot="1" x14ac:dyDescent="0.3">
      <c r="A171" s="222" t="s">
        <v>164</v>
      </c>
      <c r="B171" s="319"/>
      <c r="C171" s="336"/>
      <c r="D171" s="317">
        <v>48</v>
      </c>
    </row>
    <row r="172" spans="1:4" ht="13.8" thickBot="1" x14ac:dyDescent="0.3">
      <c r="A172" s="224" t="s">
        <v>186</v>
      </c>
      <c r="B172" s="225"/>
      <c r="C172" s="226" t="s">
        <v>85</v>
      </c>
      <c r="D172" s="227" t="s">
        <v>187</v>
      </c>
    </row>
    <row r="173" spans="1:4" x14ac:dyDescent="0.25">
      <c r="A173" s="501"/>
      <c r="B173" s="496"/>
      <c r="C173" s="497"/>
      <c r="D173" s="498">
        <v>1</v>
      </c>
    </row>
    <row r="174" spans="1:4" x14ac:dyDescent="0.25">
      <c r="A174" s="277"/>
      <c r="B174" s="499"/>
      <c r="C174" s="67"/>
      <c r="D174" s="387">
        <v>2</v>
      </c>
    </row>
    <row r="175" spans="1:4" x14ac:dyDescent="0.25">
      <c r="A175" s="277"/>
      <c r="B175" s="318"/>
      <c r="C175" s="67"/>
      <c r="D175" s="387">
        <v>3</v>
      </c>
    </row>
    <row r="176" spans="1:4" x14ac:dyDescent="0.25">
      <c r="A176" s="277"/>
      <c r="B176" s="318"/>
      <c r="C176" s="67"/>
      <c r="D176" s="387">
        <v>4</v>
      </c>
    </row>
    <row r="177" spans="1:4" x14ac:dyDescent="0.25">
      <c r="A177" s="216"/>
      <c r="B177" s="322"/>
      <c r="C177" s="70"/>
      <c r="D177" s="323">
        <v>5</v>
      </c>
    </row>
    <row r="178" spans="1:4" x14ac:dyDescent="0.25">
      <c r="A178" s="216"/>
      <c r="B178" s="322"/>
      <c r="C178" s="70"/>
      <c r="D178" s="323">
        <v>6</v>
      </c>
    </row>
    <row r="179" spans="1:4" x14ac:dyDescent="0.25">
      <c r="A179" s="216"/>
      <c r="B179" s="322"/>
      <c r="C179" s="70"/>
      <c r="D179" s="323">
        <v>7</v>
      </c>
    </row>
    <row r="180" spans="1:4" x14ac:dyDescent="0.25">
      <c r="A180" s="216"/>
      <c r="B180" s="322"/>
      <c r="C180" s="70"/>
      <c r="D180" s="323">
        <v>8</v>
      </c>
    </row>
    <row r="181" spans="1:4" x14ac:dyDescent="0.25">
      <c r="A181" s="216"/>
      <c r="B181" s="322"/>
      <c r="C181" s="70"/>
      <c r="D181" s="323">
        <v>9</v>
      </c>
    </row>
    <row r="182" spans="1:4" x14ac:dyDescent="0.25">
      <c r="A182" s="216"/>
      <c r="B182" s="322"/>
      <c r="C182" s="70"/>
      <c r="D182" s="323">
        <v>10</v>
      </c>
    </row>
    <row r="183" spans="1:4" x14ac:dyDescent="0.25">
      <c r="A183" s="216"/>
      <c r="B183" s="322"/>
      <c r="C183" s="70"/>
      <c r="D183" s="323">
        <v>11</v>
      </c>
    </row>
    <row r="184" spans="1:4" x14ac:dyDescent="0.25">
      <c r="A184" s="216"/>
      <c r="B184" s="322"/>
      <c r="C184" s="70"/>
      <c r="D184" s="323">
        <v>12</v>
      </c>
    </row>
    <row r="185" spans="1:4" x14ac:dyDescent="0.25">
      <c r="A185" s="216"/>
      <c r="B185" s="322"/>
      <c r="C185" s="70"/>
      <c r="D185" s="323">
        <v>13</v>
      </c>
    </row>
    <row r="186" spans="1:4" x14ac:dyDescent="0.25">
      <c r="A186" s="216"/>
      <c r="B186" s="322"/>
      <c r="C186" s="70"/>
      <c r="D186" s="323">
        <v>14</v>
      </c>
    </row>
    <row r="187" spans="1:4" x14ac:dyDescent="0.25">
      <c r="A187" s="216"/>
      <c r="B187" s="322"/>
      <c r="C187" s="70"/>
      <c r="D187" s="323">
        <v>15</v>
      </c>
    </row>
    <row r="188" spans="1:4" x14ac:dyDescent="0.25">
      <c r="A188" s="216"/>
      <c r="B188" s="322"/>
      <c r="C188" s="70"/>
      <c r="D188" s="323">
        <v>16</v>
      </c>
    </row>
    <row r="189" spans="1:4" x14ac:dyDescent="0.25">
      <c r="A189" s="216"/>
      <c r="B189" s="322"/>
      <c r="C189" s="70"/>
      <c r="D189" s="323">
        <v>17</v>
      </c>
    </row>
    <row r="190" spans="1:4" x14ac:dyDescent="0.25">
      <c r="A190" s="216"/>
      <c r="B190" s="322"/>
      <c r="C190" s="70"/>
      <c r="D190" s="323">
        <v>18</v>
      </c>
    </row>
    <row r="191" spans="1:4" x14ac:dyDescent="0.25">
      <c r="A191" s="216"/>
      <c r="B191" s="322"/>
      <c r="C191" s="70"/>
      <c r="D191" s="323">
        <v>19</v>
      </c>
    </row>
    <row r="192" spans="1:4" x14ac:dyDescent="0.25">
      <c r="A192" s="216"/>
      <c r="B192" s="322"/>
      <c r="C192" s="70"/>
      <c r="D192" s="323">
        <v>20</v>
      </c>
    </row>
    <row r="193" spans="1:4" x14ac:dyDescent="0.25">
      <c r="A193" s="216"/>
      <c r="B193" s="322"/>
      <c r="C193" s="70"/>
      <c r="D193" s="323">
        <v>21</v>
      </c>
    </row>
    <row r="194" spans="1:4" x14ac:dyDescent="0.25">
      <c r="A194" s="216"/>
      <c r="B194" s="322"/>
      <c r="C194" s="70"/>
      <c r="D194" s="323">
        <v>22</v>
      </c>
    </row>
    <row r="195" spans="1:4" x14ac:dyDescent="0.25">
      <c r="A195" s="216"/>
      <c r="B195" s="322"/>
      <c r="C195" s="70"/>
      <c r="D195" s="323">
        <v>23</v>
      </c>
    </row>
    <row r="196" spans="1:4" x14ac:dyDescent="0.25">
      <c r="A196" s="216"/>
      <c r="B196" s="322"/>
      <c r="C196" s="70"/>
      <c r="D196" s="323">
        <v>24</v>
      </c>
    </row>
    <row r="197" spans="1:4" x14ac:dyDescent="0.25">
      <c r="A197" s="216"/>
      <c r="B197" s="322"/>
      <c r="C197" s="70"/>
      <c r="D197" s="323">
        <v>25</v>
      </c>
    </row>
    <row r="198" spans="1:4" x14ac:dyDescent="0.25">
      <c r="A198" s="216"/>
      <c r="B198" s="322"/>
      <c r="C198" s="70"/>
      <c r="D198" s="323">
        <v>26</v>
      </c>
    </row>
    <row r="199" spans="1:4" x14ac:dyDescent="0.25">
      <c r="A199" s="216"/>
      <c r="B199" s="322"/>
      <c r="C199" s="70"/>
      <c r="D199" s="323">
        <v>27</v>
      </c>
    </row>
    <row r="200" spans="1:4" x14ac:dyDescent="0.25">
      <c r="A200" s="216"/>
      <c r="B200" s="322"/>
      <c r="C200" s="70"/>
      <c r="D200" s="323">
        <v>28</v>
      </c>
    </row>
    <row r="201" spans="1:4" x14ac:dyDescent="0.25">
      <c r="A201" s="216"/>
      <c r="B201" s="322"/>
      <c r="C201" s="70"/>
      <c r="D201" s="323">
        <v>29</v>
      </c>
    </row>
    <row r="202" spans="1:4" x14ac:dyDescent="0.25">
      <c r="A202" s="216"/>
      <c r="B202" s="322"/>
      <c r="C202" s="70"/>
      <c r="D202" s="323">
        <v>30</v>
      </c>
    </row>
    <row r="203" spans="1:4" x14ac:dyDescent="0.25">
      <c r="A203" s="216"/>
      <c r="B203" s="322"/>
      <c r="C203" s="70"/>
      <c r="D203" s="323">
        <v>31</v>
      </c>
    </row>
    <row r="204" spans="1:4" x14ac:dyDescent="0.25">
      <c r="A204" s="216"/>
      <c r="B204" s="322"/>
      <c r="C204" s="70"/>
      <c r="D204" s="323">
        <v>32</v>
      </c>
    </row>
    <row r="205" spans="1:4" x14ac:dyDescent="0.25">
      <c r="A205" s="216"/>
      <c r="B205" s="322"/>
      <c r="C205" s="70"/>
      <c r="D205" s="323">
        <v>33</v>
      </c>
    </row>
    <row r="206" spans="1:4" x14ac:dyDescent="0.25">
      <c r="A206" s="216"/>
      <c r="B206" s="322"/>
      <c r="C206" s="70"/>
      <c r="D206" s="323">
        <v>34</v>
      </c>
    </row>
    <row r="207" spans="1:4" x14ac:dyDescent="0.25">
      <c r="A207" s="216"/>
      <c r="B207" s="322"/>
      <c r="C207" s="70"/>
      <c r="D207" s="323">
        <v>35</v>
      </c>
    </row>
    <row r="208" spans="1:4" ht="13.8" thickBot="1" x14ac:dyDescent="0.3">
      <c r="A208" s="219"/>
      <c r="B208" s="331"/>
      <c r="C208" s="220"/>
      <c r="D208" s="332">
        <v>36</v>
      </c>
    </row>
    <row r="209" spans="1:4" ht="13.8" thickBot="1" x14ac:dyDescent="0.3">
      <c r="A209" s="392" t="s">
        <v>188</v>
      </c>
      <c r="B209" s="329"/>
      <c r="C209" s="221"/>
      <c r="D209" s="337" t="s">
        <v>158</v>
      </c>
    </row>
    <row r="210" spans="1:4" x14ac:dyDescent="0.25">
      <c r="A210" s="955" t="str">
        <f>'0) Signal List'!B104</f>
        <v>Digital Output Active Power Control Setpoint Enable</v>
      </c>
      <c r="B210" s="328"/>
      <c r="C210" s="69" t="str">
        <f>'0) Signal List'!A104</f>
        <v>E9</v>
      </c>
      <c r="D210" s="326">
        <v>37</v>
      </c>
    </row>
    <row r="211" spans="1:4" x14ac:dyDescent="0.25">
      <c r="A211" s="956"/>
      <c r="B211" s="328"/>
      <c r="C211" s="69" t="str">
        <f>'0) Signal List'!A104</f>
        <v>E9</v>
      </c>
      <c r="D211" s="327">
        <v>38</v>
      </c>
    </row>
    <row r="212" spans="1:4" x14ac:dyDescent="0.25">
      <c r="A212" s="955" t="str">
        <f>'0) Signal List'!B105</f>
        <v>Digital Output Frequency Droop Setting Enable</v>
      </c>
      <c r="B212" s="328"/>
      <c r="C212" s="69" t="str">
        <f>'0) Signal List'!A105</f>
        <v>E10</v>
      </c>
      <c r="D212" s="327">
        <v>39</v>
      </c>
    </row>
    <row r="213" spans="1:4" x14ac:dyDescent="0.25">
      <c r="A213" s="956"/>
      <c r="B213" s="328"/>
      <c r="C213" s="69" t="str">
        <f>'0) Signal List'!A105</f>
        <v>E10</v>
      </c>
      <c r="D213" s="327">
        <v>40</v>
      </c>
    </row>
    <row r="214" spans="1:4" x14ac:dyDescent="0.25">
      <c r="A214" s="216"/>
      <c r="B214" s="322"/>
      <c r="C214" s="70"/>
      <c r="D214" s="317">
        <v>41</v>
      </c>
    </row>
    <row r="215" spans="1:4" x14ac:dyDescent="0.25">
      <c r="A215" s="216"/>
      <c r="B215" s="322"/>
      <c r="C215" s="70"/>
      <c r="D215" s="317">
        <v>42</v>
      </c>
    </row>
    <row r="216" spans="1:4" x14ac:dyDescent="0.25">
      <c r="A216" s="216"/>
      <c r="B216" s="322"/>
      <c r="C216" s="70"/>
      <c r="D216" s="317">
        <v>43</v>
      </c>
    </row>
    <row r="217" spans="1:4" x14ac:dyDescent="0.25">
      <c r="A217" s="216"/>
      <c r="B217" s="322"/>
      <c r="C217" s="70"/>
      <c r="D217" s="317">
        <v>44</v>
      </c>
    </row>
    <row r="218" spans="1:4" x14ac:dyDescent="0.25">
      <c r="A218" s="216"/>
      <c r="B218" s="322"/>
      <c r="C218" s="70"/>
      <c r="D218" s="317">
        <v>45</v>
      </c>
    </row>
    <row r="219" spans="1:4" x14ac:dyDescent="0.25">
      <c r="A219" s="216"/>
      <c r="B219" s="322"/>
      <c r="C219" s="70"/>
      <c r="D219" s="317">
        <v>46</v>
      </c>
    </row>
    <row r="220" spans="1:4" x14ac:dyDescent="0.25">
      <c r="A220" s="216"/>
      <c r="B220" s="322"/>
      <c r="C220" s="70"/>
      <c r="D220" s="317">
        <v>47</v>
      </c>
    </row>
    <row r="221" spans="1:4" x14ac:dyDescent="0.25">
      <c r="A221" s="216"/>
      <c r="B221" s="322"/>
      <c r="C221" s="70"/>
      <c r="D221" s="317">
        <v>48</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0:A211"/>
    <mergeCell ref="A212:A213"/>
  </mergeCells>
  <printOptions horizontalCentered="1" verticalCentered="1"/>
  <pageMargins left="0.23622047244094491" right="0.23622047244094491" top="0.74803149606299213" bottom="0.74803149606299213" header="0.31496062992125984" footer="0.31496062992125984"/>
  <pageSetup paperSize="9" scale="47" fitToHeight="2" orientation="portrait" r:id="rId2"/>
  <headerFooter>
    <oddHeader>&amp;L&amp;G&amp;C&amp;24ETIE Layout / Wiring Configuration</oddHeader>
    <oddFooter>&amp;L&amp;14EirGrid Confidential - &amp;F&amp;R&amp;14Page &amp;P
&amp;D</oddFooter>
  </headerFooter>
  <rowBreaks count="1" manualBreakCount="1">
    <brk id="122" max="16383" man="1"/>
  </rowBreaks>
  <legacyDrawing r:id="rId3"/>
  <legacyDrawingHF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zoomScale="85" zoomScaleNormal="100" zoomScaleSheetLayoutView="85" workbookViewId="0">
      <selection activeCell="A92" sqref="A92:E92"/>
    </sheetView>
  </sheetViews>
  <sheetFormatPr defaultColWidth="9.109375" defaultRowHeight="13.2" x14ac:dyDescent="0.25"/>
  <cols>
    <col min="1" max="2" width="9.109375" style="602"/>
    <col min="3" max="3" width="28.44140625" style="602" customWidth="1"/>
    <col min="4" max="4" width="34.44140625" style="602" customWidth="1"/>
    <col min="5" max="5" width="36.33203125" style="602" customWidth="1"/>
    <col min="6" max="6" width="61.44140625" style="602" customWidth="1"/>
    <col min="7" max="7" width="19.109375" style="602" customWidth="1"/>
    <col min="8" max="16384" width="9.109375" style="602"/>
  </cols>
  <sheetData>
    <row r="1" spans="1:13" ht="51" customHeight="1" x14ac:dyDescent="0.25">
      <c r="A1" s="957" t="s">
        <v>576</v>
      </c>
      <c r="B1" s="958"/>
      <c r="C1" s="958"/>
      <c r="D1" s="958"/>
      <c r="E1" s="958"/>
      <c r="F1" s="958"/>
      <c r="G1" s="958"/>
      <c r="H1" s="958"/>
      <c r="I1" s="818"/>
      <c r="J1" s="818"/>
      <c r="K1" s="818"/>
      <c r="L1" s="818"/>
      <c r="M1" s="818"/>
    </row>
    <row r="2" spans="1:13" ht="14.25" customHeight="1" x14ac:dyDescent="0.25">
      <c r="A2" s="628"/>
      <c r="B2" s="629"/>
      <c r="C2" s="629"/>
      <c r="D2" s="629"/>
      <c r="E2" s="629"/>
      <c r="F2" s="629"/>
      <c r="G2" s="629"/>
      <c r="H2" s="629"/>
      <c r="I2" s="625"/>
      <c r="J2" s="625"/>
      <c r="K2" s="625"/>
      <c r="L2" s="625"/>
      <c r="M2" s="625"/>
    </row>
    <row r="3" spans="1:13" ht="24.6" x14ac:dyDescent="0.25">
      <c r="A3" s="510" t="s">
        <v>473</v>
      </c>
      <c r="B3" s="629"/>
      <c r="C3" s="629"/>
      <c r="D3" s="629"/>
      <c r="E3" s="629"/>
      <c r="F3" s="629"/>
      <c r="G3" s="629"/>
      <c r="H3" s="629"/>
      <c r="I3" s="625"/>
      <c r="J3" s="625"/>
      <c r="K3" s="625"/>
      <c r="L3" s="625"/>
      <c r="M3" s="625"/>
    </row>
    <row r="4" spans="1:13" s="603" customFormat="1" ht="14.25" customHeight="1" x14ac:dyDescent="0.25">
      <c r="A4" s="511"/>
      <c r="B4" s="512" t="s">
        <v>474</v>
      </c>
      <c r="C4" s="512" t="s">
        <v>17</v>
      </c>
      <c r="D4" s="513"/>
      <c r="E4" s="513"/>
      <c r="F4" s="513"/>
      <c r="G4" s="513"/>
      <c r="H4" s="513"/>
      <c r="I4" s="514"/>
      <c r="J4" s="514"/>
      <c r="K4" s="514"/>
      <c r="L4" s="514"/>
      <c r="M4" s="514"/>
    </row>
    <row r="5" spans="1:13" s="603" customFormat="1" ht="14.25" customHeight="1" x14ac:dyDescent="0.25">
      <c r="A5" s="511"/>
      <c r="B5" s="512" t="s">
        <v>475</v>
      </c>
      <c r="C5" s="512" t="s">
        <v>476</v>
      </c>
      <c r="D5" s="513"/>
      <c r="E5" s="513"/>
      <c r="F5" s="513"/>
      <c r="G5" s="513"/>
      <c r="H5" s="513"/>
      <c r="I5" s="514"/>
      <c r="J5" s="514"/>
      <c r="K5" s="514"/>
      <c r="L5" s="514"/>
      <c r="M5" s="514"/>
    </row>
    <row r="6" spans="1:13" s="603" customFormat="1" ht="14.25" customHeight="1" x14ac:dyDescent="0.25">
      <c r="A6" s="511"/>
      <c r="B6" s="512" t="s">
        <v>477</v>
      </c>
      <c r="C6" s="512" t="s">
        <v>478</v>
      </c>
      <c r="D6" s="513"/>
      <c r="E6" s="513"/>
      <c r="F6" s="513"/>
      <c r="G6" s="513"/>
      <c r="H6" s="513"/>
      <c r="I6" s="514"/>
      <c r="J6" s="514"/>
      <c r="K6" s="514"/>
      <c r="L6" s="514"/>
      <c r="M6" s="514"/>
    </row>
    <row r="7" spans="1:13" s="603" customFormat="1" ht="14.25" customHeight="1" x14ac:dyDescent="0.25">
      <c r="A7" s="511"/>
      <c r="B7" s="512"/>
      <c r="C7" s="512"/>
      <c r="D7" s="513"/>
      <c r="E7" s="513"/>
      <c r="F7" s="513"/>
      <c r="G7" s="513"/>
      <c r="H7" s="513"/>
      <c r="I7" s="514"/>
      <c r="J7" s="514"/>
      <c r="K7" s="514"/>
      <c r="L7" s="514"/>
      <c r="M7" s="514"/>
    </row>
    <row r="8" spans="1:13" ht="33" customHeight="1" x14ac:dyDescent="0.25">
      <c r="A8" s="959" t="s">
        <v>479</v>
      </c>
      <c r="B8" s="960"/>
      <c r="C8" s="960"/>
      <c r="D8" s="960"/>
      <c r="E8" s="960"/>
      <c r="F8" s="629"/>
      <c r="G8" s="629"/>
      <c r="H8" s="604" t="s">
        <v>550</v>
      </c>
      <c r="J8" s="625"/>
      <c r="K8" s="625"/>
      <c r="L8" s="625"/>
      <c r="M8" s="625"/>
    </row>
    <row r="9" spans="1:13" ht="20.399999999999999" thickBot="1" x14ac:dyDescent="0.4">
      <c r="B9" s="494" t="s">
        <v>480</v>
      </c>
      <c r="C9" s="404"/>
      <c r="D9" s="404"/>
      <c r="E9" s="404"/>
      <c r="F9" s="460"/>
    </row>
    <row r="10" spans="1:13" ht="27" thickBot="1" x14ac:dyDescent="0.3">
      <c r="B10" s="404"/>
      <c r="C10" s="515"/>
      <c r="D10" s="516" t="s">
        <v>481</v>
      </c>
      <c r="E10" s="517"/>
      <c r="F10" s="518" t="s">
        <v>169</v>
      </c>
    </row>
    <row r="11" spans="1:13" ht="15" customHeight="1" x14ac:dyDescent="0.25">
      <c r="B11" s="460"/>
      <c r="C11" s="519"/>
      <c r="D11" s="520" t="s">
        <v>482</v>
      </c>
      <c r="E11" s="521"/>
      <c r="F11" s="522" t="s">
        <v>483</v>
      </c>
    </row>
    <row r="12" spans="1:13" ht="15" customHeight="1" x14ac:dyDescent="0.25">
      <c r="B12" s="460"/>
      <c r="C12" s="523" t="s">
        <v>140</v>
      </c>
      <c r="D12" s="524">
        <v>48</v>
      </c>
      <c r="E12" s="525" t="s">
        <v>141</v>
      </c>
      <c r="F12" s="526" t="s">
        <v>483</v>
      </c>
    </row>
    <row r="13" spans="1:13" ht="15" customHeight="1" x14ac:dyDescent="0.25">
      <c r="B13" s="460"/>
      <c r="C13" s="527" t="s">
        <v>484</v>
      </c>
      <c r="D13" s="528" t="s">
        <v>485</v>
      </c>
      <c r="E13" s="529"/>
      <c r="F13" s="530" t="s">
        <v>483</v>
      </c>
    </row>
    <row r="14" spans="1:13" ht="15" customHeight="1" x14ac:dyDescent="0.25">
      <c r="B14" s="404"/>
      <c r="C14" s="523" t="s">
        <v>142</v>
      </c>
      <c r="D14" s="524" t="s">
        <v>486</v>
      </c>
      <c r="E14" s="525" t="s">
        <v>143</v>
      </c>
      <c r="F14" s="526" t="s">
        <v>483</v>
      </c>
    </row>
    <row r="15" spans="1:13" ht="15" customHeight="1" x14ac:dyDescent="0.25">
      <c r="B15" s="404"/>
      <c r="C15" s="531" t="s">
        <v>487</v>
      </c>
      <c r="D15" s="528" t="s">
        <v>488</v>
      </c>
      <c r="E15" s="532"/>
      <c r="F15" s="530" t="s">
        <v>483</v>
      </c>
    </row>
    <row r="16" spans="1:13" ht="15" customHeight="1" x14ac:dyDescent="0.25">
      <c r="B16" s="404"/>
      <c r="C16" s="523" t="s">
        <v>144</v>
      </c>
      <c r="D16" s="524" t="s">
        <v>489</v>
      </c>
      <c r="E16" s="525" t="s">
        <v>145</v>
      </c>
      <c r="F16" s="526" t="s">
        <v>483</v>
      </c>
    </row>
    <row r="17" spans="2:6" ht="15" customHeight="1" x14ac:dyDescent="0.25">
      <c r="B17" s="404"/>
      <c r="C17" s="527" t="s">
        <v>490</v>
      </c>
      <c r="D17" s="528" t="s">
        <v>618</v>
      </c>
      <c r="E17" s="529"/>
      <c r="F17" s="533" t="s">
        <v>577</v>
      </c>
    </row>
    <row r="18" spans="2:6" ht="15" customHeight="1" x14ac:dyDescent="0.25">
      <c r="B18" s="404"/>
      <c r="C18" s="523" t="s">
        <v>146</v>
      </c>
      <c r="D18" s="524" t="s">
        <v>619</v>
      </c>
      <c r="E18" s="525" t="s">
        <v>147</v>
      </c>
      <c r="F18" s="526" t="s">
        <v>578</v>
      </c>
    </row>
    <row r="19" spans="2:6" ht="15" customHeight="1" x14ac:dyDescent="0.25">
      <c r="B19" s="404"/>
      <c r="C19" s="527" t="s">
        <v>148</v>
      </c>
      <c r="D19" s="596" t="s">
        <v>620</v>
      </c>
      <c r="E19" s="529" t="s">
        <v>149</v>
      </c>
      <c r="F19" s="597" t="s">
        <v>579</v>
      </c>
    </row>
    <row r="20" spans="2:6" ht="15" customHeight="1" thickBot="1" x14ac:dyDescent="0.3">
      <c r="B20" s="404"/>
      <c r="C20" s="598"/>
      <c r="D20" s="599" t="s">
        <v>621</v>
      </c>
      <c r="E20" s="600"/>
      <c r="F20" s="601" t="s">
        <v>579</v>
      </c>
    </row>
    <row r="21" spans="2:6" x14ac:dyDescent="0.25">
      <c r="B21" s="404"/>
      <c r="C21" s="495"/>
      <c r="D21" s="404"/>
      <c r="E21" s="404"/>
      <c r="F21" s="491"/>
    </row>
    <row r="22" spans="2:6" ht="20.399999999999999" thickBot="1" x14ac:dyDescent="0.4">
      <c r="B22" s="494" t="s">
        <v>491</v>
      </c>
      <c r="C22" s="404"/>
      <c r="D22" s="404"/>
      <c r="E22" s="404"/>
      <c r="F22" s="491"/>
    </row>
    <row r="23" spans="2:6" ht="27" thickBot="1" x14ac:dyDescent="0.3">
      <c r="B23" s="404"/>
      <c r="C23" s="515"/>
      <c r="D23" s="516" t="s">
        <v>481</v>
      </c>
      <c r="E23" s="517"/>
      <c r="F23" s="518" t="s">
        <v>169</v>
      </c>
    </row>
    <row r="24" spans="2:6" x14ac:dyDescent="0.25">
      <c r="B24" s="460"/>
      <c r="C24" s="534"/>
      <c r="D24" s="535" t="s">
        <v>492</v>
      </c>
      <c r="E24" s="536"/>
      <c r="F24" s="537" t="s">
        <v>483</v>
      </c>
    </row>
    <row r="25" spans="2:6" ht="14.4" x14ac:dyDescent="0.25">
      <c r="B25" s="460"/>
      <c r="C25" s="523" t="s">
        <v>140</v>
      </c>
      <c r="D25" s="524" t="s">
        <v>493</v>
      </c>
      <c r="E25" s="525" t="s">
        <v>141</v>
      </c>
      <c r="F25" s="526" t="s">
        <v>483</v>
      </c>
    </row>
    <row r="26" spans="2:6" x14ac:dyDescent="0.25">
      <c r="B26" s="460"/>
      <c r="C26" s="527" t="s">
        <v>484</v>
      </c>
      <c r="D26" s="528" t="s">
        <v>494</v>
      </c>
      <c r="E26" s="529"/>
      <c r="F26" s="530" t="s">
        <v>495</v>
      </c>
    </row>
    <row r="27" spans="2:6" ht="15" customHeight="1" x14ac:dyDescent="0.25">
      <c r="B27" s="404"/>
      <c r="C27" s="523" t="s">
        <v>142</v>
      </c>
      <c r="D27" s="524" t="s">
        <v>496</v>
      </c>
      <c r="E27" s="525" t="s">
        <v>143</v>
      </c>
      <c r="F27" s="538" t="s">
        <v>497</v>
      </c>
    </row>
    <row r="28" spans="2:6" ht="15" customHeight="1" x14ac:dyDescent="0.25">
      <c r="B28" s="404"/>
      <c r="C28" s="531" t="s">
        <v>498</v>
      </c>
      <c r="D28" s="528" t="s">
        <v>499</v>
      </c>
      <c r="E28" s="539"/>
      <c r="F28" s="540" t="s">
        <v>497</v>
      </c>
    </row>
    <row r="29" spans="2:6" ht="14.4" x14ac:dyDescent="0.25">
      <c r="B29" s="404"/>
      <c r="C29" s="523" t="s">
        <v>144</v>
      </c>
      <c r="D29" s="524" t="s">
        <v>500</v>
      </c>
      <c r="E29" s="525" t="s">
        <v>145</v>
      </c>
      <c r="F29" s="538" t="s">
        <v>497</v>
      </c>
    </row>
    <row r="30" spans="2:6" ht="15" customHeight="1" x14ac:dyDescent="0.25">
      <c r="B30" s="404"/>
      <c r="C30" s="527" t="s">
        <v>490</v>
      </c>
      <c r="D30" s="528" t="s">
        <v>622</v>
      </c>
      <c r="E30" s="529"/>
      <c r="F30" s="530" t="s">
        <v>580</v>
      </c>
    </row>
    <row r="31" spans="2:6" ht="14.4" x14ac:dyDescent="0.25">
      <c r="B31" s="404"/>
      <c r="C31" s="523" t="s">
        <v>146</v>
      </c>
      <c r="D31" s="524" t="s">
        <v>619</v>
      </c>
      <c r="E31" s="525" t="s">
        <v>147</v>
      </c>
      <c r="F31" s="526" t="s">
        <v>581</v>
      </c>
    </row>
    <row r="32" spans="2:6" ht="15" x14ac:dyDescent="0.25">
      <c r="B32" s="404"/>
      <c r="C32" s="527" t="s">
        <v>148</v>
      </c>
      <c r="D32" s="596" t="s">
        <v>620</v>
      </c>
      <c r="E32" s="529" t="s">
        <v>149</v>
      </c>
      <c r="F32" s="597" t="s">
        <v>579</v>
      </c>
    </row>
    <row r="33" spans="2:9" ht="15.6" thickBot="1" x14ac:dyDescent="0.3">
      <c r="B33" s="404"/>
      <c r="C33" s="598"/>
      <c r="D33" s="599" t="s">
        <v>621</v>
      </c>
      <c r="E33" s="600"/>
      <c r="F33" s="601" t="s">
        <v>579</v>
      </c>
    </row>
    <row r="34" spans="2:9" ht="14.25" customHeight="1" x14ac:dyDescent="0.25">
      <c r="B34" s="404"/>
      <c r="C34" s="495"/>
      <c r="D34" s="404"/>
      <c r="E34" s="404"/>
      <c r="F34" s="491"/>
    </row>
    <row r="35" spans="2:9" ht="20.399999999999999" thickBot="1" x14ac:dyDescent="0.4">
      <c r="B35" s="494" t="s">
        <v>501</v>
      </c>
      <c r="C35" s="404"/>
      <c r="D35" s="404"/>
      <c r="E35" s="404"/>
      <c r="F35" s="491"/>
    </row>
    <row r="36" spans="2:9" ht="27" thickBot="1" x14ac:dyDescent="0.4">
      <c r="B36" s="494"/>
      <c r="C36" s="541"/>
      <c r="D36" s="516" t="s">
        <v>481</v>
      </c>
      <c r="E36" s="542"/>
      <c r="F36" s="518" t="s">
        <v>169</v>
      </c>
    </row>
    <row r="37" spans="2:9" ht="15" customHeight="1" x14ac:dyDescent="0.35">
      <c r="B37" s="494"/>
      <c r="C37" s="543"/>
      <c r="D37" s="528" t="s">
        <v>502</v>
      </c>
      <c r="E37" s="528"/>
      <c r="F37" s="537" t="s">
        <v>483</v>
      </c>
    </row>
    <row r="38" spans="2:9" ht="15" customHeight="1" x14ac:dyDescent="0.35">
      <c r="B38" s="494"/>
      <c r="C38" s="523" t="s">
        <v>140</v>
      </c>
      <c r="D38" s="524" t="s">
        <v>503</v>
      </c>
      <c r="E38" s="525" t="s">
        <v>141</v>
      </c>
      <c r="F38" s="526" t="s">
        <v>483</v>
      </c>
    </row>
    <row r="39" spans="2:9" ht="15" customHeight="1" x14ac:dyDescent="0.35">
      <c r="B39" s="494"/>
      <c r="C39" s="544" t="s">
        <v>484</v>
      </c>
      <c r="D39" s="528" t="s">
        <v>504</v>
      </c>
      <c r="E39" s="545"/>
      <c r="F39" s="530" t="s">
        <v>568</v>
      </c>
      <c r="H39" s="404"/>
    </row>
    <row r="40" spans="2:9" ht="15" customHeight="1" x14ac:dyDescent="0.35">
      <c r="B40" s="494"/>
      <c r="C40" s="523" t="s">
        <v>142</v>
      </c>
      <c r="D40" s="524" t="s">
        <v>496</v>
      </c>
      <c r="E40" s="525" t="s">
        <v>143</v>
      </c>
      <c r="F40" s="538" t="s">
        <v>569</v>
      </c>
    </row>
    <row r="41" spans="2:9" ht="15" customHeight="1" x14ac:dyDescent="0.35">
      <c r="B41" s="494"/>
      <c r="C41" s="531" t="s">
        <v>498</v>
      </c>
      <c r="D41" s="528" t="s">
        <v>499</v>
      </c>
      <c r="E41" s="539"/>
      <c r="F41" s="546" t="s">
        <v>569</v>
      </c>
    </row>
    <row r="42" spans="2:9" ht="15" customHeight="1" x14ac:dyDescent="0.35">
      <c r="B42" s="494"/>
      <c r="C42" s="523" t="s">
        <v>144</v>
      </c>
      <c r="D42" s="524" t="s">
        <v>500</v>
      </c>
      <c r="E42" s="525" t="s">
        <v>145</v>
      </c>
      <c r="F42" s="538" t="s">
        <v>569</v>
      </c>
    </row>
    <row r="43" spans="2:9" ht="15" customHeight="1" x14ac:dyDescent="0.35">
      <c r="B43" s="494"/>
      <c r="C43" s="544" t="s">
        <v>490</v>
      </c>
      <c r="D43" s="528" t="s">
        <v>622</v>
      </c>
      <c r="E43" s="545"/>
      <c r="F43" s="530" t="s">
        <v>582</v>
      </c>
      <c r="G43" s="547"/>
    </row>
    <row r="44" spans="2:9" ht="15" customHeight="1" x14ac:dyDescent="0.35">
      <c r="B44" s="494"/>
      <c r="C44" s="523" t="s">
        <v>146</v>
      </c>
      <c r="D44" s="524" t="s">
        <v>619</v>
      </c>
      <c r="E44" s="525" t="s">
        <v>147</v>
      </c>
      <c r="F44" s="526" t="s">
        <v>578</v>
      </c>
      <c r="I44" s="605"/>
    </row>
    <row r="45" spans="2:9" ht="15" customHeight="1" x14ac:dyDescent="0.25">
      <c r="B45" s="404"/>
      <c r="C45" s="527" t="s">
        <v>148</v>
      </c>
      <c r="D45" s="596" t="s">
        <v>620</v>
      </c>
      <c r="E45" s="529" t="s">
        <v>149</v>
      </c>
      <c r="F45" s="533" t="s">
        <v>579</v>
      </c>
    </row>
    <row r="46" spans="2:9" ht="15" customHeight="1" thickBot="1" x14ac:dyDescent="0.3">
      <c r="B46" s="404"/>
      <c r="C46" s="598"/>
      <c r="D46" s="599" t="s">
        <v>621</v>
      </c>
      <c r="E46" s="600"/>
      <c r="F46" s="601" t="s">
        <v>579</v>
      </c>
    </row>
    <row r="47" spans="2:9" x14ac:dyDescent="0.25">
      <c r="B47" s="404"/>
      <c r="C47" s="495"/>
      <c r="D47" s="404"/>
      <c r="E47" s="404"/>
      <c r="F47" s="491"/>
    </row>
    <row r="48" spans="2:9" ht="20.399999999999999" thickBot="1" x14ac:dyDescent="0.4">
      <c r="B48" s="494" t="s">
        <v>505</v>
      </c>
      <c r="C48" s="404"/>
      <c r="D48" s="404"/>
      <c r="E48" s="404"/>
      <c r="F48" s="491"/>
    </row>
    <row r="49" spans="1:8" ht="27" thickBot="1" x14ac:dyDescent="0.4">
      <c r="B49" s="494"/>
      <c r="C49" s="548"/>
      <c r="D49" s="516" t="s">
        <v>481</v>
      </c>
      <c r="E49" s="549"/>
      <c r="F49" s="518" t="s">
        <v>169</v>
      </c>
    </row>
    <row r="50" spans="1:8" ht="15" customHeight="1" x14ac:dyDescent="0.35">
      <c r="B50" s="494"/>
      <c r="C50" s="534"/>
      <c r="D50" s="535" t="s">
        <v>506</v>
      </c>
      <c r="E50" s="535"/>
      <c r="F50" s="537" t="s">
        <v>483</v>
      </c>
      <c r="H50" s="605"/>
    </row>
    <row r="51" spans="1:8" ht="15" customHeight="1" x14ac:dyDescent="0.35">
      <c r="B51" s="494"/>
      <c r="C51" s="523" t="s">
        <v>140</v>
      </c>
      <c r="D51" s="524" t="s">
        <v>503</v>
      </c>
      <c r="E51" s="525" t="s">
        <v>141</v>
      </c>
      <c r="F51" s="526" t="s">
        <v>483</v>
      </c>
    </row>
    <row r="52" spans="1:8" ht="15" customHeight="1" x14ac:dyDescent="0.35">
      <c r="B52" s="494"/>
      <c r="C52" s="527" t="s">
        <v>484</v>
      </c>
      <c r="D52" s="528" t="s">
        <v>504</v>
      </c>
      <c r="E52" s="529"/>
      <c r="F52" s="632" t="s">
        <v>623</v>
      </c>
    </row>
    <row r="53" spans="1:8" ht="15" customHeight="1" x14ac:dyDescent="0.35">
      <c r="B53" s="494"/>
      <c r="C53" s="523" t="s">
        <v>142</v>
      </c>
      <c r="D53" s="524" t="s">
        <v>496</v>
      </c>
      <c r="E53" s="525" t="s">
        <v>143</v>
      </c>
      <c r="F53" s="538" t="s">
        <v>570</v>
      </c>
    </row>
    <row r="54" spans="1:8" ht="15" customHeight="1" x14ac:dyDescent="0.35">
      <c r="B54" s="494"/>
      <c r="C54" s="531" t="s">
        <v>498</v>
      </c>
      <c r="D54" s="528" t="s">
        <v>499</v>
      </c>
      <c r="E54" s="539"/>
      <c r="F54" s="540" t="s">
        <v>570</v>
      </c>
    </row>
    <row r="55" spans="1:8" ht="15" customHeight="1" x14ac:dyDescent="0.35">
      <c r="B55" s="494"/>
      <c r="C55" s="523" t="s">
        <v>144</v>
      </c>
      <c r="D55" s="524" t="s">
        <v>500</v>
      </c>
      <c r="E55" s="525" t="s">
        <v>145</v>
      </c>
      <c r="F55" s="538" t="s">
        <v>570</v>
      </c>
    </row>
    <row r="56" spans="1:8" ht="15" customHeight="1" x14ac:dyDescent="0.35">
      <c r="B56" s="494"/>
      <c r="C56" s="544" t="s">
        <v>490</v>
      </c>
      <c r="D56" s="528" t="s">
        <v>622</v>
      </c>
      <c r="E56" s="545"/>
      <c r="F56" s="530" t="s">
        <v>583</v>
      </c>
    </row>
    <row r="57" spans="1:8" ht="15" customHeight="1" x14ac:dyDescent="0.35">
      <c r="B57" s="494"/>
      <c r="C57" s="523" t="s">
        <v>146</v>
      </c>
      <c r="D57" s="524" t="s">
        <v>619</v>
      </c>
      <c r="E57" s="525" t="s">
        <v>147</v>
      </c>
      <c r="F57" s="526" t="s">
        <v>581</v>
      </c>
    </row>
    <row r="58" spans="1:8" ht="15" customHeight="1" x14ac:dyDescent="0.25">
      <c r="B58" s="404"/>
      <c r="C58" s="527" t="s">
        <v>148</v>
      </c>
      <c r="D58" s="596" t="s">
        <v>620</v>
      </c>
      <c r="E58" s="529" t="s">
        <v>149</v>
      </c>
      <c r="F58" s="533" t="s">
        <v>579</v>
      </c>
    </row>
    <row r="59" spans="1:8" ht="15" customHeight="1" thickBot="1" x14ac:dyDescent="0.3">
      <c r="B59" s="404"/>
      <c r="C59" s="598"/>
      <c r="D59" s="599" t="s">
        <v>621</v>
      </c>
      <c r="E59" s="600"/>
      <c r="F59" s="601" t="s">
        <v>579</v>
      </c>
    </row>
    <row r="60" spans="1:8" ht="15" customHeight="1" x14ac:dyDescent="0.25">
      <c r="A60" s="602" t="s">
        <v>624</v>
      </c>
      <c r="B60" s="404"/>
      <c r="C60" s="550"/>
      <c r="D60" s="551"/>
      <c r="E60" s="550"/>
      <c r="F60" s="552"/>
    </row>
    <row r="62" spans="1:8" ht="30.75" customHeight="1" x14ac:dyDescent="0.25">
      <c r="A62" s="959" t="s">
        <v>507</v>
      </c>
      <c r="B62" s="960"/>
      <c r="C62" s="960"/>
      <c r="D62" s="960"/>
      <c r="E62" s="960"/>
      <c r="F62" s="629"/>
    </row>
    <row r="63" spans="1:8" ht="25.2" thickBot="1" x14ac:dyDescent="0.4">
      <c r="A63" s="630"/>
      <c r="B63" s="494" t="s">
        <v>508</v>
      </c>
      <c r="C63" s="404"/>
      <c r="D63" s="404"/>
      <c r="E63" s="404"/>
    </row>
    <row r="64" spans="1:8" ht="27" thickBot="1" x14ac:dyDescent="0.3">
      <c r="A64" s="606"/>
      <c r="B64" s="404"/>
      <c r="C64" s="515"/>
      <c r="D64" s="516" t="s">
        <v>139</v>
      </c>
      <c r="E64" s="517"/>
      <c r="F64" s="518" t="s">
        <v>169</v>
      </c>
    </row>
    <row r="65" spans="1:13" ht="15" customHeight="1" thickBot="1" x14ac:dyDescent="0.3">
      <c r="A65" s="630"/>
      <c r="B65" s="460"/>
      <c r="C65" s="553"/>
      <c r="D65" s="554" t="s">
        <v>509</v>
      </c>
      <c r="E65" s="555" t="s">
        <v>510</v>
      </c>
      <c r="F65" s="556" t="s">
        <v>483</v>
      </c>
    </row>
    <row r="66" spans="1:13" x14ac:dyDescent="0.25">
      <c r="B66" s="404"/>
      <c r="C66" s="495"/>
      <c r="D66" s="404"/>
      <c r="E66" s="404"/>
      <c r="F66" s="491"/>
    </row>
    <row r="67" spans="1:13" ht="25.2" thickBot="1" x14ac:dyDescent="0.4">
      <c r="A67" s="630"/>
      <c r="B67" s="494" t="s">
        <v>511</v>
      </c>
      <c r="C67" s="404"/>
      <c r="D67" s="404"/>
      <c r="E67" s="404"/>
    </row>
    <row r="68" spans="1:13" ht="27" thickBot="1" x14ac:dyDescent="0.3">
      <c r="A68" s="630"/>
      <c r="B68" s="404"/>
      <c r="C68" s="515"/>
      <c r="D68" s="516" t="s">
        <v>139</v>
      </c>
      <c r="E68" s="517"/>
      <c r="F68" s="518" t="s">
        <v>169</v>
      </c>
    </row>
    <row r="69" spans="1:13" ht="15" customHeight="1" thickBot="1" x14ac:dyDescent="0.3">
      <c r="A69" s="630"/>
      <c r="B69" s="460"/>
      <c r="C69" s="553"/>
      <c r="D69" s="554" t="s">
        <v>512</v>
      </c>
      <c r="E69" s="555" t="s">
        <v>510</v>
      </c>
      <c r="F69" s="557" t="s">
        <v>513</v>
      </c>
    </row>
    <row r="71" spans="1:13" ht="15.6" x14ac:dyDescent="0.25">
      <c r="A71" s="606" t="s">
        <v>584</v>
      </c>
    </row>
    <row r="72" spans="1:13" ht="15.6" x14ac:dyDescent="0.25">
      <c r="A72" s="606" t="s">
        <v>585</v>
      </c>
    </row>
    <row r="73" spans="1:13" ht="15.6" x14ac:dyDescent="0.25">
      <c r="A73" s="607" t="s">
        <v>586</v>
      </c>
    </row>
    <row r="74" spans="1:13" x14ac:dyDescent="0.25">
      <c r="A74" s="602" t="s">
        <v>514</v>
      </c>
    </row>
    <row r="75" spans="1:13" ht="15.6" x14ac:dyDescent="0.35">
      <c r="A75" s="602" t="s">
        <v>515</v>
      </c>
    </row>
    <row r="77" spans="1:13" ht="25.2" thickBot="1" x14ac:dyDescent="0.3">
      <c r="A77" s="510" t="s">
        <v>516</v>
      </c>
      <c r="B77" s="629"/>
      <c r="C77" s="629"/>
      <c r="D77" s="629"/>
      <c r="E77" s="629"/>
      <c r="F77" s="629"/>
      <c r="G77" s="629"/>
      <c r="H77" s="629"/>
      <c r="I77" s="625"/>
      <c r="J77" s="625"/>
      <c r="K77" s="625"/>
      <c r="L77" s="625"/>
      <c r="M77" s="625"/>
    </row>
    <row r="78" spans="1:13" ht="25.2" thickBot="1" x14ac:dyDescent="0.3">
      <c r="A78" s="510"/>
      <c r="B78" s="629"/>
      <c r="C78" s="558" t="s">
        <v>517</v>
      </c>
      <c r="D78" s="559" t="s">
        <v>518</v>
      </c>
      <c r="E78" s="559" t="s">
        <v>519</v>
      </c>
      <c r="F78" s="560" t="s">
        <v>180</v>
      </c>
      <c r="G78" s="629"/>
      <c r="H78" s="629"/>
      <c r="I78" s="625"/>
      <c r="J78" s="625"/>
      <c r="K78" s="625"/>
      <c r="L78" s="625"/>
      <c r="M78" s="625"/>
    </row>
    <row r="79" spans="1:13" ht="66" x14ac:dyDescent="0.25">
      <c r="A79" s="510"/>
      <c r="B79" s="629"/>
      <c r="C79" s="561" t="s">
        <v>520</v>
      </c>
      <c r="D79" s="562" t="s">
        <v>521</v>
      </c>
      <c r="E79" s="562">
        <v>1</v>
      </c>
      <c r="F79" s="563"/>
      <c r="G79" s="629"/>
      <c r="H79" s="629"/>
      <c r="I79" s="625"/>
      <c r="J79" s="625"/>
      <c r="K79" s="625"/>
      <c r="L79" s="625"/>
      <c r="M79" s="625"/>
    </row>
    <row r="80" spans="1:13" ht="24.6" x14ac:dyDescent="0.25">
      <c r="A80" s="510"/>
      <c r="B80" s="629"/>
      <c r="C80" s="564" t="s">
        <v>522</v>
      </c>
      <c r="D80" s="565" t="s">
        <v>523</v>
      </c>
      <c r="E80" s="608">
        <v>2</v>
      </c>
      <c r="F80" s="609" t="s">
        <v>538</v>
      </c>
      <c r="G80" s="629"/>
      <c r="H80" s="629"/>
      <c r="I80" s="625"/>
      <c r="J80" s="625"/>
      <c r="K80" s="625"/>
      <c r="L80" s="625"/>
      <c r="M80" s="625"/>
    </row>
    <row r="81" spans="1:13" ht="25.2" thickBot="1" x14ac:dyDescent="0.3">
      <c r="A81" s="510"/>
      <c r="B81" s="629"/>
      <c r="C81" s="566" t="s">
        <v>524</v>
      </c>
      <c r="D81" s="567" t="s">
        <v>523</v>
      </c>
      <c r="E81" s="610">
        <v>3</v>
      </c>
      <c r="F81" s="611" t="s">
        <v>538</v>
      </c>
      <c r="G81" s="629"/>
      <c r="H81" s="629"/>
      <c r="I81" s="625"/>
      <c r="J81" s="625"/>
      <c r="K81" s="625"/>
      <c r="L81" s="625"/>
      <c r="M81" s="625"/>
    </row>
    <row r="82" spans="1:13" s="612" customFormat="1" x14ac:dyDescent="0.25">
      <c r="C82" s="568"/>
      <c r="D82" s="613"/>
      <c r="E82" s="614"/>
      <c r="F82" s="569"/>
    </row>
    <row r="83" spans="1:13" ht="25.2" thickBot="1" x14ac:dyDescent="0.3">
      <c r="A83" s="510" t="s">
        <v>525</v>
      </c>
      <c r="B83" s="629"/>
      <c r="C83" s="627"/>
      <c r="D83" s="627"/>
      <c r="E83" s="626"/>
      <c r="F83" s="615"/>
      <c r="G83" s="629"/>
      <c r="H83" s="629"/>
      <c r="I83" s="625"/>
      <c r="J83" s="625"/>
      <c r="K83" s="625"/>
      <c r="L83" s="625"/>
      <c r="M83" s="625"/>
    </row>
    <row r="84" spans="1:13" ht="25.2" thickBot="1" x14ac:dyDescent="0.3">
      <c r="A84" s="510"/>
      <c r="B84" s="629"/>
      <c r="C84" s="558" t="s">
        <v>526</v>
      </c>
      <c r="D84" s="559" t="s">
        <v>527</v>
      </c>
      <c r="E84" s="616" t="s">
        <v>180</v>
      </c>
      <c r="F84" s="626"/>
      <c r="G84" s="629"/>
      <c r="H84" s="629"/>
      <c r="I84" s="625"/>
      <c r="J84" s="625"/>
      <c r="K84" s="625"/>
      <c r="L84" s="625"/>
      <c r="M84" s="625"/>
    </row>
    <row r="85" spans="1:13" ht="66" customHeight="1" thickBot="1" x14ac:dyDescent="0.3">
      <c r="A85" s="510"/>
      <c r="B85" s="629"/>
      <c r="C85" s="583">
        <v>0.04</v>
      </c>
      <c r="D85" s="404"/>
      <c r="E85" s="617" t="s">
        <v>551</v>
      </c>
      <c r="F85" s="626"/>
      <c r="G85" s="629"/>
      <c r="H85" s="629"/>
      <c r="I85" s="625"/>
      <c r="J85" s="625"/>
      <c r="K85" s="625"/>
      <c r="L85" s="625"/>
      <c r="M85" s="625"/>
    </row>
    <row r="86" spans="1:13" s="612" customFormat="1" x14ac:dyDescent="0.25">
      <c r="C86" s="570"/>
      <c r="D86" s="613"/>
      <c r="E86" s="618"/>
      <c r="F86" s="569"/>
    </row>
    <row r="87" spans="1:13" ht="24.6" x14ac:dyDescent="0.25">
      <c r="A87" s="510" t="s">
        <v>528</v>
      </c>
      <c r="B87" s="629"/>
      <c r="C87" s="627"/>
      <c r="D87" s="627"/>
      <c r="E87" s="627"/>
      <c r="F87" s="629"/>
      <c r="G87" s="629"/>
      <c r="H87" s="629"/>
      <c r="I87" s="625"/>
      <c r="J87" s="625"/>
      <c r="K87" s="625"/>
      <c r="L87" s="625"/>
      <c r="M87" s="625"/>
    </row>
    <row r="88" spans="1:13" s="612" customFormat="1" ht="26.25" customHeight="1" x14ac:dyDescent="0.25">
      <c r="C88" s="961" t="s">
        <v>529</v>
      </c>
      <c r="D88" s="961"/>
      <c r="E88" s="961"/>
      <c r="F88" s="961"/>
    </row>
    <row r="89" spans="1:13" s="612" customFormat="1" ht="15" customHeight="1" x14ac:dyDescent="0.25">
      <c r="C89" s="962" t="s">
        <v>530</v>
      </c>
      <c r="D89" s="962"/>
      <c r="E89" s="631"/>
      <c r="F89" s="631"/>
    </row>
    <row r="90" spans="1:13" s="612" customFormat="1" x14ac:dyDescent="0.25">
      <c r="C90" s="570"/>
      <c r="D90" s="633"/>
      <c r="E90" s="618"/>
      <c r="F90" s="569"/>
    </row>
    <row r="91" spans="1:13" x14ac:dyDescent="0.25">
      <c r="A91" s="605" t="s">
        <v>588</v>
      </c>
    </row>
    <row r="92" spans="1:13" x14ac:dyDescent="0.25">
      <c r="A92" s="634" t="s">
        <v>625</v>
      </c>
      <c r="B92" s="635"/>
      <c r="C92" s="635"/>
      <c r="D92" s="635"/>
      <c r="E92" s="635"/>
    </row>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activeCell="C27" sqref="C27"/>
    </sheetView>
  </sheetViews>
  <sheetFormatPr defaultColWidth="9.109375" defaultRowHeight="13.2" x14ac:dyDescent="0.25"/>
  <cols>
    <col min="1" max="1" width="9.109375" style="659"/>
    <col min="2" max="2" width="29.109375" style="659" customWidth="1"/>
    <col min="3" max="3" width="35" style="659" bestFit="1" customWidth="1"/>
    <col min="4" max="4" width="9.109375" style="659"/>
    <col min="5" max="5" width="9.109375" style="584"/>
    <col min="6" max="6" width="58.44140625" style="659" customWidth="1"/>
    <col min="7" max="16384" width="9.109375" style="659"/>
  </cols>
  <sheetData>
    <row r="1" spans="1:15" ht="52.5" customHeight="1" x14ac:dyDescent="0.4">
      <c r="A1" s="963" t="s">
        <v>616</v>
      </c>
      <c r="B1" s="748"/>
      <c r="C1" s="748"/>
      <c r="D1" s="748"/>
      <c r="E1" s="748"/>
      <c r="F1" s="748"/>
      <c r="G1" s="748"/>
      <c r="H1" s="748"/>
      <c r="I1" s="748"/>
      <c r="J1" s="658"/>
      <c r="K1" s="658"/>
      <c r="L1" s="658"/>
      <c r="M1" s="658"/>
      <c r="N1" s="658"/>
      <c r="O1" s="658"/>
    </row>
    <row r="3" spans="1:15" ht="13.8" thickBot="1" x14ac:dyDescent="0.3"/>
    <row r="4" spans="1:15" ht="27.6" thickBot="1" x14ac:dyDescent="0.35">
      <c r="C4" s="673" t="s">
        <v>324</v>
      </c>
      <c r="D4" s="674" t="s">
        <v>325</v>
      </c>
      <c r="E4" s="675" t="s">
        <v>326</v>
      </c>
      <c r="F4" s="676" t="s">
        <v>327</v>
      </c>
    </row>
    <row r="5" spans="1:15" ht="15" thickBot="1" x14ac:dyDescent="0.35">
      <c r="C5" s="673" t="s">
        <v>328</v>
      </c>
      <c r="D5" s="674" t="s">
        <v>329</v>
      </c>
      <c r="E5" s="677" t="s">
        <v>330</v>
      </c>
      <c r="F5" s="678"/>
    </row>
    <row r="6" spans="1:15" ht="15" thickBot="1" x14ac:dyDescent="0.35">
      <c r="C6" s="673" t="s">
        <v>331</v>
      </c>
      <c r="D6" s="674" t="s">
        <v>332</v>
      </c>
      <c r="E6" s="677" t="s">
        <v>333</v>
      </c>
      <c r="F6" s="678"/>
    </row>
    <row r="7" spans="1:15" ht="15" thickBot="1" x14ac:dyDescent="0.35">
      <c r="C7" s="673" t="s">
        <v>334</v>
      </c>
      <c r="D7" s="674" t="s">
        <v>335</v>
      </c>
      <c r="E7" s="677" t="s">
        <v>336</v>
      </c>
      <c r="F7" s="678"/>
    </row>
    <row r="8" spans="1:15" ht="15" thickBot="1" x14ac:dyDescent="0.35">
      <c r="C8" s="673" t="s">
        <v>337</v>
      </c>
      <c r="D8" s="674" t="s">
        <v>338</v>
      </c>
      <c r="E8" s="677" t="s">
        <v>339</v>
      </c>
      <c r="F8" s="678"/>
    </row>
    <row r="9" spans="1:15" ht="15" thickBot="1" x14ac:dyDescent="0.35">
      <c r="C9" s="673" t="s">
        <v>340</v>
      </c>
      <c r="D9" s="674" t="s">
        <v>341</v>
      </c>
      <c r="E9" s="677" t="s">
        <v>342</v>
      </c>
      <c r="F9" s="678"/>
    </row>
    <row r="10" spans="1:15" ht="15" thickBot="1" x14ac:dyDescent="0.35">
      <c r="C10" s="679"/>
      <c r="D10" s="680"/>
      <c r="E10" s="681"/>
      <c r="F10" s="682"/>
    </row>
    <row r="11" spans="1:15" ht="15" thickBot="1" x14ac:dyDescent="0.35">
      <c r="C11" s="673" t="s">
        <v>343</v>
      </c>
      <c r="D11" s="674" t="s">
        <v>344</v>
      </c>
      <c r="E11" s="677" t="s">
        <v>345</v>
      </c>
      <c r="F11" s="678"/>
    </row>
    <row r="12" spans="1:15" ht="15" thickBot="1" x14ac:dyDescent="0.35">
      <c r="C12" s="673" t="s">
        <v>346</v>
      </c>
      <c r="D12" s="674" t="s">
        <v>347</v>
      </c>
      <c r="E12" s="677" t="s">
        <v>330</v>
      </c>
      <c r="F12" s="678"/>
    </row>
    <row r="13" spans="1:15" ht="15" thickBot="1" x14ac:dyDescent="0.35">
      <c r="C13" s="673" t="s">
        <v>348</v>
      </c>
      <c r="D13" s="674" t="s">
        <v>349</v>
      </c>
      <c r="E13" s="677" t="s">
        <v>350</v>
      </c>
      <c r="F13" s="678"/>
    </row>
    <row r="14" spans="1:15" ht="15" thickBot="1" x14ac:dyDescent="0.35">
      <c r="C14" s="673" t="s">
        <v>351</v>
      </c>
      <c r="D14" s="674" t="s">
        <v>352</v>
      </c>
      <c r="E14" s="677" t="s">
        <v>342</v>
      </c>
      <c r="F14" s="678"/>
    </row>
    <row r="15" spans="1:15" ht="15" thickBot="1" x14ac:dyDescent="0.35">
      <c r="C15" s="683"/>
      <c r="D15" s="684"/>
      <c r="E15" s="681"/>
      <c r="F15" s="682"/>
    </row>
    <row r="16" spans="1:15" ht="30" customHeight="1" thickBot="1" x14ac:dyDescent="0.35">
      <c r="C16" s="685" t="s">
        <v>353</v>
      </c>
      <c r="D16" s="686" t="s">
        <v>354</v>
      </c>
      <c r="E16" s="677" t="s">
        <v>355</v>
      </c>
      <c r="F16" s="964" t="s">
        <v>590</v>
      </c>
    </row>
    <row r="17" spans="3:6" ht="30" customHeight="1" thickBot="1" x14ac:dyDescent="0.35">
      <c r="C17" s="685" t="s">
        <v>356</v>
      </c>
      <c r="D17" s="686" t="s">
        <v>357</v>
      </c>
      <c r="E17" s="677" t="s">
        <v>355</v>
      </c>
      <c r="F17" s="965"/>
    </row>
    <row r="18" spans="3:6" ht="15" thickBot="1" x14ac:dyDescent="0.35">
      <c r="C18" s="683"/>
      <c r="D18" s="684"/>
      <c r="E18" s="681"/>
      <c r="F18" s="682"/>
    </row>
    <row r="19" spans="3:6" ht="15" thickBot="1" x14ac:dyDescent="0.35">
      <c r="C19" s="687" t="s">
        <v>358</v>
      </c>
      <c r="D19" s="688" t="s">
        <v>359</v>
      </c>
      <c r="E19" s="675" t="s">
        <v>360</v>
      </c>
      <c r="F19" s="678"/>
    </row>
    <row r="20" spans="3:6" ht="15" thickBot="1" x14ac:dyDescent="0.35">
      <c r="C20" s="685" t="s">
        <v>361</v>
      </c>
      <c r="D20" s="686" t="s">
        <v>329</v>
      </c>
      <c r="E20" s="677" t="s">
        <v>362</v>
      </c>
      <c r="F20" s="678"/>
    </row>
    <row r="21" spans="3:6" ht="15" thickBot="1" x14ac:dyDescent="0.35">
      <c r="C21" s="687" t="s">
        <v>363</v>
      </c>
      <c r="D21" s="686" t="s">
        <v>364</v>
      </c>
      <c r="E21" s="677" t="s">
        <v>365</v>
      </c>
      <c r="F21" s="678"/>
    </row>
    <row r="22" spans="3:6" ht="15" thickBot="1" x14ac:dyDescent="0.35">
      <c r="C22" s="687" t="s">
        <v>366</v>
      </c>
      <c r="D22" s="686" t="s">
        <v>335</v>
      </c>
      <c r="E22" s="677" t="s">
        <v>367</v>
      </c>
      <c r="F22" s="678"/>
    </row>
    <row r="23" spans="3:6" ht="15" thickBot="1" x14ac:dyDescent="0.35">
      <c r="C23" s="683"/>
      <c r="D23" s="684"/>
      <c r="E23" s="681"/>
      <c r="F23" s="682"/>
    </row>
    <row r="24" spans="3:6" ht="15" thickBot="1" x14ac:dyDescent="0.35">
      <c r="C24" s="685" t="s">
        <v>368</v>
      </c>
      <c r="D24" s="686" t="s">
        <v>369</v>
      </c>
      <c r="E24" s="677" t="s">
        <v>370</v>
      </c>
      <c r="F24" s="678"/>
    </row>
    <row r="25" spans="3:6" ht="40.799999999999997" thickBot="1" x14ac:dyDescent="0.35">
      <c r="C25" s="685" t="s">
        <v>371</v>
      </c>
      <c r="D25" s="686" t="s">
        <v>347</v>
      </c>
      <c r="E25" s="677" t="s">
        <v>372</v>
      </c>
      <c r="F25" s="676" t="s">
        <v>617</v>
      </c>
    </row>
    <row r="26" spans="3:6" ht="15" thickBot="1" x14ac:dyDescent="0.35">
      <c r="C26" s="685" t="s">
        <v>373</v>
      </c>
      <c r="D26" s="686" t="s">
        <v>374</v>
      </c>
      <c r="E26" s="677" t="s">
        <v>375</v>
      </c>
      <c r="F26" s="678"/>
    </row>
    <row r="27" spans="3:6" ht="40.799999999999997" thickBot="1" x14ac:dyDescent="0.35">
      <c r="C27" s="685" t="s">
        <v>376</v>
      </c>
      <c r="D27" s="686" t="s">
        <v>352</v>
      </c>
      <c r="E27" s="677" t="s">
        <v>377</v>
      </c>
      <c r="F27" s="676" t="s">
        <v>617</v>
      </c>
    </row>
    <row r="28" spans="3:6" ht="15" thickBot="1" x14ac:dyDescent="0.35">
      <c r="C28" s="683"/>
      <c r="D28" s="684"/>
      <c r="E28" s="681"/>
      <c r="F28" s="682"/>
    </row>
    <row r="29" spans="3:6" ht="15" thickBot="1" x14ac:dyDescent="0.35">
      <c r="C29" s="685" t="s">
        <v>656</v>
      </c>
      <c r="D29" s="689" t="s">
        <v>657</v>
      </c>
      <c r="E29" s="690" t="s">
        <v>658</v>
      </c>
      <c r="F29" s="966" t="s">
        <v>659</v>
      </c>
    </row>
    <row r="30" spans="3:6" ht="29.4" thickBot="1" x14ac:dyDescent="0.35">
      <c r="C30" s="698" t="s">
        <v>661</v>
      </c>
      <c r="D30" s="691" t="s">
        <v>357</v>
      </c>
      <c r="E30" s="692" t="s">
        <v>658</v>
      </c>
      <c r="F30" s="967"/>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Y53" sqref="Y53"/>
    </sheetView>
  </sheetViews>
  <sheetFormatPr defaultColWidth="9.109375" defaultRowHeight="13.2" x14ac:dyDescent="0.25"/>
  <cols>
    <col min="1" max="1" width="14.6640625" style="404" customWidth="1"/>
    <col min="2" max="2" width="32.44140625" style="404" customWidth="1"/>
    <col min="3" max="3" width="14.109375" style="404" customWidth="1"/>
    <col min="4" max="4" width="11.6640625" style="404" customWidth="1"/>
    <col min="5" max="5" width="12.109375" style="404" customWidth="1"/>
    <col min="6" max="6" width="13" style="404" customWidth="1"/>
    <col min="7" max="7" width="14.6640625" style="404" customWidth="1"/>
    <col min="8" max="8" width="13" style="404" bestFit="1" customWidth="1"/>
    <col min="9" max="14" width="9.109375" style="404"/>
    <col min="15" max="15" width="54.5546875" style="404" customWidth="1"/>
    <col min="16" max="16384" width="9.109375" style="404"/>
  </cols>
  <sheetData>
    <row r="1" spans="1:16" ht="36" customHeight="1" x14ac:dyDescent="0.65">
      <c r="A1" s="973" t="s">
        <v>630</v>
      </c>
      <c r="B1" s="974"/>
      <c r="C1" s="974"/>
      <c r="D1" s="974"/>
      <c r="E1" s="974"/>
      <c r="F1" s="974"/>
      <c r="G1" s="974"/>
      <c r="H1" s="974"/>
      <c r="I1" s="974"/>
      <c r="J1" s="974"/>
      <c r="K1" s="974"/>
      <c r="L1" s="974"/>
      <c r="M1" s="974"/>
      <c r="N1" s="974"/>
      <c r="O1" s="974"/>
    </row>
    <row r="2" spans="1:16" ht="36" customHeight="1" x14ac:dyDescent="0.25">
      <c r="A2" s="959" t="s">
        <v>631</v>
      </c>
      <c r="B2" s="960"/>
      <c r="C2" s="960"/>
      <c r="D2" s="960"/>
      <c r="E2" s="960"/>
      <c r="F2" s="960"/>
    </row>
    <row r="3" spans="1:16" ht="30" x14ac:dyDescent="0.5">
      <c r="A3" s="975" t="s">
        <v>632</v>
      </c>
      <c r="B3" s="975"/>
      <c r="C3" s="975"/>
      <c r="D3" s="975"/>
      <c r="E3" s="975"/>
      <c r="F3" s="975"/>
      <c r="G3" s="975"/>
      <c r="H3" s="975"/>
      <c r="I3" s="975"/>
      <c r="J3" s="975"/>
      <c r="K3" s="975"/>
      <c r="L3" s="975"/>
      <c r="M3" s="975"/>
      <c r="N3" s="975"/>
      <c r="O3" s="975"/>
    </row>
    <row r="4" spans="1:16" ht="21.75" customHeight="1" x14ac:dyDescent="0.25">
      <c r="A4" s="976"/>
      <c r="B4" s="976"/>
      <c r="C4" s="976"/>
      <c r="D4" s="976"/>
      <c r="E4" s="976"/>
      <c r="F4" s="976"/>
      <c r="G4" s="976"/>
      <c r="H4" s="976"/>
      <c r="I4" s="976"/>
      <c r="J4" s="976"/>
      <c r="K4" s="976"/>
      <c r="L4" s="976"/>
      <c r="M4" s="976"/>
      <c r="N4" s="976"/>
      <c r="O4" s="976"/>
    </row>
    <row r="5" spans="1:16" ht="39" customHeight="1" x14ac:dyDescent="0.25">
      <c r="A5" s="977" t="s">
        <v>633</v>
      </c>
      <c r="B5" s="978"/>
      <c r="C5" s="978"/>
      <c r="D5" s="978"/>
      <c r="E5" s="978"/>
      <c r="F5" s="978"/>
      <c r="G5" s="640"/>
      <c r="H5" s="412"/>
      <c r="I5" s="412"/>
      <c r="J5" s="412"/>
      <c r="K5" s="412"/>
      <c r="L5" s="412"/>
      <c r="M5" s="412"/>
      <c r="N5" s="412"/>
      <c r="O5" s="412"/>
    </row>
    <row r="6" spans="1:16" ht="30" x14ac:dyDescent="0.25">
      <c r="A6" s="972" t="s">
        <v>634</v>
      </c>
      <c r="B6" s="972"/>
      <c r="C6" s="972"/>
      <c r="D6" s="972"/>
      <c r="E6" s="972"/>
      <c r="F6" s="972"/>
      <c r="G6" s="972"/>
      <c r="H6" s="972"/>
      <c r="I6" s="972"/>
      <c r="J6" s="972"/>
      <c r="K6" s="972"/>
      <c r="L6" s="972"/>
      <c r="M6" s="972"/>
      <c r="N6" s="972"/>
      <c r="O6" s="972"/>
    </row>
    <row r="7" spans="1:16" ht="27.75" customHeight="1" x14ac:dyDescent="0.25">
      <c r="A7" s="972" t="s">
        <v>635</v>
      </c>
      <c r="B7" s="972"/>
      <c r="C7" s="972"/>
      <c r="D7" s="972"/>
      <c r="E7" s="972"/>
      <c r="F7" s="972"/>
      <c r="G7" s="972"/>
      <c r="H7" s="972"/>
      <c r="I7" s="972"/>
      <c r="J7" s="972"/>
      <c r="K7" s="972"/>
      <c r="L7" s="972"/>
      <c r="M7" s="972"/>
      <c r="N7" s="972"/>
      <c r="O7" s="972"/>
    </row>
    <row r="8" spans="1:16" ht="30" x14ac:dyDescent="0.25">
      <c r="A8" s="972" t="s">
        <v>636</v>
      </c>
      <c r="B8" s="972"/>
      <c r="C8" s="972"/>
      <c r="D8" s="972"/>
      <c r="E8" s="972"/>
      <c r="F8" s="972"/>
      <c r="G8" s="972"/>
      <c r="H8" s="972"/>
      <c r="I8" s="972"/>
      <c r="J8" s="972"/>
      <c r="K8" s="972"/>
      <c r="L8" s="972"/>
      <c r="M8" s="972"/>
      <c r="N8" s="972"/>
      <c r="O8" s="972"/>
      <c r="P8" s="412"/>
    </row>
    <row r="9" spans="1:16" ht="30" x14ac:dyDescent="0.25">
      <c r="A9" s="972" t="s">
        <v>637</v>
      </c>
      <c r="B9" s="972"/>
      <c r="C9" s="972"/>
      <c r="D9" s="972"/>
      <c r="E9" s="972"/>
      <c r="F9" s="972"/>
      <c r="G9" s="972"/>
      <c r="H9" s="972"/>
      <c r="I9" s="972"/>
      <c r="J9" s="972"/>
      <c r="K9" s="972"/>
      <c r="L9" s="972"/>
      <c r="M9" s="972"/>
      <c r="N9" s="972"/>
      <c r="O9" s="972"/>
      <c r="P9" s="412"/>
    </row>
    <row r="10" spans="1:16" ht="30" x14ac:dyDescent="0.25">
      <c r="A10" s="972" t="s">
        <v>638</v>
      </c>
      <c r="B10" s="972"/>
      <c r="C10" s="972"/>
      <c r="D10" s="972"/>
      <c r="E10" s="972"/>
      <c r="F10" s="972"/>
      <c r="G10" s="972"/>
      <c r="H10" s="972"/>
      <c r="I10" s="972"/>
      <c r="J10" s="972"/>
      <c r="K10" s="972"/>
      <c r="L10" s="972"/>
      <c r="M10" s="972"/>
      <c r="N10" s="972"/>
      <c r="O10" s="972"/>
      <c r="P10" s="412"/>
    </row>
    <row r="11" spans="1:16" ht="13.8" x14ac:dyDescent="0.25">
      <c r="A11" s="645"/>
      <c r="B11" s="642"/>
      <c r="C11" s="642"/>
      <c r="D11" s="642"/>
      <c r="E11" s="642"/>
      <c r="F11" s="642"/>
      <c r="G11" s="642"/>
      <c r="H11" s="968"/>
      <c r="I11" s="840"/>
      <c r="J11" s="840"/>
      <c r="K11" s="840"/>
      <c r="L11" s="840"/>
      <c r="M11" s="840"/>
      <c r="N11" s="840"/>
      <c r="O11" s="412"/>
      <c r="P11" s="412"/>
    </row>
    <row r="12" spans="1:16" ht="13.8" x14ac:dyDescent="0.25">
      <c r="A12" s="590"/>
      <c r="B12" s="642"/>
      <c r="C12" s="642"/>
      <c r="D12" s="642"/>
      <c r="E12" s="642"/>
      <c r="F12" s="642"/>
      <c r="G12" s="642"/>
      <c r="H12" s="968"/>
      <c r="I12" s="840"/>
      <c r="J12" s="840"/>
      <c r="K12" s="840"/>
      <c r="L12" s="840"/>
      <c r="M12" s="840"/>
      <c r="N12" s="840"/>
      <c r="O12" s="412"/>
      <c r="P12" s="412"/>
    </row>
    <row r="13" spans="1:16" ht="13.8" x14ac:dyDescent="0.25">
      <c r="A13" s="493"/>
      <c r="B13" s="642"/>
      <c r="C13" s="642"/>
      <c r="D13" s="642"/>
      <c r="E13" s="642"/>
      <c r="F13" s="642"/>
      <c r="G13" s="642"/>
      <c r="H13" s="968"/>
      <c r="I13" s="840"/>
      <c r="J13" s="840"/>
      <c r="K13" s="840"/>
      <c r="L13" s="840"/>
      <c r="M13" s="840"/>
      <c r="N13" s="840"/>
      <c r="O13" s="412"/>
      <c r="P13" s="412"/>
    </row>
    <row r="14" spans="1:16" ht="13.8" x14ac:dyDescent="0.25">
      <c r="A14" s="493"/>
      <c r="B14" s="642"/>
      <c r="C14" s="642"/>
      <c r="D14" s="642"/>
      <c r="E14" s="642"/>
      <c r="F14" s="642"/>
      <c r="G14" s="642"/>
      <c r="H14" s="968"/>
      <c r="I14" s="840"/>
      <c r="J14" s="840"/>
      <c r="K14" s="840"/>
      <c r="L14" s="840"/>
      <c r="M14" s="840"/>
      <c r="N14" s="840"/>
      <c r="O14" s="412"/>
      <c r="P14" s="412"/>
    </row>
    <row r="15" spans="1:16" ht="13.8" x14ac:dyDescent="0.25">
      <c r="A15" s="493"/>
      <c r="B15" s="642"/>
      <c r="C15" s="642"/>
      <c r="D15" s="642"/>
      <c r="E15" s="642"/>
      <c r="F15" s="642"/>
      <c r="G15" s="642"/>
      <c r="H15" s="968"/>
      <c r="I15" s="840"/>
      <c r="J15" s="840"/>
      <c r="K15" s="840"/>
      <c r="L15" s="840"/>
      <c r="M15" s="840"/>
      <c r="N15" s="840"/>
      <c r="O15" s="412"/>
      <c r="P15" s="412"/>
    </row>
    <row r="16" spans="1:16" ht="13.8" x14ac:dyDescent="0.25">
      <c r="A16" s="493"/>
      <c r="B16" s="642"/>
      <c r="C16" s="642"/>
      <c r="D16" s="642"/>
      <c r="E16" s="642"/>
      <c r="F16" s="642"/>
      <c r="G16" s="642"/>
      <c r="H16" s="968"/>
      <c r="I16" s="840"/>
      <c r="J16" s="840"/>
      <c r="K16" s="840"/>
      <c r="L16" s="840"/>
      <c r="M16" s="840"/>
      <c r="N16" s="840"/>
      <c r="O16" s="412"/>
      <c r="P16" s="412"/>
    </row>
    <row r="17" spans="1:16" ht="13.8" x14ac:dyDescent="0.25">
      <c r="A17" s="590"/>
      <c r="B17" s="642"/>
      <c r="C17" s="642"/>
      <c r="D17" s="642"/>
      <c r="E17" s="642"/>
      <c r="F17" s="642"/>
      <c r="G17" s="642"/>
      <c r="H17" s="968"/>
      <c r="I17" s="840"/>
      <c r="J17" s="840"/>
      <c r="K17" s="840"/>
      <c r="L17" s="840"/>
      <c r="M17" s="840"/>
      <c r="N17" s="840"/>
      <c r="O17" s="412"/>
      <c r="P17" s="412"/>
    </row>
    <row r="18" spans="1:16" ht="13.8" x14ac:dyDescent="0.25">
      <c r="A18" s="642"/>
      <c r="B18" s="642"/>
      <c r="C18" s="642"/>
      <c r="D18" s="642"/>
      <c r="E18" s="642"/>
      <c r="F18" s="642"/>
      <c r="G18" s="642"/>
      <c r="H18" s="968"/>
      <c r="I18" s="840"/>
      <c r="J18" s="840"/>
      <c r="K18" s="840"/>
      <c r="L18" s="840"/>
      <c r="M18" s="840"/>
      <c r="N18" s="840"/>
      <c r="O18" s="412"/>
      <c r="P18" s="412"/>
    </row>
    <row r="19" spans="1:16" ht="13.8" x14ac:dyDescent="0.25">
      <c r="A19" s="642"/>
      <c r="B19" s="642"/>
      <c r="C19" s="642"/>
      <c r="D19" s="642"/>
      <c r="E19" s="642"/>
      <c r="F19" s="642"/>
      <c r="G19" s="642"/>
      <c r="H19" s="968"/>
      <c r="I19" s="840"/>
      <c r="J19" s="840"/>
      <c r="K19" s="840"/>
      <c r="L19" s="840"/>
      <c r="M19" s="840"/>
      <c r="N19" s="840"/>
      <c r="O19" s="412"/>
      <c r="P19" s="412"/>
    </row>
    <row r="20" spans="1:16" ht="13.8" x14ac:dyDescent="0.25">
      <c r="A20" s="642"/>
      <c r="B20" s="412"/>
      <c r="C20" s="412"/>
      <c r="D20" s="412"/>
      <c r="E20" s="412"/>
      <c r="F20" s="412"/>
      <c r="G20" s="412"/>
      <c r="H20" s="412"/>
      <c r="I20" s="412"/>
      <c r="J20" s="412"/>
      <c r="K20" s="412"/>
      <c r="L20" s="412"/>
      <c r="M20" s="412"/>
      <c r="N20" s="412"/>
      <c r="O20" s="412"/>
      <c r="P20" s="412"/>
    </row>
    <row r="21" spans="1:16" ht="13.8" x14ac:dyDescent="0.25">
      <c r="A21" s="589"/>
      <c r="B21" s="412"/>
      <c r="C21" s="412"/>
      <c r="D21" s="412"/>
      <c r="E21" s="412"/>
      <c r="F21" s="412"/>
      <c r="G21" s="412"/>
      <c r="H21" s="412"/>
      <c r="I21" s="412"/>
      <c r="J21" s="412"/>
      <c r="K21" s="412"/>
      <c r="L21" s="412"/>
      <c r="M21" s="412"/>
      <c r="N21" s="412"/>
      <c r="O21" s="412"/>
      <c r="P21" s="412"/>
    </row>
    <row r="22" spans="1:16" ht="13.8" x14ac:dyDescent="0.25">
      <c r="A22" s="591"/>
      <c r="B22" s="412"/>
      <c r="C22" s="412"/>
      <c r="D22" s="412"/>
      <c r="E22" s="412"/>
      <c r="F22" s="412"/>
      <c r="G22" s="412"/>
      <c r="H22" s="412"/>
      <c r="I22" s="412"/>
      <c r="J22" s="412"/>
      <c r="K22" s="412"/>
      <c r="L22" s="412"/>
      <c r="M22" s="412"/>
      <c r="N22" s="412"/>
      <c r="O22" s="412"/>
      <c r="P22" s="412"/>
    </row>
    <row r="23" spans="1:16" ht="13.8" x14ac:dyDescent="0.25">
      <c r="A23" s="589"/>
      <c r="B23" s="592"/>
      <c r="C23" s="592"/>
      <c r="D23" s="412"/>
      <c r="E23" s="412"/>
      <c r="F23" s="412"/>
      <c r="G23" s="412"/>
      <c r="H23" s="412"/>
      <c r="I23" s="412"/>
      <c r="J23" s="412"/>
      <c r="K23" s="412"/>
      <c r="L23" s="412"/>
      <c r="M23" s="412"/>
      <c r="N23" s="412"/>
      <c r="O23" s="412"/>
      <c r="P23" s="412"/>
    </row>
    <row r="24" spans="1:16" ht="13.8" x14ac:dyDescent="0.25">
      <c r="A24" s="592"/>
      <c r="B24" s="593"/>
      <c r="C24" s="593"/>
      <c r="D24" s="412"/>
      <c r="E24" s="412"/>
      <c r="F24" s="412"/>
      <c r="G24" s="412"/>
      <c r="H24" s="412"/>
      <c r="I24" s="412"/>
      <c r="J24" s="412"/>
      <c r="K24" s="412"/>
      <c r="L24" s="412"/>
      <c r="M24" s="412"/>
      <c r="N24" s="412"/>
      <c r="O24" s="412"/>
      <c r="P24" s="412"/>
    </row>
    <row r="25" spans="1:16" ht="13.8" x14ac:dyDescent="0.25">
      <c r="A25" s="593"/>
      <c r="B25" s="642"/>
      <c r="C25" s="971"/>
      <c r="D25" s="840"/>
      <c r="E25" s="840"/>
      <c r="F25" s="412"/>
      <c r="G25" s="412"/>
      <c r="H25" s="412"/>
      <c r="I25" s="412"/>
      <c r="J25" s="412"/>
      <c r="K25" s="412"/>
      <c r="L25" s="412"/>
      <c r="M25" s="412"/>
      <c r="N25" s="412"/>
      <c r="O25" s="412"/>
      <c r="P25" s="412"/>
    </row>
    <row r="26" spans="1:16" ht="13.8" x14ac:dyDescent="0.25">
      <c r="A26" s="642"/>
      <c r="B26" s="642"/>
      <c r="C26" s="971"/>
      <c r="D26" s="791"/>
      <c r="E26" s="791"/>
      <c r="F26" s="412"/>
      <c r="G26" s="412"/>
      <c r="H26" s="412"/>
      <c r="I26" s="412"/>
      <c r="J26" s="412"/>
      <c r="K26" s="412"/>
      <c r="L26" s="412"/>
      <c r="M26" s="412"/>
      <c r="N26" s="412"/>
      <c r="O26" s="412"/>
      <c r="P26" s="412"/>
    </row>
    <row r="27" spans="1:16" ht="13.8" x14ac:dyDescent="0.25">
      <c r="A27" s="642"/>
      <c r="B27" s="642"/>
      <c r="C27" s="971"/>
      <c r="D27" s="791"/>
      <c r="E27" s="791"/>
      <c r="F27" s="412"/>
      <c r="G27" s="642"/>
      <c r="H27" s="412"/>
      <c r="I27" s="412"/>
      <c r="J27" s="412"/>
      <c r="K27" s="412"/>
      <c r="L27" s="412"/>
      <c r="M27" s="412"/>
      <c r="N27" s="412"/>
      <c r="O27" s="412"/>
      <c r="P27" s="412"/>
    </row>
    <row r="28" spans="1:16" ht="13.8" x14ac:dyDescent="0.25">
      <c r="A28" s="642"/>
      <c r="B28" s="493"/>
      <c r="C28" s="971"/>
      <c r="D28" s="840"/>
      <c r="E28" s="840"/>
      <c r="F28" s="412"/>
      <c r="G28" s="412"/>
      <c r="H28" s="412"/>
      <c r="I28" s="412"/>
      <c r="J28" s="412"/>
      <c r="K28" s="412"/>
      <c r="L28" s="412"/>
      <c r="M28" s="412"/>
      <c r="N28" s="412"/>
      <c r="O28" s="412"/>
      <c r="P28" s="412"/>
    </row>
    <row r="29" spans="1:16" ht="13.8" x14ac:dyDescent="0.25">
      <c r="A29" s="642"/>
      <c r="B29" s="493"/>
      <c r="C29" s="971"/>
      <c r="D29" s="840"/>
      <c r="E29" s="840"/>
      <c r="F29" s="412"/>
      <c r="G29" s="412"/>
      <c r="H29" s="412"/>
      <c r="I29" s="412"/>
      <c r="J29" s="412"/>
      <c r="K29" s="412"/>
      <c r="L29" s="412"/>
      <c r="M29" s="412"/>
      <c r="N29" s="412"/>
      <c r="O29" s="412"/>
      <c r="P29" s="412"/>
    </row>
    <row r="30" spans="1:16" ht="13.8" x14ac:dyDescent="0.25">
      <c r="A30" s="642"/>
      <c r="B30" s="493"/>
      <c r="C30" s="971"/>
      <c r="D30" s="840"/>
      <c r="E30" s="840"/>
      <c r="F30" s="412"/>
      <c r="G30" s="412"/>
      <c r="H30" s="412"/>
      <c r="I30" s="412"/>
      <c r="J30" s="412"/>
      <c r="K30" s="412"/>
      <c r="L30" s="412"/>
      <c r="M30" s="412"/>
      <c r="N30" s="412"/>
      <c r="O30" s="412"/>
      <c r="P30" s="412"/>
    </row>
    <row r="31" spans="1:16" ht="13.8" x14ac:dyDescent="0.25">
      <c r="A31" s="642"/>
      <c r="B31" s="593"/>
      <c r="C31" s="593"/>
      <c r="D31" s="412"/>
      <c r="E31" s="412"/>
      <c r="F31" s="412"/>
      <c r="G31" s="412"/>
      <c r="H31" s="412"/>
      <c r="I31" s="412"/>
      <c r="J31" s="412"/>
      <c r="K31" s="412"/>
      <c r="L31" s="412"/>
      <c r="M31" s="412"/>
      <c r="N31" s="412"/>
      <c r="O31" s="412"/>
      <c r="P31" s="412"/>
    </row>
    <row r="32" spans="1:16" ht="13.8" x14ac:dyDescent="0.25">
      <c r="A32" s="593"/>
      <c r="B32" s="642"/>
      <c r="C32" s="971"/>
      <c r="D32" s="840"/>
      <c r="E32" s="840"/>
      <c r="F32" s="412"/>
      <c r="G32" s="412"/>
      <c r="H32" s="412"/>
      <c r="I32" s="412"/>
      <c r="J32" s="412"/>
      <c r="K32" s="412"/>
      <c r="L32" s="412"/>
      <c r="M32" s="412"/>
      <c r="N32" s="412"/>
      <c r="O32" s="412"/>
      <c r="P32" s="412"/>
    </row>
    <row r="33" spans="1:16" ht="13.8" x14ac:dyDescent="0.25">
      <c r="A33" s="642"/>
      <c r="B33" s="642"/>
      <c r="C33" s="971"/>
      <c r="D33" s="840"/>
      <c r="E33" s="840"/>
      <c r="F33" s="412"/>
      <c r="G33" s="412"/>
      <c r="H33" s="412"/>
      <c r="I33" s="412"/>
      <c r="J33" s="412"/>
      <c r="K33" s="412"/>
      <c r="L33" s="412"/>
      <c r="M33" s="412"/>
      <c r="N33" s="412"/>
      <c r="O33" s="412"/>
      <c r="P33" s="412"/>
    </row>
    <row r="34" spans="1:16" ht="13.8" x14ac:dyDescent="0.25">
      <c r="A34" s="642"/>
      <c r="B34" s="642"/>
      <c r="C34" s="971"/>
      <c r="D34" s="840"/>
      <c r="E34" s="840"/>
      <c r="F34" s="642"/>
      <c r="G34" s="412"/>
      <c r="H34" s="412"/>
      <c r="I34" s="412"/>
      <c r="J34" s="412"/>
      <c r="K34" s="412"/>
      <c r="L34" s="412"/>
      <c r="M34" s="412"/>
      <c r="N34" s="412"/>
      <c r="O34" s="412"/>
      <c r="P34" s="412"/>
    </row>
    <row r="35" spans="1:16" ht="13.8" x14ac:dyDescent="0.25">
      <c r="A35" s="642"/>
      <c r="B35" s="493"/>
      <c r="C35" s="971"/>
      <c r="D35" s="840"/>
      <c r="E35" s="840"/>
      <c r="F35" s="412"/>
      <c r="G35" s="412"/>
      <c r="H35" s="412"/>
      <c r="I35" s="412"/>
      <c r="J35" s="412"/>
      <c r="K35" s="412"/>
      <c r="L35" s="412"/>
      <c r="M35" s="412"/>
      <c r="N35" s="412"/>
      <c r="O35" s="412"/>
      <c r="P35" s="412"/>
    </row>
    <row r="36" spans="1:16" ht="13.8" x14ac:dyDescent="0.25">
      <c r="A36" s="642"/>
      <c r="B36" s="493"/>
      <c r="C36" s="971"/>
      <c r="D36" s="840"/>
      <c r="E36" s="840"/>
      <c r="F36" s="412"/>
      <c r="G36" s="412"/>
      <c r="H36" s="412"/>
      <c r="I36" s="412"/>
      <c r="J36" s="412"/>
      <c r="K36" s="412"/>
      <c r="L36" s="412"/>
      <c r="M36" s="412"/>
      <c r="N36" s="412"/>
      <c r="O36" s="412"/>
      <c r="P36" s="412"/>
    </row>
    <row r="37" spans="1:16" ht="13.8" x14ac:dyDescent="0.25">
      <c r="A37" s="642"/>
      <c r="B37" s="493"/>
      <c r="C37" s="971"/>
      <c r="D37" s="840"/>
      <c r="E37" s="840"/>
      <c r="F37" s="412"/>
      <c r="G37" s="412"/>
      <c r="H37" s="412"/>
      <c r="I37" s="412"/>
      <c r="J37" s="412"/>
      <c r="K37" s="412"/>
      <c r="L37" s="412"/>
      <c r="M37" s="412"/>
      <c r="N37" s="412"/>
      <c r="O37" s="412"/>
      <c r="P37" s="412"/>
    </row>
    <row r="38" spans="1:16" ht="13.8" x14ac:dyDescent="0.25">
      <c r="A38" s="642"/>
      <c r="B38" s="412"/>
      <c r="C38" s="412"/>
      <c r="D38" s="412"/>
      <c r="E38" s="412"/>
      <c r="F38" s="412"/>
      <c r="G38" s="412"/>
      <c r="H38" s="412"/>
      <c r="I38" s="412"/>
      <c r="J38" s="412"/>
      <c r="K38" s="412"/>
      <c r="L38" s="412"/>
      <c r="M38" s="412"/>
      <c r="N38" s="412"/>
      <c r="O38" s="412"/>
      <c r="P38" s="412"/>
    </row>
    <row r="39" spans="1:16" ht="13.8" x14ac:dyDescent="0.25">
      <c r="A39" s="594"/>
      <c r="B39" s="645"/>
      <c r="C39" s="645"/>
      <c r="D39" s="645"/>
      <c r="E39" s="645"/>
      <c r="F39" s="645"/>
      <c r="G39" s="645"/>
      <c r="H39" s="968"/>
      <c r="I39" s="840"/>
      <c r="J39" s="840"/>
      <c r="K39" s="840"/>
      <c r="L39" s="840"/>
      <c r="M39" s="840"/>
      <c r="N39" s="840"/>
      <c r="O39" s="412"/>
      <c r="P39" s="412"/>
    </row>
    <row r="40" spans="1:16" ht="13.8" x14ac:dyDescent="0.25">
      <c r="A40" s="645"/>
      <c r="B40" s="642"/>
      <c r="C40" s="642"/>
      <c r="D40" s="642"/>
      <c r="E40" s="642"/>
      <c r="F40" s="642"/>
      <c r="G40" s="642"/>
      <c r="H40" s="968"/>
      <c r="I40" s="840"/>
      <c r="J40" s="840"/>
      <c r="K40" s="840"/>
      <c r="L40" s="840"/>
      <c r="M40" s="840"/>
      <c r="N40" s="840"/>
      <c r="O40" s="412"/>
      <c r="P40" s="412"/>
    </row>
    <row r="41" spans="1:16" ht="13.8" x14ac:dyDescent="0.25">
      <c r="A41" s="590"/>
      <c r="B41" s="642"/>
      <c r="C41" s="642"/>
      <c r="D41" s="642"/>
      <c r="E41" s="642"/>
      <c r="F41" s="642"/>
      <c r="G41" s="642"/>
      <c r="H41" s="968"/>
      <c r="I41" s="840"/>
      <c r="J41" s="840"/>
      <c r="K41" s="840"/>
      <c r="L41" s="840"/>
      <c r="M41" s="840"/>
      <c r="N41" s="840"/>
      <c r="O41" s="412"/>
      <c r="P41" s="412"/>
    </row>
    <row r="42" spans="1:16" ht="13.8" x14ac:dyDescent="0.25">
      <c r="A42" s="493"/>
      <c r="B42" s="642"/>
      <c r="C42" s="642"/>
      <c r="D42" s="642"/>
      <c r="E42" s="642"/>
      <c r="F42" s="642"/>
      <c r="G42" s="642"/>
      <c r="H42" s="968"/>
      <c r="I42" s="840"/>
      <c r="J42" s="840"/>
      <c r="K42" s="840"/>
      <c r="L42" s="840"/>
      <c r="M42" s="840"/>
      <c r="N42" s="840"/>
      <c r="O42" s="412"/>
      <c r="P42" s="412"/>
    </row>
    <row r="43" spans="1:16" ht="13.8" x14ac:dyDescent="0.25">
      <c r="A43" s="493"/>
      <c r="B43" s="642"/>
      <c r="C43" s="642"/>
      <c r="D43" s="642"/>
      <c r="E43" s="642"/>
      <c r="F43" s="642"/>
      <c r="G43" s="642"/>
      <c r="H43" s="968"/>
      <c r="I43" s="840"/>
      <c r="J43" s="840"/>
      <c r="K43" s="840"/>
      <c r="L43" s="840"/>
      <c r="M43" s="840"/>
      <c r="N43" s="840"/>
      <c r="O43" s="412"/>
      <c r="P43" s="412"/>
    </row>
    <row r="44" spans="1:16" ht="13.8" x14ac:dyDescent="0.25">
      <c r="A44" s="493"/>
      <c r="B44" s="642"/>
      <c r="C44" s="642"/>
      <c r="D44" s="642"/>
      <c r="E44" s="642"/>
      <c r="F44" s="642"/>
      <c r="G44" s="642"/>
      <c r="H44" s="968"/>
      <c r="I44" s="840"/>
      <c r="J44" s="840"/>
      <c r="K44" s="840"/>
      <c r="L44" s="840"/>
      <c r="M44" s="840"/>
      <c r="N44" s="840"/>
      <c r="O44" s="412"/>
      <c r="P44" s="412"/>
    </row>
    <row r="45" spans="1:16" ht="13.8" x14ac:dyDescent="0.25">
      <c r="A45" s="493"/>
      <c r="B45" s="642"/>
      <c r="C45" s="642"/>
      <c r="D45" s="642"/>
      <c r="E45" s="642"/>
      <c r="F45" s="642"/>
      <c r="G45" s="642"/>
      <c r="H45" s="968"/>
      <c r="I45" s="840"/>
      <c r="J45" s="840"/>
      <c r="K45" s="840"/>
      <c r="L45" s="840"/>
      <c r="M45" s="840"/>
      <c r="N45" s="840"/>
      <c r="O45" s="412"/>
      <c r="P45" s="412"/>
    </row>
    <row r="46" spans="1:16" ht="13.8" x14ac:dyDescent="0.25">
      <c r="A46" s="590"/>
      <c r="B46" s="642"/>
      <c r="C46" s="642"/>
      <c r="D46" s="642"/>
      <c r="E46" s="642"/>
      <c r="F46" s="642"/>
      <c r="G46" s="642"/>
      <c r="H46" s="968"/>
      <c r="I46" s="840"/>
      <c r="J46" s="840"/>
      <c r="K46" s="840"/>
      <c r="L46" s="840"/>
      <c r="M46" s="840"/>
      <c r="N46" s="840"/>
      <c r="O46" s="412"/>
      <c r="P46" s="412"/>
    </row>
    <row r="47" spans="1:16" ht="13.8" x14ac:dyDescent="0.25">
      <c r="A47" s="642"/>
      <c r="B47" s="642"/>
      <c r="C47" s="642"/>
      <c r="D47" s="642"/>
      <c r="E47" s="642"/>
      <c r="F47" s="642"/>
      <c r="G47" s="642"/>
      <c r="H47" s="968"/>
      <c r="I47" s="840"/>
      <c r="J47" s="840"/>
      <c r="K47" s="840"/>
      <c r="L47" s="840"/>
      <c r="M47" s="840"/>
      <c r="N47" s="840"/>
      <c r="O47" s="412"/>
      <c r="P47" s="412"/>
    </row>
    <row r="48" spans="1:16" ht="13.8" x14ac:dyDescent="0.25">
      <c r="A48" s="642"/>
      <c r="B48" s="642"/>
      <c r="C48" s="642"/>
      <c r="D48" s="642"/>
      <c r="E48" s="642"/>
      <c r="F48" s="642"/>
      <c r="G48" s="642"/>
      <c r="H48" s="968"/>
      <c r="I48" s="840"/>
      <c r="J48" s="840"/>
      <c r="K48" s="840"/>
      <c r="L48" s="840"/>
      <c r="M48" s="840"/>
      <c r="N48" s="840"/>
      <c r="O48" s="412"/>
      <c r="P48" s="412"/>
    </row>
    <row r="49" spans="1:16" ht="13.8" x14ac:dyDescent="0.25">
      <c r="A49" s="642"/>
      <c r="B49" s="412"/>
      <c r="C49" s="412"/>
      <c r="D49" s="412"/>
      <c r="E49" s="412"/>
      <c r="F49" s="412"/>
      <c r="G49" s="412"/>
      <c r="H49" s="412"/>
      <c r="I49" s="412"/>
      <c r="J49" s="412"/>
      <c r="K49" s="412"/>
      <c r="L49" s="412"/>
      <c r="M49" s="412"/>
      <c r="N49" s="412"/>
      <c r="O49" s="412"/>
      <c r="P49" s="412"/>
    </row>
    <row r="50" spans="1:16" x14ac:dyDescent="0.25">
      <c r="A50" s="412"/>
      <c r="B50" s="412"/>
      <c r="C50" s="412"/>
      <c r="D50" s="412"/>
      <c r="E50" s="412"/>
      <c r="F50" s="412"/>
      <c r="G50" s="412"/>
      <c r="H50" s="412"/>
      <c r="I50" s="412"/>
      <c r="J50" s="412"/>
      <c r="K50" s="412"/>
      <c r="L50" s="412"/>
      <c r="M50" s="412"/>
      <c r="N50" s="412"/>
      <c r="O50" s="412"/>
      <c r="P50" s="412"/>
    </row>
    <row r="51" spans="1:16" ht="13.8" x14ac:dyDescent="0.25">
      <c r="A51" s="589"/>
      <c r="B51" s="412"/>
      <c r="C51" s="412"/>
      <c r="D51" s="412"/>
      <c r="E51" s="412"/>
      <c r="F51" s="412"/>
      <c r="G51" s="412"/>
      <c r="H51" s="412"/>
      <c r="I51" s="412"/>
      <c r="J51" s="412"/>
      <c r="K51" s="412"/>
      <c r="L51" s="412"/>
      <c r="M51" s="412"/>
      <c r="N51" s="412"/>
      <c r="O51" s="412"/>
      <c r="P51" s="412"/>
    </row>
    <row r="52" spans="1:16" ht="13.8" x14ac:dyDescent="0.25">
      <c r="A52" s="589"/>
      <c r="B52" s="412"/>
      <c r="C52" s="412"/>
      <c r="D52" s="412"/>
      <c r="E52" s="412"/>
      <c r="F52" s="412"/>
      <c r="G52" s="412"/>
      <c r="H52" s="412"/>
      <c r="I52" s="412"/>
      <c r="J52" s="412"/>
      <c r="K52" s="412"/>
      <c r="L52" s="412"/>
      <c r="M52" s="412"/>
      <c r="N52" s="412"/>
      <c r="O52" s="412"/>
      <c r="P52" s="412"/>
    </row>
    <row r="53" spans="1:16" ht="13.8" x14ac:dyDescent="0.25">
      <c r="A53" s="591"/>
      <c r="B53" s="412"/>
      <c r="C53" s="412"/>
      <c r="D53" s="412"/>
      <c r="E53" s="412"/>
      <c r="F53" s="412"/>
      <c r="G53" s="412"/>
      <c r="H53" s="412"/>
      <c r="I53" s="412"/>
      <c r="J53" s="412"/>
      <c r="K53" s="412"/>
      <c r="L53" s="412"/>
      <c r="M53" s="412"/>
      <c r="N53" s="412"/>
      <c r="O53" s="412"/>
      <c r="P53" s="412"/>
    </row>
    <row r="54" spans="1:16" ht="13.8" x14ac:dyDescent="0.25">
      <c r="A54" s="589"/>
      <c r="B54" s="412"/>
      <c r="C54" s="412"/>
      <c r="D54" s="412"/>
      <c r="E54" s="412"/>
      <c r="F54" s="412"/>
      <c r="G54" s="412"/>
      <c r="H54" s="412"/>
      <c r="I54" s="412"/>
      <c r="J54" s="412"/>
      <c r="K54" s="412"/>
      <c r="L54" s="412"/>
      <c r="M54" s="412"/>
      <c r="N54" s="412"/>
      <c r="O54" s="412"/>
      <c r="P54" s="412"/>
    </row>
    <row r="55" spans="1:16" ht="13.8" x14ac:dyDescent="0.25">
      <c r="A55" s="591"/>
      <c r="B55" s="412"/>
      <c r="C55" s="412"/>
      <c r="D55" s="412"/>
      <c r="E55" s="412"/>
      <c r="F55" s="412"/>
      <c r="G55" s="412"/>
      <c r="H55" s="412"/>
      <c r="I55" s="412"/>
      <c r="J55" s="412"/>
      <c r="K55" s="412"/>
      <c r="L55" s="412"/>
      <c r="M55" s="412"/>
      <c r="N55" s="412"/>
      <c r="O55" s="412"/>
      <c r="P55" s="412"/>
    </row>
    <row r="56" spans="1:16" ht="13.8" x14ac:dyDescent="0.25">
      <c r="A56" s="589"/>
      <c r="B56" s="592"/>
      <c r="C56" s="645"/>
      <c r="D56" s="592"/>
      <c r="E56" s="641"/>
      <c r="F56" s="641"/>
      <c r="G56" s="641"/>
      <c r="H56" s="641"/>
      <c r="I56" s="641"/>
      <c r="J56" s="641"/>
      <c r="K56" s="641"/>
      <c r="L56" s="641"/>
      <c r="M56" s="641"/>
      <c r="N56" s="641"/>
      <c r="O56" s="412"/>
      <c r="P56" s="412"/>
    </row>
    <row r="57" spans="1:16" ht="13.8" x14ac:dyDescent="0.25">
      <c r="A57" s="592"/>
      <c r="B57" s="642"/>
      <c r="C57" s="642"/>
      <c r="D57" s="642"/>
      <c r="E57" s="641"/>
      <c r="F57" s="641"/>
      <c r="G57" s="641"/>
      <c r="H57" s="641"/>
      <c r="I57" s="641"/>
      <c r="J57" s="641"/>
      <c r="K57" s="641"/>
      <c r="L57" s="641"/>
      <c r="M57" s="641"/>
      <c r="N57" s="641"/>
      <c r="O57" s="412"/>
      <c r="P57" s="412"/>
    </row>
    <row r="58" spans="1:16" ht="33" customHeight="1" x14ac:dyDescent="0.25">
      <c r="A58" s="642"/>
      <c r="B58" s="642"/>
      <c r="C58" s="642"/>
      <c r="D58" s="642"/>
      <c r="E58" s="641"/>
      <c r="F58" s="641"/>
      <c r="G58" s="641"/>
      <c r="H58" s="641"/>
      <c r="I58" s="641"/>
      <c r="J58" s="641"/>
      <c r="K58" s="641"/>
      <c r="L58" s="641"/>
      <c r="M58" s="641"/>
      <c r="N58" s="641"/>
      <c r="O58" s="412"/>
      <c r="P58" s="412"/>
    </row>
    <row r="59" spans="1:16" ht="13.8" x14ac:dyDescent="0.25">
      <c r="A59" s="642"/>
      <c r="B59" s="493"/>
      <c r="C59" s="642"/>
      <c r="D59" s="642"/>
      <c r="E59" s="641"/>
      <c r="F59" s="641"/>
      <c r="G59" s="641"/>
      <c r="H59" s="641"/>
      <c r="I59" s="641"/>
      <c r="J59" s="641"/>
      <c r="K59" s="641"/>
      <c r="L59" s="641"/>
      <c r="M59" s="641"/>
      <c r="N59" s="641"/>
      <c r="O59" s="412"/>
      <c r="P59" s="412"/>
    </row>
    <row r="60" spans="1:16" ht="13.8" x14ac:dyDescent="0.25">
      <c r="A60" s="642"/>
      <c r="B60" s="493"/>
      <c r="C60" s="642"/>
      <c r="D60" s="642"/>
      <c r="E60" s="641"/>
      <c r="F60" s="641"/>
      <c r="G60" s="641"/>
      <c r="H60" s="641"/>
      <c r="I60" s="641"/>
      <c r="J60" s="641"/>
      <c r="K60" s="641"/>
      <c r="L60" s="641"/>
      <c r="M60" s="641"/>
      <c r="N60" s="641"/>
      <c r="O60" s="412"/>
      <c r="P60" s="412"/>
    </row>
    <row r="61" spans="1:16" ht="13.8" x14ac:dyDescent="0.25">
      <c r="A61" s="642"/>
      <c r="B61" s="493"/>
      <c r="C61" s="642"/>
      <c r="D61" s="642"/>
      <c r="E61" s="641"/>
      <c r="F61" s="641"/>
      <c r="G61" s="641"/>
      <c r="H61" s="641"/>
      <c r="I61" s="641"/>
      <c r="J61" s="641"/>
      <c r="K61" s="641"/>
      <c r="L61" s="641"/>
      <c r="M61" s="641"/>
      <c r="N61" s="641"/>
      <c r="O61" s="412"/>
      <c r="P61" s="412"/>
    </row>
    <row r="62" spans="1:16" ht="13.8" x14ac:dyDescent="0.25">
      <c r="A62" s="642"/>
      <c r="B62" s="493"/>
      <c r="C62" s="642"/>
      <c r="D62" s="642"/>
      <c r="E62" s="641"/>
      <c r="F62" s="641"/>
      <c r="G62" s="641"/>
      <c r="H62" s="641"/>
      <c r="I62" s="641"/>
      <c r="J62" s="641"/>
      <c r="K62" s="641"/>
      <c r="L62" s="641"/>
      <c r="M62" s="641"/>
      <c r="N62" s="641"/>
      <c r="O62" s="412"/>
      <c r="P62" s="412"/>
    </row>
    <row r="63" spans="1:16" ht="13.8" x14ac:dyDescent="0.25">
      <c r="A63" s="642"/>
      <c r="B63" s="493"/>
      <c r="C63" s="642"/>
      <c r="D63" s="642"/>
      <c r="E63" s="641"/>
      <c r="F63" s="641"/>
      <c r="G63" s="641"/>
      <c r="H63" s="641"/>
      <c r="I63" s="641"/>
      <c r="J63" s="641"/>
      <c r="K63" s="641"/>
      <c r="L63" s="641"/>
      <c r="M63" s="641"/>
      <c r="N63" s="641"/>
      <c r="O63" s="412"/>
      <c r="P63" s="412"/>
    </row>
    <row r="64" spans="1:16" ht="13.8" x14ac:dyDescent="0.25">
      <c r="A64" s="642"/>
      <c r="B64" s="642"/>
      <c r="C64" s="642"/>
      <c r="D64" s="642"/>
      <c r="E64" s="641"/>
      <c r="F64" s="641"/>
      <c r="G64" s="641"/>
      <c r="H64" s="641"/>
      <c r="I64" s="641"/>
      <c r="J64" s="641"/>
      <c r="K64" s="641"/>
      <c r="L64" s="641"/>
      <c r="M64" s="641"/>
      <c r="N64" s="641"/>
      <c r="O64" s="412"/>
      <c r="P64" s="412"/>
    </row>
    <row r="65" spans="1:16" ht="13.8" x14ac:dyDescent="0.25">
      <c r="A65" s="642"/>
      <c r="B65" s="412"/>
      <c r="C65" s="412"/>
      <c r="D65" s="412"/>
      <c r="E65" s="412"/>
      <c r="F65" s="412"/>
      <c r="G65" s="412"/>
      <c r="H65" s="412"/>
      <c r="I65" s="412"/>
      <c r="J65" s="412"/>
      <c r="K65" s="412"/>
      <c r="L65" s="412"/>
      <c r="M65" s="412"/>
      <c r="N65" s="412"/>
      <c r="O65" s="412"/>
      <c r="P65" s="412"/>
    </row>
    <row r="66" spans="1:16" ht="13.8" x14ac:dyDescent="0.25">
      <c r="A66" s="594"/>
      <c r="B66" s="412"/>
      <c r="C66" s="412"/>
      <c r="D66" s="412"/>
      <c r="E66" s="412"/>
      <c r="F66" s="412"/>
      <c r="G66" s="412"/>
      <c r="H66" s="412"/>
      <c r="I66" s="412"/>
      <c r="J66" s="412"/>
      <c r="K66" s="412"/>
      <c r="L66" s="412"/>
      <c r="M66" s="412"/>
      <c r="N66" s="412"/>
      <c r="O66" s="412"/>
      <c r="P66" s="412"/>
    </row>
    <row r="67" spans="1:16" ht="13.8" x14ac:dyDescent="0.25">
      <c r="A67" s="591"/>
      <c r="B67" s="412"/>
      <c r="C67" s="412"/>
      <c r="D67" s="412"/>
      <c r="E67" s="412"/>
      <c r="F67" s="412"/>
      <c r="G67" s="412"/>
      <c r="H67" s="412"/>
      <c r="I67" s="412"/>
      <c r="J67" s="412"/>
      <c r="K67" s="412"/>
      <c r="L67" s="412"/>
      <c r="M67" s="412"/>
      <c r="N67" s="412"/>
      <c r="O67" s="412"/>
      <c r="P67" s="412"/>
    </row>
    <row r="68" spans="1:16" ht="13.8" x14ac:dyDescent="0.25">
      <c r="A68" s="589"/>
      <c r="B68" s="645"/>
      <c r="C68" s="645"/>
      <c r="D68" s="645"/>
      <c r="E68" s="645"/>
      <c r="F68" s="645"/>
      <c r="G68" s="645"/>
      <c r="H68" s="969"/>
      <c r="I68" s="970"/>
      <c r="J68" s="970"/>
      <c r="K68" s="970"/>
      <c r="L68" s="970"/>
      <c r="M68" s="970"/>
      <c r="N68" s="970"/>
      <c r="O68" s="412"/>
      <c r="P68" s="412"/>
    </row>
    <row r="69" spans="1:16" ht="13.8" x14ac:dyDescent="0.25">
      <c r="A69" s="645"/>
      <c r="B69" s="642"/>
      <c r="C69" s="642"/>
      <c r="D69" s="642"/>
      <c r="E69" s="642"/>
      <c r="F69" s="642"/>
      <c r="G69" s="642"/>
      <c r="H69" s="968"/>
      <c r="I69" s="840"/>
      <c r="J69" s="840"/>
      <c r="K69" s="840"/>
      <c r="L69" s="840"/>
      <c r="M69" s="840"/>
      <c r="N69" s="840"/>
      <c r="O69" s="412"/>
      <c r="P69" s="412"/>
    </row>
    <row r="70" spans="1:16" ht="13.8" x14ac:dyDescent="0.25">
      <c r="A70" s="642"/>
      <c r="B70" s="642"/>
      <c r="C70" s="642"/>
      <c r="D70" s="642"/>
      <c r="E70" s="642"/>
      <c r="F70" s="642"/>
      <c r="G70" s="642"/>
      <c r="H70" s="968"/>
      <c r="I70" s="840"/>
      <c r="J70" s="840"/>
      <c r="K70" s="840"/>
      <c r="L70" s="840"/>
      <c r="M70" s="840"/>
      <c r="N70" s="840"/>
      <c r="O70" s="412"/>
      <c r="P70" s="412"/>
    </row>
    <row r="71" spans="1:16" ht="13.8" x14ac:dyDescent="0.25">
      <c r="A71" s="642"/>
      <c r="B71" s="642"/>
      <c r="C71" s="642"/>
      <c r="D71" s="642"/>
      <c r="E71" s="642"/>
      <c r="F71" s="642"/>
      <c r="G71" s="642"/>
      <c r="H71" s="968"/>
      <c r="I71" s="840"/>
      <c r="J71" s="840"/>
      <c r="K71" s="840"/>
      <c r="L71" s="840"/>
      <c r="M71" s="840"/>
      <c r="N71" s="840"/>
      <c r="O71" s="412"/>
      <c r="P71" s="412"/>
    </row>
    <row r="72" spans="1:16" ht="13.8" x14ac:dyDescent="0.25">
      <c r="A72" s="642"/>
      <c r="B72" s="642"/>
      <c r="C72" s="642"/>
      <c r="D72" s="642"/>
      <c r="E72" s="642"/>
      <c r="F72" s="642"/>
      <c r="G72" s="642"/>
      <c r="H72" s="968"/>
      <c r="I72" s="840"/>
      <c r="J72" s="840"/>
      <c r="K72" s="840"/>
      <c r="L72" s="840"/>
      <c r="M72" s="840"/>
      <c r="N72" s="840"/>
      <c r="O72" s="412"/>
      <c r="P72" s="412"/>
    </row>
    <row r="73" spans="1:16" ht="13.8" x14ac:dyDescent="0.25">
      <c r="A73" s="642"/>
      <c r="B73" s="642"/>
      <c r="C73" s="642"/>
      <c r="D73" s="642"/>
      <c r="E73" s="642"/>
      <c r="F73" s="642"/>
      <c r="G73" s="642"/>
      <c r="H73" s="968"/>
      <c r="I73" s="840"/>
      <c r="J73" s="840"/>
      <c r="K73" s="840"/>
      <c r="L73" s="840"/>
      <c r="M73" s="840"/>
      <c r="N73" s="840"/>
      <c r="O73" s="412"/>
      <c r="P73" s="412"/>
    </row>
    <row r="74" spans="1:16" ht="13.8" x14ac:dyDescent="0.25">
      <c r="A74" s="642"/>
      <c r="B74" s="642"/>
      <c r="C74" s="642"/>
      <c r="D74" s="642"/>
      <c r="E74" s="642"/>
      <c r="F74" s="642"/>
      <c r="G74" s="642"/>
      <c r="H74" s="968"/>
      <c r="I74" s="840"/>
      <c r="J74" s="840"/>
      <c r="K74" s="840"/>
      <c r="L74" s="840"/>
      <c r="M74" s="840"/>
      <c r="N74" s="840"/>
      <c r="O74" s="412"/>
      <c r="P74" s="412"/>
    </row>
    <row r="75" spans="1:16" ht="13.8" x14ac:dyDescent="0.25">
      <c r="A75" s="642"/>
      <c r="B75" s="642"/>
      <c r="C75" s="642"/>
      <c r="D75" s="642"/>
      <c r="E75" s="642"/>
      <c r="F75" s="642"/>
      <c r="G75" s="642"/>
      <c r="H75" s="968"/>
      <c r="I75" s="840"/>
      <c r="J75" s="840"/>
      <c r="K75" s="840"/>
      <c r="L75" s="840"/>
      <c r="M75" s="840"/>
      <c r="N75" s="840"/>
      <c r="O75" s="412"/>
      <c r="P75" s="412"/>
    </row>
    <row r="76" spans="1:16" ht="13.8" x14ac:dyDescent="0.25">
      <c r="A76" s="642"/>
      <c r="B76" s="412"/>
      <c r="C76" s="412"/>
      <c r="D76" s="412"/>
      <c r="E76" s="412"/>
      <c r="F76" s="412"/>
      <c r="G76" s="412"/>
      <c r="H76" s="412"/>
      <c r="I76" s="412"/>
      <c r="J76" s="412"/>
      <c r="K76" s="412"/>
      <c r="L76" s="412"/>
      <c r="M76" s="412"/>
      <c r="N76" s="412"/>
      <c r="O76" s="412"/>
      <c r="P76" s="412"/>
    </row>
    <row r="77" spans="1:16" ht="13.8" x14ac:dyDescent="0.25">
      <c r="A77" s="589"/>
      <c r="B77" s="412"/>
      <c r="C77" s="412"/>
      <c r="D77" s="412"/>
      <c r="E77" s="412"/>
      <c r="F77" s="412"/>
      <c r="G77" s="412"/>
      <c r="H77" s="412"/>
      <c r="I77" s="412"/>
      <c r="J77" s="412"/>
      <c r="K77" s="412"/>
      <c r="L77" s="412"/>
      <c r="M77" s="412"/>
      <c r="N77" s="412"/>
      <c r="O77" s="412"/>
      <c r="P77" s="412"/>
    </row>
    <row r="78" spans="1:16" ht="13.8" x14ac:dyDescent="0.25">
      <c r="A78" s="589"/>
      <c r="B78" s="412"/>
      <c r="C78" s="412"/>
      <c r="D78" s="412"/>
      <c r="E78" s="412"/>
      <c r="F78" s="412"/>
      <c r="G78" s="412"/>
      <c r="H78" s="412"/>
      <c r="I78" s="412"/>
      <c r="J78" s="412"/>
      <c r="K78" s="412"/>
      <c r="L78" s="412"/>
      <c r="M78" s="412"/>
      <c r="N78" s="412"/>
      <c r="O78" s="412"/>
      <c r="P78" s="412"/>
    </row>
    <row r="79" spans="1:16" ht="13.8" x14ac:dyDescent="0.25">
      <c r="A79" s="591"/>
      <c r="B79" s="412"/>
      <c r="C79" s="412"/>
      <c r="D79" s="412"/>
      <c r="E79" s="412"/>
      <c r="F79" s="412"/>
      <c r="G79" s="412"/>
      <c r="H79" s="412"/>
      <c r="I79" s="412"/>
      <c r="J79" s="412"/>
      <c r="K79" s="412"/>
      <c r="L79" s="412"/>
      <c r="M79" s="412"/>
      <c r="N79" s="412"/>
      <c r="O79" s="412"/>
      <c r="P79" s="412"/>
    </row>
    <row r="80" spans="1:16" ht="13.8" x14ac:dyDescent="0.25">
      <c r="A80" s="589"/>
      <c r="B80" s="592"/>
      <c r="C80" s="645"/>
      <c r="D80" s="592"/>
      <c r="E80" s="641"/>
      <c r="F80" s="641"/>
      <c r="G80" s="641"/>
      <c r="H80" s="641"/>
      <c r="I80" s="641"/>
      <c r="J80" s="641"/>
      <c r="K80" s="641"/>
      <c r="L80" s="641"/>
      <c r="M80" s="641"/>
      <c r="N80" s="641"/>
      <c r="O80" s="412"/>
      <c r="P80" s="412"/>
    </row>
    <row r="81" spans="1:16" ht="15" customHeight="1" x14ac:dyDescent="0.25">
      <c r="A81" s="592"/>
      <c r="B81" s="642"/>
      <c r="C81" s="642"/>
      <c r="D81" s="642"/>
      <c r="E81" s="641"/>
      <c r="F81" s="641"/>
      <c r="G81" s="641"/>
      <c r="H81" s="641"/>
      <c r="I81" s="641"/>
      <c r="J81" s="641"/>
      <c r="K81" s="641"/>
      <c r="L81" s="641"/>
      <c r="M81" s="641"/>
      <c r="N81" s="641"/>
      <c r="O81" s="412"/>
      <c r="P81" s="412"/>
    </row>
    <row r="82" spans="1:16" ht="13.8" x14ac:dyDescent="0.25">
      <c r="A82" s="642"/>
      <c r="B82" s="642"/>
      <c r="C82" s="642"/>
      <c r="D82" s="642"/>
      <c r="E82" s="641"/>
      <c r="F82" s="641"/>
      <c r="G82" s="641"/>
      <c r="H82" s="641"/>
      <c r="I82" s="641"/>
      <c r="J82" s="641"/>
      <c r="K82" s="641"/>
      <c r="L82" s="641"/>
      <c r="M82" s="641"/>
      <c r="N82" s="641"/>
      <c r="O82" s="412"/>
      <c r="P82" s="412"/>
    </row>
    <row r="83" spans="1:16" ht="13.8" x14ac:dyDescent="0.25">
      <c r="A83" s="642"/>
      <c r="B83" s="642"/>
      <c r="C83" s="642"/>
      <c r="D83" s="642"/>
      <c r="E83" s="641"/>
      <c r="F83" s="641"/>
      <c r="G83" s="641"/>
      <c r="H83" s="641"/>
      <c r="I83" s="641"/>
      <c r="J83" s="641"/>
      <c r="K83" s="641"/>
      <c r="L83" s="641"/>
      <c r="M83" s="641"/>
      <c r="N83" s="641"/>
      <c r="O83" s="412"/>
      <c r="P83" s="412"/>
    </row>
    <row r="84" spans="1:16" ht="13.8" x14ac:dyDescent="0.25">
      <c r="A84" s="642"/>
      <c r="B84" s="412"/>
      <c r="C84" s="412"/>
      <c r="D84" s="412"/>
      <c r="E84" s="412"/>
      <c r="F84" s="412"/>
      <c r="G84" s="412"/>
      <c r="H84" s="412"/>
      <c r="I84" s="412"/>
      <c r="J84" s="412"/>
      <c r="K84" s="412"/>
      <c r="L84" s="412"/>
      <c r="M84" s="412"/>
      <c r="N84" s="412"/>
      <c r="O84" s="412"/>
      <c r="P84" s="412"/>
    </row>
    <row r="85" spans="1:16" ht="13.8" x14ac:dyDescent="0.25">
      <c r="A85" s="594"/>
      <c r="B85" s="412"/>
      <c r="C85" s="412"/>
      <c r="D85" s="412"/>
      <c r="E85" s="412"/>
      <c r="F85" s="412"/>
      <c r="G85" s="412"/>
      <c r="H85" s="412"/>
      <c r="I85" s="412"/>
      <c r="J85" s="412"/>
      <c r="K85" s="412"/>
      <c r="L85" s="412"/>
      <c r="M85" s="412"/>
      <c r="N85" s="412"/>
      <c r="O85" s="412"/>
      <c r="P85" s="412"/>
    </row>
    <row r="86" spans="1:16" ht="13.8" x14ac:dyDescent="0.25">
      <c r="A86" s="591"/>
      <c r="B86" s="412"/>
      <c r="C86" s="412"/>
      <c r="D86" s="412"/>
      <c r="E86" s="412"/>
      <c r="F86" s="412"/>
      <c r="G86" s="412"/>
      <c r="H86" s="412"/>
      <c r="I86" s="412"/>
      <c r="J86" s="412"/>
      <c r="K86" s="412"/>
      <c r="L86" s="412"/>
      <c r="M86" s="412"/>
      <c r="N86" s="412"/>
      <c r="O86" s="412"/>
      <c r="P86" s="412"/>
    </row>
    <row r="87" spans="1:16" ht="13.8" x14ac:dyDescent="0.25">
      <c r="A87" s="589"/>
      <c r="B87" s="645"/>
      <c r="C87" s="645"/>
      <c r="D87" s="645"/>
      <c r="E87" s="645"/>
      <c r="F87" s="645"/>
      <c r="G87" s="643"/>
      <c r="H87" s="644"/>
      <c r="I87" s="644"/>
      <c r="J87" s="644"/>
      <c r="K87" s="644"/>
      <c r="L87" s="644"/>
      <c r="M87" s="644"/>
      <c r="N87" s="644"/>
      <c r="O87" s="412"/>
      <c r="P87" s="412"/>
    </row>
    <row r="88" spans="1:16" ht="13.8" x14ac:dyDescent="0.25">
      <c r="A88" s="645"/>
      <c r="B88" s="642"/>
      <c r="C88" s="642"/>
      <c r="D88" s="642"/>
      <c r="E88" s="642"/>
      <c r="F88" s="642"/>
      <c r="G88" s="645"/>
      <c r="H88" s="641"/>
      <c r="I88" s="641"/>
      <c r="J88" s="641"/>
      <c r="K88" s="641"/>
      <c r="L88" s="641"/>
      <c r="M88" s="641"/>
      <c r="N88" s="641"/>
      <c r="O88" s="412"/>
      <c r="P88" s="412"/>
    </row>
    <row r="89" spans="1:16" ht="13.8" x14ac:dyDescent="0.25">
      <c r="A89" s="642"/>
      <c r="B89" s="642"/>
      <c r="C89" s="642"/>
      <c r="D89" s="642"/>
      <c r="E89" s="642"/>
      <c r="F89" s="642"/>
      <c r="G89" s="645"/>
      <c r="H89" s="641"/>
      <c r="I89" s="641"/>
      <c r="J89" s="641"/>
      <c r="K89" s="641"/>
      <c r="L89" s="641"/>
      <c r="M89" s="641"/>
      <c r="N89" s="641"/>
      <c r="O89" s="412"/>
      <c r="P89" s="412"/>
    </row>
    <row r="90" spans="1:16" ht="13.8" x14ac:dyDescent="0.25">
      <c r="A90" s="642"/>
      <c r="B90" s="642"/>
      <c r="C90" s="642"/>
      <c r="D90" s="642"/>
      <c r="E90" s="642"/>
      <c r="F90" s="642"/>
      <c r="G90" s="645"/>
      <c r="H90" s="641"/>
      <c r="I90" s="641"/>
      <c r="J90" s="641"/>
      <c r="K90" s="641"/>
      <c r="L90" s="641"/>
      <c r="M90" s="641"/>
      <c r="N90" s="641"/>
      <c r="O90" s="412"/>
      <c r="P90" s="412"/>
    </row>
    <row r="91" spans="1:16" ht="13.8" x14ac:dyDescent="0.25">
      <c r="A91" s="642"/>
      <c r="B91" s="412"/>
      <c r="C91" s="412"/>
      <c r="D91" s="412"/>
      <c r="E91" s="412"/>
      <c r="F91" s="412"/>
      <c r="G91" s="412"/>
      <c r="H91" s="412"/>
      <c r="I91" s="412"/>
      <c r="J91" s="412"/>
      <c r="K91" s="412"/>
      <c r="L91" s="412"/>
      <c r="M91" s="412"/>
      <c r="N91" s="412"/>
      <c r="O91" s="412"/>
      <c r="P91" s="412"/>
    </row>
    <row r="92" spans="1:16" ht="13.8" x14ac:dyDescent="0.25">
      <c r="A92" s="594"/>
      <c r="B92" s="412"/>
      <c r="C92" s="412"/>
      <c r="D92" s="412"/>
      <c r="E92" s="412"/>
      <c r="F92" s="412"/>
      <c r="G92" s="412"/>
      <c r="H92" s="412"/>
      <c r="I92" s="412"/>
      <c r="J92" s="412"/>
      <c r="K92" s="412"/>
      <c r="L92" s="412"/>
      <c r="M92" s="412"/>
      <c r="N92" s="412"/>
      <c r="O92" s="412"/>
      <c r="P92" s="412"/>
    </row>
    <row r="93" spans="1:16" x14ac:dyDescent="0.25">
      <c r="A93" s="412"/>
      <c r="B93" s="412"/>
      <c r="C93" s="412"/>
      <c r="D93" s="412"/>
      <c r="E93" s="412"/>
      <c r="F93" s="412"/>
      <c r="G93" s="412"/>
      <c r="H93" s="412"/>
      <c r="I93" s="412"/>
      <c r="J93" s="412"/>
      <c r="K93" s="412"/>
      <c r="L93" s="412"/>
      <c r="M93" s="412"/>
      <c r="N93" s="412"/>
      <c r="O93" s="412"/>
      <c r="P93" s="412"/>
    </row>
    <row r="94" spans="1:16" ht="13.8" x14ac:dyDescent="0.25">
      <c r="A94" s="589"/>
      <c r="B94" s="412"/>
      <c r="C94" s="412"/>
      <c r="D94" s="412"/>
      <c r="E94" s="412"/>
      <c r="F94" s="412"/>
      <c r="G94" s="412"/>
      <c r="H94" s="412"/>
      <c r="I94" s="412"/>
      <c r="J94" s="412"/>
      <c r="K94" s="412"/>
      <c r="L94" s="412"/>
      <c r="M94" s="412"/>
      <c r="N94" s="412"/>
      <c r="O94" s="412"/>
      <c r="P94" s="412"/>
    </row>
    <row r="95" spans="1:16" ht="13.8" x14ac:dyDescent="0.25">
      <c r="A95" s="589"/>
      <c r="B95" s="412"/>
      <c r="C95" s="412"/>
      <c r="D95" s="412"/>
      <c r="E95" s="412"/>
      <c r="F95" s="412"/>
      <c r="G95" s="412"/>
      <c r="H95" s="412"/>
      <c r="I95" s="412"/>
      <c r="J95" s="412"/>
      <c r="K95" s="412"/>
      <c r="L95" s="412"/>
      <c r="M95" s="412"/>
      <c r="N95" s="412"/>
      <c r="O95" s="412"/>
      <c r="P95" s="412"/>
    </row>
    <row r="96" spans="1:16" ht="13.8" x14ac:dyDescent="0.25">
      <c r="A96" s="589"/>
      <c r="B96" s="412"/>
      <c r="C96" s="412"/>
      <c r="D96" s="412"/>
      <c r="E96" s="412"/>
      <c r="F96" s="412"/>
      <c r="G96" s="412"/>
      <c r="H96" s="412"/>
      <c r="I96" s="412"/>
      <c r="J96" s="412"/>
      <c r="K96" s="412"/>
      <c r="L96" s="412"/>
      <c r="M96" s="412"/>
      <c r="N96" s="412"/>
      <c r="O96" s="412"/>
      <c r="P96" s="412"/>
    </row>
    <row r="97" spans="1:16" ht="13.8" x14ac:dyDescent="0.25">
      <c r="A97" s="591"/>
      <c r="B97" s="412"/>
      <c r="C97" s="412"/>
      <c r="D97" s="412"/>
      <c r="E97" s="412"/>
      <c r="F97" s="412"/>
      <c r="G97" s="412"/>
      <c r="H97" s="412"/>
      <c r="I97" s="412"/>
      <c r="J97" s="412"/>
      <c r="K97" s="412"/>
      <c r="L97" s="412"/>
      <c r="M97" s="412"/>
      <c r="N97" s="412"/>
      <c r="O97" s="412"/>
      <c r="P97" s="412"/>
    </row>
    <row r="98" spans="1:16" ht="13.8" x14ac:dyDescent="0.25">
      <c r="A98" s="594"/>
      <c r="B98" s="592"/>
      <c r="C98" s="645"/>
      <c r="D98" s="592"/>
      <c r="E98" s="641"/>
      <c r="F98" s="641"/>
      <c r="G98" s="641"/>
      <c r="H98" s="641"/>
      <c r="I98" s="641"/>
      <c r="J98" s="412"/>
      <c r="K98" s="412"/>
      <c r="L98" s="412"/>
      <c r="M98" s="412"/>
      <c r="N98" s="412"/>
      <c r="O98" s="412"/>
      <c r="P98" s="412"/>
    </row>
    <row r="99" spans="1:16" ht="13.8" x14ac:dyDescent="0.25">
      <c r="A99" s="592"/>
      <c r="B99" s="642"/>
      <c r="C99" s="642"/>
      <c r="D99" s="642"/>
      <c r="E99" s="641"/>
      <c r="F99" s="641"/>
      <c r="G99" s="641"/>
      <c r="H99" s="641"/>
      <c r="I99" s="641"/>
      <c r="J99" s="412"/>
      <c r="K99" s="412"/>
      <c r="L99" s="412"/>
      <c r="M99" s="412"/>
      <c r="N99" s="412"/>
      <c r="O99" s="412"/>
      <c r="P99" s="412"/>
    </row>
    <row r="100" spans="1:16" ht="13.8" x14ac:dyDescent="0.25">
      <c r="A100" s="642"/>
      <c r="B100" s="642"/>
      <c r="C100" s="642"/>
      <c r="D100" s="642"/>
      <c r="E100" s="641"/>
      <c r="F100" s="641"/>
      <c r="G100" s="641"/>
      <c r="H100" s="641"/>
      <c r="I100" s="641"/>
      <c r="J100" s="412"/>
      <c r="K100" s="412"/>
      <c r="L100" s="412"/>
      <c r="M100" s="412"/>
      <c r="N100" s="412"/>
      <c r="O100" s="412"/>
      <c r="P100" s="412"/>
    </row>
    <row r="101" spans="1:16" ht="13.8" x14ac:dyDescent="0.25">
      <c r="A101" s="642"/>
      <c r="B101" s="493"/>
      <c r="C101" s="642"/>
      <c r="D101" s="642"/>
      <c r="E101" s="641"/>
      <c r="F101" s="641"/>
      <c r="G101" s="641"/>
      <c r="H101" s="641"/>
      <c r="I101" s="641"/>
      <c r="J101" s="412"/>
      <c r="K101" s="412"/>
      <c r="L101" s="412"/>
      <c r="M101" s="412"/>
      <c r="N101" s="412"/>
      <c r="O101" s="412"/>
      <c r="P101" s="412"/>
    </row>
    <row r="102" spans="1:16" ht="13.8" x14ac:dyDescent="0.25">
      <c r="A102" s="642"/>
      <c r="B102" s="493"/>
      <c r="C102" s="642"/>
      <c r="D102" s="642"/>
      <c r="E102" s="641"/>
      <c r="F102" s="641"/>
      <c r="G102" s="641"/>
      <c r="H102" s="641"/>
      <c r="I102" s="641"/>
      <c r="J102" s="412"/>
      <c r="K102" s="412"/>
      <c r="L102" s="412"/>
      <c r="M102" s="412"/>
      <c r="N102" s="412"/>
      <c r="O102" s="412"/>
      <c r="P102" s="412"/>
    </row>
    <row r="103" spans="1:16" ht="13.8" x14ac:dyDescent="0.25">
      <c r="A103" s="642"/>
      <c r="B103" s="493"/>
      <c r="C103" s="642"/>
      <c r="D103" s="642"/>
      <c r="E103" s="641"/>
      <c r="F103" s="641"/>
      <c r="G103" s="641"/>
      <c r="H103" s="641"/>
      <c r="I103" s="641"/>
      <c r="J103" s="412"/>
      <c r="K103" s="412"/>
      <c r="L103" s="412"/>
      <c r="M103" s="412"/>
      <c r="N103" s="412"/>
      <c r="O103" s="412"/>
      <c r="P103" s="412"/>
    </row>
    <row r="104" spans="1:16" ht="13.8" x14ac:dyDescent="0.25">
      <c r="A104" s="642"/>
      <c r="B104" s="493"/>
      <c r="C104" s="642"/>
      <c r="D104" s="642"/>
      <c r="E104" s="641"/>
      <c r="F104" s="641"/>
      <c r="G104" s="641"/>
      <c r="H104" s="641"/>
      <c r="I104" s="641"/>
      <c r="J104" s="412"/>
      <c r="K104" s="412"/>
      <c r="L104" s="412"/>
      <c r="M104" s="412"/>
      <c r="N104" s="412"/>
      <c r="O104" s="412"/>
      <c r="P104" s="412"/>
    </row>
    <row r="105" spans="1:16" ht="13.8" x14ac:dyDescent="0.25">
      <c r="A105" s="642"/>
      <c r="B105" s="642"/>
      <c r="C105" s="642"/>
      <c r="D105" s="642"/>
      <c r="E105" s="641"/>
      <c r="F105" s="641"/>
      <c r="G105" s="641"/>
      <c r="H105" s="641"/>
      <c r="I105" s="641"/>
      <c r="J105" s="412"/>
      <c r="K105" s="412"/>
      <c r="L105" s="412"/>
      <c r="M105" s="412"/>
      <c r="N105" s="412"/>
      <c r="O105" s="412"/>
      <c r="P105" s="412"/>
    </row>
    <row r="106" spans="1:16" ht="13.8" x14ac:dyDescent="0.25">
      <c r="A106" s="642"/>
      <c r="B106" s="412"/>
      <c r="C106" s="412"/>
      <c r="D106" s="412"/>
      <c r="E106" s="412"/>
      <c r="F106" s="412"/>
      <c r="G106" s="412"/>
      <c r="H106" s="412"/>
      <c r="I106" s="412"/>
      <c r="J106" s="412"/>
      <c r="K106" s="412"/>
      <c r="L106" s="412"/>
      <c r="M106" s="412"/>
      <c r="N106" s="412"/>
      <c r="O106" s="412"/>
      <c r="P106" s="412"/>
    </row>
    <row r="107" spans="1:16" ht="13.8" x14ac:dyDescent="0.25">
      <c r="A107" s="594"/>
      <c r="B107" s="412"/>
      <c r="C107" s="412"/>
      <c r="D107" s="412"/>
      <c r="E107" s="412"/>
      <c r="F107" s="412"/>
      <c r="G107" s="412"/>
      <c r="H107" s="412"/>
      <c r="I107" s="412"/>
      <c r="J107" s="412"/>
      <c r="K107" s="412"/>
      <c r="L107" s="412"/>
      <c r="M107" s="412"/>
      <c r="N107" s="412"/>
      <c r="O107" s="412"/>
      <c r="P107" s="412"/>
    </row>
    <row r="108" spans="1:16" ht="13.8" x14ac:dyDescent="0.25">
      <c r="A108" s="594"/>
      <c r="B108" s="645"/>
      <c r="C108" s="645"/>
      <c r="D108" s="645"/>
      <c r="E108" s="645"/>
      <c r="F108" s="645"/>
      <c r="G108" s="645"/>
      <c r="H108" s="645"/>
      <c r="I108" s="969"/>
      <c r="J108" s="970"/>
      <c r="K108" s="970"/>
      <c r="L108" s="970"/>
      <c r="M108" s="970"/>
      <c r="N108" s="970"/>
      <c r="O108" s="412"/>
      <c r="P108" s="412"/>
    </row>
    <row r="109" spans="1:16" ht="13.8" x14ac:dyDescent="0.25">
      <c r="A109" s="645"/>
      <c r="B109" s="642"/>
      <c r="C109" s="642"/>
      <c r="D109" s="642"/>
      <c r="E109" s="642"/>
      <c r="F109" s="642"/>
      <c r="G109" s="642"/>
      <c r="H109" s="642"/>
      <c r="I109" s="968"/>
      <c r="J109" s="840"/>
      <c r="K109" s="840"/>
      <c r="L109" s="840"/>
      <c r="M109" s="840"/>
      <c r="N109" s="840"/>
      <c r="O109" s="412"/>
      <c r="P109" s="412"/>
    </row>
    <row r="110" spans="1:16" ht="13.8" x14ac:dyDescent="0.25">
      <c r="A110" s="642"/>
      <c r="B110" s="642"/>
      <c r="C110" s="642"/>
      <c r="D110" s="642"/>
      <c r="E110" s="642"/>
      <c r="F110" s="642"/>
      <c r="G110" s="642"/>
      <c r="H110" s="642"/>
      <c r="I110" s="968"/>
      <c r="J110" s="840"/>
      <c r="K110" s="840"/>
      <c r="L110" s="840"/>
      <c r="M110" s="840"/>
      <c r="N110" s="840"/>
      <c r="O110" s="412"/>
      <c r="P110" s="412"/>
    </row>
    <row r="111" spans="1:16" ht="13.8" x14ac:dyDescent="0.25">
      <c r="A111" s="642"/>
      <c r="B111" s="642"/>
      <c r="C111" s="642"/>
      <c r="D111" s="642"/>
      <c r="E111" s="642"/>
      <c r="F111" s="642"/>
      <c r="G111" s="642"/>
      <c r="H111" s="642"/>
      <c r="I111" s="968"/>
      <c r="J111" s="840"/>
      <c r="K111" s="840"/>
      <c r="L111" s="840"/>
      <c r="M111" s="840"/>
      <c r="N111" s="840"/>
      <c r="O111" s="412"/>
      <c r="P111" s="412"/>
    </row>
    <row r="112" spans="1:16" ht="13.8" x14ac:dyDescent="0.25">
      <c r="A112" s="642"/>
      <c r="B112" s="642"/>
      <c r="C112" s="642"/>
      <c r="D112" s="642"/>
      <c r="E112" s="642"/>
      <c r="F112" s="642"/>
      <c r="G112" s="642"/>
      <c r="H112" s="642"/>
      <c r="I112" s="968"/>
      <c r="J112" s="840"/>
      <c r="K112" s="840"/>
      <c r="L112" s="840"/>
      <c r="M112" s="840"/>
      <c r="N112" s="840"/>
      <c r="O112" s="412"/>
      <c r="P112" s="412"/>
    </row>
    <row r="113" spans="1:16" ht="13.8" x14ac:dyDescent="0.25">
      <c r="A113" s="642"/>
      <c r="B113" s="412"/>
      <c r="C113" s="412"/>
      <c r="D113" s="412"/>
      <c r="E113" s="412"/>
      <c r="F113" s="412"/>
      <c r="G113" s="412"/>
      <c r="H113" s="412"/>
      <c r="I113" s="412"/>
      <c r="J113" s="412"/>
      <c r="K113" s="412"/>
      <c r="L113" s="412"/>
      <c r="M113" s="412"/>
      <c r="N113" s="412"/>
      <c r="O113" s="412"/>
      <c r="P113" s="412"/>
    </row>
    <row r="114" spans="1:16" ht="13.8" x14ac:dyDescent="0.25">
      <c r="A114" s="594"/>
      <c r="B114" s="412"/>
      <c r="C114" s="412"/>
      <c r="D114" s="412"/>
      <c r="E114" s="412"/>
      <c r="F114" s="412"/>
      <c r="G114" s="412"/>
      <c r="H114" s="412"/>
      <c r="I114" s="412"/>
      <c r="J114" s="412"/>
      <c r="K114" s="412"/>
      <c r="L114" s="412"/>
      <c r="M114" s="412"/>
      <c r="N114" s="412"/>
      <c r="O114" s="412"/>
      <c r="P114" s="412"/>
    </row>
    <row r="115" spans="1:16" ht="13.8" x14ac:dyDescent="0.25">
      <c r="A115" s="406"/>
      <c r="B115" s="592"/>
      <c r="C115" s="645"/>
      <c r="D115" s="592"/>
      <c r="E115" s="641"/>
      <c r="F115" s="641"/>
      <c r="G115" s="641"/>
      <c r="H115" s="641"/>
      <c r="I115" s="641"/>
      <c r="J115" s="412"/>
      <c r="K115" s="412"/>
      <c r="L115" s="412"/>
      <c r="M115" s="412"/>
      <c r="N115" s="412"/>
      <c r="O115" s="412"/>
      <c r="P115" s="412"/>
    </row>
    <row r="116" spans="1:16" ht="13.8" x14ac:dyDescent="0.25">
      <c r="A116" s="592"/>
      <c r="B116" s="642"/>
      <c r="C116" s="642"/>
      <c r="D116" s="642"/>
      <c r="E116" s="641"/>
      <c r="F116" s="641"/>
      <c r="G116" s="641"/>
      <c r="H116" s="641"/>
      <c r="I116" s="641"/>
      <c r="J116" s="412"/>
      <c r="K116" s="412"/>
      <c r="L116" s="412"/>
      <c r="M116" s="412"/>
      <c r="N116" s="412"/>
      <c r="O116" s="412"/>
      <c r="P116" s="412"/>
    </row>
    <row r="117" spans="1:16" ht="13.8" x14ac:dyDescent="0.25">
      <c r="A117" s="642"/>
      <c r="B117" s="642"/>
      <c r="C117" s="642"/>
      <c r="D117" s="642"/>
      <c r="E117" s="641"/>
      <c r="F117" s="641"/>
      <c r="G117" s="641"/>
      <c r="H117" s="641"/>
      <c r="I117" s="641"/>
      <c r="J117" s="412"/>
      <c r="K117" s="412"/>
      <c r="L117" s="412"/>
      <c r="M117" s="412"/>
      <c r="N117" s="412"/>
      <c r="O117" s="412"/>
      <c r="P117" s="412"/>
    </row>
    <row r="118" spans="1:16" ht="13.8" x14ac:dyDescent="0.25">
      <c r="A118" s="642"/>
      <c r="B118" s="595"/>
      <c r="C118" s="642"/>
      <c r="D118" s="642"/>
      <c r="E118" s="641"/>
      <c r="F118" s="641"/>
      <c r="G118" s="641"/>
      <c r="H118" s="641"/>
      <c r="I118" s="641"/>
      <c r="J118" s="412"/>
      <c r="K118" s="412"/>
      <c r="L118" s="412"/>
      <c r="M118" s="412"/>
      <c r="N118" s="412"/>
      <c r="O118" s="412"/>
      <c r="P118" s="412"/>
    </row>
    <row r="119" spans="1:16" ht="13.8" x14ac:dyDescent="0.25">
      <c r="A119" s="642"/>
      <c r="B119" s="595"/>
      <c r="C119" s="642"/>
      <c r="D119" s="642"/>
      <c r="E119" s="641"/>
      <c r="F119" s="641"/>
      <c r="G119" s="641"/>
      <c r="H119" s="641"/>
      <c r="I119" s="641"/>
      <c r="J119" s="412"/>
      <c r="K119" s="412"/>
      <c r="L119" s="412"/>
      <c r="M119" s="412"/>
      <c r="N119" s="412"/>
      <c r="O119" s="412"/>
      <c r="P119" s="412"/>
    </row>
    <row r="120" spans="1:16" ht="13.8" x14ac:dyDescent="0.25">
      <c r="A120" s="642"/>
    </row>
  </sheetData>
  <mergeCells count="54">
    <mergeCell ref="A6:O6"/>
    <mergeCell ref="A1:O1"/>
    <mergeCell ref="A2:F2"/>
    <mergeCell ref="A3:O3"/>
    <mergeCell ref="A4:O4"/>
    <mergeCell ref="A5:F5"/>
    <mergeCell ref="H18:N18"/>
    <mergeCell ref="A7:O7"/>
    <mergeCell ref="A8:O8"/>
    <mergeCell ref="A9:O9"/>
    <mergeCell ref="A10:O10"/>
    <mergeCell ref="H11:N11"/>
    <mergeCell ref="H12:N12"/>
    <mergeCell ref="H13:N13"/>
    <mergeCell ref="H14:N14"/>
    <mergeCell ref="H15:N15"/>
    <mergeCell ref="H16:N16"/>
    <mergeCell ref="H17:N17"/>
    <mergeCell ref="C36:E36"/>
    <mergeCell ref="H19:N19"/>
    <mergeCell ref="C25:E25"/>
    <mergeCell ref="C26:E26"/>
    <mergeCell ref="C27:E27"/>
    <mergeCell ref="C28:E28"/>
    <mergeCell ref="C29:E29"/>
    <mergeCell ref="C30:E30"/>
    <mergeCell ref="C32:E32"/>
    <mergeCell ref="C33:E33"/>
    <mergeCell ref="C34:E34"/>
    <mergeCell ref="C35:E35"/>
    <mergeCell ref="H68:N68"/>
    <mergeCell ref="C37:E37"/>
    <mergeCell ref="H39:N39"/>
    <mergeCell ref="H40:N40"/>
    <mergeCell ref="H41:N41"/>
    <mergeCell ref="H42:N42"/>
    <mergeCell ref="H43:N43"/>
    <mergeCell ref="H44:N44"/>
    <mergeCell ref="H45:N45"/>
    <mergeCell ref="H46:N46"/>
    <mergeCell ref="H47:N47"/>
    <mergeCell ref="H48:N48"/>
    <mergeCell ref="I112:N112"/>
    <mergeCell ref="H69:N69"/>
    <mergeCell ref="H70:N70"/>
    <mergeCell ref="H71:N71"/>
    <mergeCell ref="H72:N72"/>
    <mergeCell ref="H73:N73"/>
    <mergeCell ref="H74:N74"/>
    <mergeCell ref="H75:N75"/>
    <mergeCell ref="I108:N108"/>
    <mergeCell ref="I109:N109"/>
    <mergeCell ref="I110:N110"/>
    <mergeCell ref="I111:N111"/>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D15" sqref="D15"/>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749" t="str">
        <f>CONCATENATE('0) Signal List'!A1 &amp; "Signal List Version Control")</f>
        <v>WINDFARM NAME (TLC)Signal List Version Control</v>
      </c>
      <c r="B2" s="750"/>
      <c r="C2" s="750"/>
      <c r="D2" s="750"/>
      <c r="E2" s="750"/>
      <c r="F2" s="750"/>
      <c r="G2" s="750"/>
      <c r="H2" s="750"/>
    </row>
    <row r="3" spans="1:8" s="59" customFormat="1" ht="13.8" thickBot="1" x14ac:dyDescent="0.3">
      <c r="A3" s="60" t="s">
        <v>152</v>
      </c>
      <c r="B3" s="62" t="s">
        <v>174</v>
      </c>
      <c r="C3" s="61" t="s">
        <v>155</v>
      </c>
      <c r="D3" s="62" t="s">
        <v>234</v>
      </c>
      <c r="E3" s="62" t="s">
        <v>235</v>
      </c>
      <c r="G3" s="61" t="s">
        <v>153</v>
      </c>
      <c r="H3" s="61" t="s">
        <v>154</v>
      </c>
    </row>
    <row r="4" spans="1:8" x14ac:dyDescent="0.25">
      <c r="A4" s="346">
        <v>0.1</v>
      </c>
      <c r="B4" s="256"/>
      <c r="C4" s="254"/>
      <c r="D4" s="263"/>
      <c r="E4" s="345"/>
      <c r="G4" s="347" t="s">
        <v>413</v>
      </c>
      <c r="H4" s="255"/>
    </row>
    <row r="5" spans="1:8" ht="39.6" x14ac:dyDescent="0.25">
      <c r="A5" s="270">
        <v>0.2</v>
      </c>
      <c r="B5" s="619">
        <v>42086</v>
      </c>
      <c r="C5" s="620"/>
      <c r="D5" s="621"/>
      <c r="E5" s="622"/>
      <c r="F5" s="623"/>
      <c r="G5" s="620" t="s">
        <v>587</v>
      </c>
      <c r="H5" s="624"/>
    </row>
    <row r="6" spans="1:8" ht="26.4" x14ac:dyDescent="0.25">
      <c r="A6" s="270">
        <v>0.3</v>
      </c>
      <c r="B6" s="619">
        <v>42163</v>
      </c>
      <c r="C6" s="620"/>
      <c r="D6" s="263"/>
      <c r="E6" s="622"/>
      <c r="F6" s="623"/>
      <c r="G6" s="620" t="s">
        <v>589</v>
      </c>
      <c r="H6" s="636"/>
    </row>
    <row r="7" spans="1:8" ht="26.4" x14ac:dyDescent="0.25">
      <c r="A7" s="270">
        <v>0.4</v>
      </c>
      <c r="B7" s="619">
        <v>42496</v>
      </c>
      <c r="C7" s="637"/>
      <c r="D7" s="621"/>
      <c r="E7" s="622"/>
      <c r="F7" s="623"/>
      <c r="G7" s="620" t="s">
        <v>626</v>
      </c>
      <c r="H7" s="624"/>
    </row>
    <row r="8" spans="1:8" ht="26.4" x14ac:dyDescent="0.25">
      <c r="A8" s="270">
        <v>0.5</v>
      </c>
      <c r="B8" s="258">
        <v>43009</v>
      </c>
      <c r="C8" s="259"/>
      <c r="D8" s="255"/>
      <c r="E8" s="257"/>
      <c r="G8" s="620" t="s">
        <v>660</v>
      </c>
      <c r="H8" s="64"/>
    </row>
    <row r="9" spans="1:8" x14ac:dyDescent="0.25">
      <c r="A9" s="270">
        <v>0.6</v>
      </c>
      <c r="B9" s="258">
        <v>42818</v>
      </c>
      <c r="C9" s="259"/>
      <c r="D9" s="255"/>
      <c r="E9" s="257"/>
      <c r="G9" s="64" t="s">
        <v>662</v>
      </c>
      <c r="H9" s="64"/>
    </row>
    <row r="10" spans="1:8" x14ac:dyDescent="0.25">
      <c r="A10" s="270">
        <v>1</v>
      </c>
      <c r="B10" s="258">
        <v>43013</v>
      </c>
      <c r="C10" s="259" t="s">
        <v>664</v>
      </c>
      <c r="D10" s="255"/>
      <c r="E10" s="257"/>
      <c r="G10" s="64" t="s">
        <v>665</v>
      </c>
      <c r="H10" s="64"/>
    </row>
    <row r="11" spans="1:8" x14ac:dyDescent="0.25">
      <c r="A11" s="270"/>
      <c r="B11" s="258"/>
      <c r="C11" s="259"/>
      <c r="D11" s="255"/>
      <c r="E11" s="257"/>
      <c r="G11" s="64"/>
      <c r="H11" s="64"/>
    </row>
    <row r="12" spans="1:8" x14ac:dyDescent="0.25">
      <c r="A12" s="270"/>
      <c r="B12" s="258"/>
      <c r="C12" s="259"/>
      <c r="D12" s="255"/>
      <c r="E12" s="257"/>
      <c r="G12" s="64"/>
      <c r="H12" s="64"/>
    </row>
    <row r="13" spans="1:8" x14ac:dyDescent="0.25">
      <c r="A13" s="270"/>
      <c r="B13" s="258"/>
      <c r="C13" s="259"/>
      <c r="D13" s="255"/>
      <c r="E13" s="257"/>
      <c r="G13" s="64"/>
      <c r="H13" s="64"/>
    </row>
    <row r="14" spans="1:8" x14ac:dyDescent="0.25">
      <c r="A14" s="270"/>
      <c r="B14" s="258"/>
      <c r="C14" s="259"/>
      <c r="D14" s="255"/>
      <c r="E14" s="257"/>
      <c r="G14" s="64"/>
      <c r="H14" s="64"/>
    </row>
    <row r="15" spans="1:8" x14ac:dyDescent="0.25">
      <c r="A15" s="270"/>
      <c r="B15" s="258"/>
      <c r="C15" s="259"/>
      <c r="D15" s="255"/>
      <c r="E15" s="257"/>
      <c r="G15" s="64"/>
      <c r="H15" s="64"/>
    </row>
    <row r="16" spans="1:8" x14ac:dyDescent="0.25">
      <c r="A16" s="270"/>
      <c r="B16" s="258"/>
      <c r="C16" s="259"/>
      <c r="D16" s="255"/>
      <c r="E16" s="257"/>
      <c r="G16" s="64"/>
      <c r="H16" s="64"/>
    </row>
    <row r="17" spans="1:8" x14ac:dyDescent="0.25">
      <c r="A17" s="270"/>
      <c r="B17" s="258"/>
      <c r="C17" s="259"/>
      <c r="D17" s="255"/>
      <c r="E17" s="257"/>
      <c r="G17" s="64"/>
      <c r="H17" s="64"/>
    </row>
    <row r="18" spans="1:8" x14ac:dyDescent="0.25">
      <c r="A18" s="270"/>
      <c r="B18" s="258"/>
      <c r="C18" s="259"/>
      <c r="D18" s="255"/>
      <c r="E18" s="257"/>
      <c r="G18" s="64"/>
      <c r="H18" s="64"/>
    </row>
    <row r="19" spans="1:8" x14ac:dyDescent="0.25">
      <c r="A19" s="270"/>
      <c r="B19" s="258"/>
      <c r="C19" s="259"/>
      <c r="D19" s="255"/>
      <c r="E19" s="257"/>
      <c r="G19" s="64"/>
      <c r="H19" s="64"/>
    </row>
    <row r="20" spans="1:8" x14ac:dyDescent="0.25">
      <c r="A20" s="270"/>
      <c r="B20" s="258"/>
      <c r="C20" s="259"/>
      <c r="D20" s="255"/>
      <c r="E20" s="257"/>
      <c r="G20" s="64"/>
      <c r="H20" s="64"/>
    </row>
    <row r="21" spans="1:8" x14ac:dyDescent="0.25">
      <c r="A21" s="270"/>
      <c r="B21" s="258"/>
      <c r="C21" s="259"/>
      <c r="D21" s="255"/>
      <c r="E21" s="257"/>
      <c r="G21" s="64"/>
      <c r="H21" s="64"/>
    </row>
    <row r="22" spans="1:8" x14ac:dyDescent="0.25">
      <c r="A22" s="270"/>
      <c r="B22" s="258"/>
      <c r="C22" s="259"/>
      <c r="D22" s="255"/>
      <c r="E22" s="257"/>
      <c r="G22" s="64"/>
      <c r="H22" s="64"/>
    </row>
    <row r="23" spans="1:8" x14ac:dyDescent="0.25">
      <c r="A23" s="270"/>
      <c r="B23" s="258"/>
      <c r="C23" s="259"/>
      <c r="D23" s="255"/>
      <c r="E23" s="257"/>
      <c r="G23" s="64"/>
      <c r="H23" s="64"/>
    </row>
    <row r="24" spans="1:8" x14ac:dyDescent="0.25">
      <c r="A24" s="270"/>
      <c r="B24" s="258"/>
      <c r="C24" s="259"/>
      <c r="D24" s="257"/>
      <c r="E24" s="257"/>
      <c r="G24" s="64"/>
      <c r="H24" s="64"/>
    </row>
    <row r="25" spans="1:8" x14ac:dyDescent="0.25">
      <c r="A25" s="270"/>
      <c r="B25" s="258"/>
      <c r="C25" s="259"/>
      <c r="D25" s="257"/>
      <c r="E25" s="257"/>
      <c r="G25" s="64"/>
      <c r="H25" s="64"/>
    </row>
    <row r="26" spans="1:8" x14ac:dyDescent="0.25">
      <c r="A26" s="270"/>
      <c r="B26" s="258"/>
      <c r="C26" s="259"/>
      <c r="D26" s="257"/>
      <c r="E26" s="257"/>
      <c r="G26" s="64"/>
      <c r="H26" s="64"/>
    </row>
    <row r="27" spans="1:8" x14ac:dyDescent="0.25">
      <c r="A27" s="270"/>
      <c r="B27" s="258"/>
      <c r="C27" s="259"/>
      <c r="D27" s="257"/>
      <c r="E27" s="257"/>
      <c r="G27" s="64"/>
      <c r="H27" s="64"/>
    </row>
    <row r="28" spans="1:8" x14ac:dyDescent="0.25">
      <c r="A28" s="270"/>
      <c r="B28" s="258"/>
      <c r="C28" s="259"/>
      <c r="D28" s="257"/>
      <c r="E28" s="257"/>
      <c r="G28" s="64"/>
      <c r="H28" s="64"/>
    </row>
    <row r="29" spans="1:8" x14ac:dyDescent="0.25">
      <c r="A29" s="270"/>
      <c r="B29" s="258"/>
      <c r="C29" s="259"/>
      <c r="D29" s="257"/>
      <c r="E29" s="257"/>
      <c r="G29" s="64"/>
      <c r="H29" s="64"/>
    </row>
    <row r="30" spans="1:8" x14ac:dyDescent="0.25">
      <c r="A30" s="270"/>
      <c r="B30" s="258"/>
      <c r="C30" s="259"/>
      <c r="D30" s="257"/>
      <c r="E30" s="257"/>
      <c r="G30" s="64"/>
      <c r="H30" s="64"/>
    </row>
    <row r="31" spans="1:8" x14ac:dyDescent="0.25">
      <c r="A31" s="270"/>
      <c r="B31" s="258"/>
      <c r="C31" s="259"/>
      <c r="D31" s="257"/>
      <c r="E31" s="257"/>
      <c r="G31" s="64"/>
      <c r="H31" s="64"/>
    </row>
    <row r="32" spans="1:8" x14ac:dyDescent="0.25">
      <c r="A32" s="270"/>
      <c r="B32" s="258"/>
      <c r="C32" s="259"/>
      <c r="D32" s="257"/>
      <c r="E32" s="257"/>
      <c r="G32" s="64"/>
      <c r="H32" s="64"/>
    </row>
    <row r="33" spans="1:8" x14ac:dyDescent="0.25">
      <c r="A33" s="270"/>
      <c r="B33" s="258"/>
      <c r="C33" s="259"/>
      <c r="D33" s="257"/>
      <c r="E33" s="257"/>
      <c r="G33" s="64"/>
      <c r="H33" s="64"/>
    </row>
    <row r="34" spans="1:8" x14ac:dyDescent="0.25">
      <c r="A34" s="270"/>
      <c r="B34" s="258"/>
      <c r="C34" s="259"/>
      <c r="D34" s="257"/>
      <c r="E34" s="257"/>
      <c r="G34" s="64"/>
      <c r="H34" s="64"/>
    </row>
    <row r="35" spans="1:8" x14ac:dyDescent="0.25">
      <c r="A35" s="270"/>
      <c r="B35" s="258"/>
      <c r="C35" s="259"/>
      <c r="D35" s="257"/>
      <c r="E35" s="257"/>
      <c r="G35" s="64"/>
      <c r="H35" s="64"/>
    </row>
    <row r="36" spans="1:8" x14ac:dyDescent="0.25">
      <c r="A36" s="270"/>
      <c r="B36" s="258"/>
      <c r="C36" s="259"/>
      <c r="D36" s="257"/>
      <c r="E36" s="257"/>
      <c r="G36" s="64"/>
      <c r="H36" s="64"/>
    </row>
    <row r="37" spans="1:8" x14ac:dyDescent="0.25">
      <c r="A37" s="270"/>
      <c r="B37" s="258"/>
      <c r="C37" s="259"/>
      <c r="D37" s="257"/>
      <c r="E37" s="257"/>
      <c r="G37" s="64"/>
      <c r="H37" s="64"/>
    </row>
    <row r="38" spans="1:8" x14ac:dyDescent="0.25">
      <c r="A38" s="270"/>
      <c r="B38" s="258"/>
      <c r="C38" s="259"/>
      <c r="D38" s="257"/>
      <c r="E38" s="257"/>
      <c r="G38" s="64"/>
      <c r="H38" s="64"/>
    </row>
    <row r="39" spans="1:8" x14ac:dyDescent="0.25">
      <c r="A39" s="270"/>
      <c r="B39" s="258"/>
      <c r="C39" s="259"/>
      <c r="D39" s="257"/>
      <c r="E39" s="257"/>
      <c r="G39" s="64"/>
      <c r="H39" s="64"/>
    </row>
    <row r="40" spans="1:8" x14ac:dyDescent="0.25">
      <c r="A40" s="270"/>
      <c r="B40" s="258"/>
      <c r="C40" s="259"/>
      <c r="D40" s="257"/>
      <c r="E40" s="257"/>
      <c r="G40" s="64"/>
      <c r="H40" s="64"/>
    </row>
    <row r="41" spans="1:8" x14ac:dyDescent="0.25">
      <c r="A41" s="270"/>
      <c r="B41" s="258"/>
      <c r="C41" s="259"/>
      <c r="D41" s="257"/>
      <c r="E41" s="257"/>
      <c r="G41" s="64"/>
      <c r="H41" s="64"/>
    </row>
    <row r="42" spans="1:8" x14ac:dyDescent="0.25">
      <c r="A42" s="270"/>
      <c r="B42" s="258"/>
      <c r="C42" s="259"/>
      <c r="D42" s="257"/>
      <c r="E42" s="257"/>
      <c r="G42" s="64"/>
      <c r="H42" s="64"/>
    </row>
    <row r="43" spans="1:8" x14ac:dyDescent="0.25">
      <c r="A43" s="270"/>
      <c r="B43" s="258"/>
      <c r="C43" s="259"/>
      <c r="D43" s="257"/>
      <c r="E43" s="257"/>
      <c r="G43" s="64"/>
      <c r="H43" s="64"/>
    </row>
    <row r="44" spans="1:8" x14ac:dyDescent="0.25">
      <c r="A44" s="270"/>
      <c r="B44" s="258"/>
      <c r="C44" s="259"/>
      <c r="D44" s="257"/>
      <c r="E44" s="257"/>
      <c r="G44" s="64"/>
      <c r="H44" s="64"/>
    </row>
    <row r="45" spans="1:8" x14ac:dyDescent="0.25">
      <c r="A45" s="270"/>
      <c r="B45" s="258"/>
      <c r="C45" s="259"/>
      <c r="D45" s="257"/>
      <c r="E45" s="257"/>
      <c r="G45" s="64"/>
      <c r="H45" s="64"/>
    </row>
    <row r="46" spans="1:8" ht="13.8" thickBot="1" x14ac:dyDescent="0.3">
      <c r="A46" s="271"/>
      <c r="B46" s="262"/>
      <c r="C46" s="260"/>
      <c r="D46" s="261"/>
      <c r="E46" s="261"/>
      <c r="G46" s="64"/>
      <c r="H46" s="64"/>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76"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pageSetUpPr fitToPage="1"/>
  </sheetPr>
  <dimension ref="A1:AE121"/>
  <sheetViews>
    <sheetView view="pageBreakPreview" zoomScale="70" zoomScaleNormal="85" zoomScaleSheetLayoutView="70" workbookViewId="0">
      <selection activeCell="C105" sqref="C105"/>
    </sheetView>
  </sheetViews>
  <sheetFormatPr defaultRowHeight="13.2" x14ac:dyDescent="0.25"/>
  <cols>
    <col min="1" max="1" width="36.109375" bestFit="1" customWidth="1"/>
    <col min="2" max="2" width="34.109375" bestFit="1" customWidth="1"/>
    <col min="3" max="3" width="44.44140625" customWidth="1"/>
    <col min="4" max="4" width="46.44140625" bestFit="1" customWidth="1"/>
    <col min="5" max="5" width="17.88671875" customWidth="1"/>
    <col min="6" max="6" width="12.109375" bestFit="1" customWidth="1"/>
    <col min="8" max="8" width="68" customWidth="1"/>
  </cols>
  <sheetData>
    <row r="1" spans="1:9" ht="27.75" customHeight="1" x14ac:dyDescent="0.25">
      <c r="A1" s="753" t="s">
        <v>307</v>
      </c>
      <c r="B1" s="753"/>
      <c r="C1" s="753"/>
      <c r="D1" s="753"/>
      <c r="E1" s="753"/>
      <c r="F1" s="753"/>
      <c r="G1" s="753"/>
      <c r="H1" s="753"/>
      <c r="I1" s="753"/>
    </row>
    <row r="2" spans="1:9" ht="13.8" thickBot="1" x14ac:dyDescent="0.3"/>
    <row r="3" spans="1:9" ht="65.25" customHeight="1" thickBot="1" x14ac:dyDescent="0.35">
      <c r="A3" s="281" t="s">
        <v>226</v>
      </c>
      <c r="B3" s="282" t="s">
        <v>80</v>
      </c>
      <c r="C3" s="754" t="s">
        <v>308</v>
      </c>
      <c r="D3" s="755"/>
    </row>
    <row r="5" spans="1:9" ht="13.8" thickBot="1" x14ac:dyDescent="0.3"/>
    <row r="6" spans="1:9" ht="13.8" thickBot="1" x14ac:dyDescent="0.3">
      <c r="A6" s="199" t="s">
        <v>222</v>
      </c>
      <c r="B6" s="198" t="s">
        <v>109</v>
      </c>
      <c r="C6" s="197" t="s">
        <v>110</v>
      </c>
      <c r="D6" s="200" t="s">
        <v>111</v>
      </c>
    </row>
    <row r="7" spans="1:9" x14ac:dyDescent="0.25">
      <c r="A7" s="759" t="s">
        <v>244</v>
      </c>
      <c r="B7" s="50"/>
      <c r="C7" s="48"/>
      <c r="D7" s="201"/>
    </row>
    <row r="8" spans="1:9" x14ac:dyDescent="0.25">
      <c r="A8" s="760"/>
      <c r="B8" s="51" t="s">
        <v>112</v>
      </c>
      <c r="C8" s="53" t="s">
        <v>113</v>
      </c>
      <c r="D8" s="272" t="s">
        <v>113</v>
      </c>
    </row>
    <row r="9" spans="1:9" ht="13.8" thickBot="1" x14ac:dyDescent="0.3">
      <c r="A9" s="761"/>
      <c r="B9" s="52"/>
      <c r="C9" s="54"/>
      <c r="D9" s="273"/>
    </row>
    <row r="10" spans="1:9" x14ac:dyDescent="0.25">
      <c r="A10" s="762" t="s">
        <v>96</v>
      </c>
      <c r="B10" s="49"/>
      <c r="C10" s="55"/>
      <c r="D10" s="274"/>
    </row>
    <row r="11" spans="1:9" x14ac:dyDescent="0.25">
      <c r="A11" s="763"/>
      <c r="B11" s="46"/>
      <c r="C11" s="53" t="s">
        <v>108</v>
      </c>
      <c r="D11" s="272" t="s">
        <v>108</v>
      </c>
    </row>
    <row r="12" spans="1:9" x14ac:dyDescent="0.25">
      <c r="A12" s="763"/>
      <c r="B12" s="46"/>
      <c r="C12" s="56" t="s">
        <v>101</v>
      </c>
      <c r="D12" s="264" t="s">
        <v>101</v>
      </c>
    </row>
    <row r="13" spans="1:9" ht="13.8" thickBot="1" x14ac:dyDescent="0.3">
      <c r="A13" s="764"/>
      <c r="B13" s="47"/>
      <c r="C13" s="54"/>
      <c r="D13" s="273"/>
    </row>
    <row r="14" spans="1:9" x14ac:dyDescent="0.25">
      <c r="A14" s="762" t="s">
        <v>97</v>
      </c>
      <c r="B14" s="45"/>
      <c r="C14" s="48"/>
      <c r="D14" s="201"/>
    </row>
    <row r="15" spans="1:9" x14ac:dyDescent="0.25">
      <c r="A15" s="763"/>
      <c r="B15" s="46"/>
      <c r="C15" s="56" t="s">
        <v>17</v>
      </c>
      <c r="D15" s="264" t="s">
        <v>17</v>
      </c>
    </row>
    <row r="16" spans="1:9" x14ac:dyDescent="0.25">
      <c r="A16" s="763"/>
      <c r="B16" s="46"/>
      <c r="C16" s="56" t="s">
        <v>68</v>
      </c>
      <c r="D16" s="264" t="s">
        <v>68</v>
      </c>
    </row>
    <row r="17" spans="1:11" x14ac:dyDescent="0.25">
      <c r="A17" s="763"/>
      <c r="B17" s="46"/>
      <c r="C17" s="56" t="s">
        <v>64</v>
      </c>
      <c r="D17" s="264" t="s">
        <v>64</v>
      </c>
    </row>
    <row r="18" spans="1:11" x14ac:dyDescent="0.25">
      <c r="A18" s="763"/>
      <c r="B18" s="46"/>
      <c r="C18" s="56" t="s">
        <v>66</v>
      </c>
      <c r="D18" s="264" t="s">
        <v>66</v>
      </c>
    </row>
    <row r="19" spans="1:11" x14ac:dyDescent="0.25">
      <c r="A19" s="763"/>
      <c r="B19" s="46"/>
      <c r="C19" s="53"/>
      <c r="D19" s="203" t="s">
        <v>70</v>
      </c>
    </row>
    <row r="20" spans="1:11" x14ac:dyDescent="0.25">
      <c r="A20" s="763"/>
      <c r="B20" s="46"/>
      <c r="C20" s="53"/>
      <c r="D20" s="203" t="s">
        <v>74</v>
      </c>
    </row>
    <row r="21" spans="1:11" x14ac:dyDescent="0.25">
      <c r="A21" s="763"/>
      <c r="B21" s="46"/>
      <c r="C21" s="53"/>
      <c r="D21" s="203" t="s">
        <v>78</v>
      </c>
    </row>
    <row r="22" spans="1:11" x14ac:dyDescent="0.25">
      <c r="A22" s="763"/>
      <c r="B22" s="46"/>
      <c r="C22" s="53"/>
      <c r="D22" s="203" t="s">
        <v>82</v>
      </c>
    </row>
    <row r="23" spans="1:11" ht="13.5" customHeight="1" thickBot="1" x14ac:dyDescent="0.3">
      <c r="A23" s="764"/>
      <c r="B23" s="47"/>
      <c r="C23" s="54"/>
      <c r="D23" s="273"/>
      <c r="E23" s="756"/>
      <c r="F23" s="752"/>
      <c r="G23" s="752"/>
      <c r="H23" s="752"/>
      <c r="I23" s="752"/>
      <c r="J23" s="752"/>
      <c r="K23" s="752"/>
    </row>
    <row r="24" spans="1:11" x14ac:dyDescent="0.25">
      <c r="A24" s="762" t="s">
        <v>98</v>
      </c>
      <c r="B24" s="45"/>
      <c r="C24" s="48"/>
      <c r="D24" s="201"/>
    </row>
    <row r="25" spans="1:11" x14ac:dyDescent="0.25">
      <c r="A25" s="763"/>
      <c r="B25" s="46"/>
      <c r="C25" s="56" t="s">
        <v>644</v>
      </c>
      <c r="D25" s="56" t="s">
        <v>644</v>
      </c>
      <c r="F25" s="35"/>
      <c r="G25" s="35"/>
      <c r="H25" s="82"/>
      <c r="I25" s="82"/>
    </row>
    <row r="26" spans="1:11" x14ac:dyDescent="0.25">
      <c r="A26" s="763"/>
      <c r="B26" s="46"/>
      <c r="C26" s="56" t="s">
        <v>645</v>
      </c>
      <c r="D26" s="56" t="s">
        <v>645</v>
      </c>
      <c r="G26" s="35"/>
      <c r="H26" s="82"/>
      <c r="I26" s="35"/>
    </row>
    <row r="27" spans="1:11" x14ac:dyDescent="0.25">
      <c r="A27" s="765"/>
      <c r="B27" s="660"/>
      <c r="C27" s="56" t="s">
        <v>646</v>
      </c>
      <c r="D27" s="56" t="s">
        <v>646</v>
      </c>
      <c r="G27" s="35"/>
      <c r="H27" s="82"/>
      <c r="I27" s="35"/>
    </row>
    <row r="28" spans="1:11" ht="13.8" thickBot="1" x14ac:dyDescent="0.3">
      <c r="A28" s="764"/>
      <c r="B28" s="47"/>
      <c r="C28" s="54"/>
      <c r="D28" s="273"/>
      <c r="G28" s="35"/>
      <c r="H28" s="35"/>
      <c r="I28" s="35"/>
    </row>
    <row r="29" spans="1:11" x14ac:dyDescent="0.25">
      <c r="A29" s="762" t="s">
        <v>99</v>
      </c>
      <c r="B29" s="45"/>
      <c r="C29" s="48"/>
      <c r="D29" s="201"/>
      <c r="G29" s="35"/>
      <c r="H29" s="35"/>
    </row>
    <row r="30" spans="1:11" x14ac:dyDescent="0.25">
      <c r="A30" s="763"/>
      <c r="B30" s="46"/>
      <c r="C30" s="56" t="s">
        <v>103</v>
      </c>
      <c r="D30" s="264" t="s">
        <v>103</v>
      </c>
      <c r="G30" s="35"/>
      <c r="H30" s="82"/>
      <c r="I30" s="35"/>
    </row>
    <row r="31" spans="1:11" x14ac:dyDescent="0.25">
      <c r="A31" s="763"/>
      <c r="B31" s="46"/>
      <c r="C31" s="56" t="s">
        <v>104</v>
      </c>
      <c r="D31" s="264" t="s">
        <v>104</v>
      </c>
      <c r="G31" s="35"/>
      <c r="H31" s="82"/>
    </row>
    <row r="32" spans="1:11" x14ac:dyDescent="0.25">
      <c r="A32" s="763"/>
      <c r="B32" s="46"/>
      <c r="C32" s="56" t="s">
        <v>105</v>
      </c>
      <c r="D32" s="264" t="s">
        <v>105</v>
      </c>
      <c r="G32" s="35"/>
      <c r="H32" s="82"/>
    </row>
    <row r="33" spans="1:31" x14ac:dyDescent="0.25">
      <c r="A33" s="763"/>
      <c r="B33" s="46"/>
      <c r="C33" s="56" t="s">
        <v>106</v>
      </c>
      <c r="D33" s="264" t="s">
        <v>106</v>
      </c>
      <c r="G33" s="35"/>
      <c r="H33" s="82"/>
    </row>
    <row r="34" spans="1:31" x14ac:dyDescent="0.25">
      <c r="A34" s="763"/>
      <c r="B34" s="46"/>
      <c r="C34" s="264" t="s">
        <v>310</v>
      </c>
      <c r="D34" s="278" t="s">
        <v>310</v>
      </c>
      <c r="E34" s="751" t="s">
        <v>236</v>
      </c>
      <c r="F34" s="752"/>
      <c r="G34" s="752"/>
      <c r="H34" s="752"/>
      <c r="I34" s="752"/>
      <c r="J34" s="252"/>
      <c r="K34" s="252"/>
    </row>
    <row r="35" spans="1:31" x14ac:dyDescent="0.25">
      <c r="A35" s="763"/>
      <c r="B35" s="46"/>
      <c r="C35" s="264" t="s">
        <v>310</v>
      </c>
      <c r="D35" s="279" t="s">
        <v>378</v>
      </c>
      <c r="G35" s="35"/>
      <c r="H35" s="82"/>
    </row>
    <row r="36" spans="1:31" x14ac:dyDescent="0.25">
      <c r="A36" s="763"/>
      <c r="B36" s="46"/>
      <c r="C36" s="56" t="s">
        <v>107</v>
      </c>
      <c r="D36" s="264" t="s">
        <v>107</v>
      </c>
      <c r="G36" s="35"/>
      <c r="H36" s="250"/>
    </row>
    <row r="37" spans="1:31" x14ac:dyDescent="0.25">
      <c r="A37" s="763"/>
      <c r="B37" s="46"/>
      <c r="C37" s="56"/>
      <c r="D37" s="264"/>
      <c r="H37" s="252"/>
    </row>
    <row r="38" spans="1:31" x14ac:dyDescent="0.25">
      <c r="A38" s="763"/>
      <c r="B38" s="46"/>
      <c r="C38" s="56"/>
      <c r="D38" s="264"/>
      <c r="H38" s="252"/>
    </row>
    <row r="39" spans="1:31" ht="13.8" thickBot="1" x14ac:dyDescent="0.3">
      <c r="A39" s="764"/>
      <c r="B39" s="47"/>
      <c r="C39" s="54"/>
      <c r="D39" s="202"/>
      <c r="E39" s="251"/>
      <c r="F39" s="252"/>
      <c r="G39" s="252"/>
      <c r="H39" s="252"/>
      <c r="I39" s="252"/>
      <c r="J39" s="252"/>
      <c r="K39" s="252"/>
    </row>
    <row r="41" spans="1:31" ht="42" customHeight="1" x14ac:dyDescent="0.25">
      <c r="A41" s="753" t="s">
        <v>385</v>
      </c>
      <c r="B41" s="753"/>
      <c r="C41" s="753"/>
      <c r="D41" s="753"/>
      <c r="E41" s="753"/>
      <c r="F41" s="753"/>
      <c r="G41" s="753"/>
      <c r="H41" s="753"/>
      <c r="I41" s="753"/>
      <c r="J41" s="766"/>
      <c r="K41" s="766"/>
      <c r="L41" s="766"/>
      <c r="M41" s="766"/>
      <c r="N41" s="766"/>
      <c r="O41" s="766"/>
      <c r="P41" s="766"/>
      <c r="Q41" s="766"/>
      <c r="R41" s="766"/>
      <c r="S41" s="766"/>
      <c r="T41" s="766"/>
      <c r="U41" s="766"/>
      <c r="V41" s="766"/>
      <c r="W41" s="766"/>
      <c r="X41" s="766"/>
      <c r="Y41" s="766"/>
      <c r="Z41" s="766"/>
      <c r="AA41" s="766"/>
      <c r="AB41" s="766"/>
      <c r="AC41" s="766"/>
      <c r="AD41" s="766"/>
      <c r="AE41" s="766"/>
    </row>
    <row r="83" spans="1:10" ht="23.25" customHeight="1" x14ac:dyDescent="0.25"/>
    <row r="84" spans="1:10" ht="23.25" customHeight="1" x14ac:dyDescent="0.25"/>
    <row r="85" spans="1:10" ht="28.8" thickBot="1" x14ac:dyDescent="0.3">
      <c r="A85" s="753" t="s">
        <v>300</v>
      </c>
      <c r="B85" s="753"/>
      <c r="C85" s="753"/>
      <c r="D85" s="753"/>
      <c r="E85" s="753"/>
      <c r="F85" s="753"/>
      <c r="G85" s="753"/>
      <c r="H85" s="753"/>
    </row>
    <row r="86" spans="1:10" ht="13.8" thickBot="1" x14ac:dyDescent="0.3">
      <c r="A86" s="265" t="s">
        <v>306</v>
      </c>
      <c r="B86" s="188"/>
      <c r="D86" s="757" t="s">
        <v>124</v>
      </c>
      <c r="E86" s="758"/>
      <c r="J86" s="35"/>
    </row>
    <row r="87" spans="1:10" x14ac:dyDescent="0.25">
      <c r="A87" s="651"/>
      <c r="B87" s="652"/>
      <c r="C87" s="653"/>
      <c r="D87" s="266"/>
      <c r="E87" s="267"/>
      <c r="F87" s="245"/>
      <c r="G87" s="245"/>
      <c r="H87" s="246"/>
    </row>
    <row r="88" spans="1:10" ht="20.25" customHeight="1" x14ac:dyDescent="0.25">
      <c r="A88" s="767" t="s">
        <v>655</v>
      </c>
      <c r="B88" s="767"/>
      <c r="C88" s="768"/>
      <c r="D88" s="151"/>
      <c r="E88" s="268" t="s">
        <v>125</v>
      </c>
      <c r="F88" s="269"/>
      <c r="G88" s="151"/>
      <c r="H88" s="152"/>
    </row>
    <row r="89" spans="1:10" ht="20.25" customHeight="1" x14ac:dyDescent="0.25">
      <c r="A89" s="767"/>
      <c r="B89" s="767"/>
      <c r="C89" s="768"/>
      <c r="D89" s="151"/>
      <c r="E89" s="769" t="s">
        <v>126</v>
      </c>
      <c r="F89" s="769"/>
      <c r="G89" s="752"/>
      <c r="H89" s="770"/>
    </row>
    <row r="90" spans="1:10" ht="17.399999999999999" x14ac:dyDescent="0.3">
      <c r="A90" s="773" t="s">
        <v>654</v>
      </c>
      <c r="B90" s="767"/>
      <c r="C90" s="768"/>
      <c r="D90" s="151"/>
      <c r="E90" s="769" t="s">
        <v>127</v>
      </c>
      <c r="F90" s="769"/>
      <c r="G90" s="752"/>
      <c r="H90" s="770"/>
    </row>
    <row r="91" spans="1:10" x14ac:dyDescent="0.25">
      <c r="A91" s="654"/>
      <c r="B91" s="655"/>
      <c r="C91" s="650"/>
      <c r="D91" s="151"/>
      <c r="E91" s="769" t="s">
        <v>128</v>
      </c>
      <c r="F91" s="769"/>
      <c r="G91" s="752"/>
      <c r="H91" s="770"/>
    </row>
    <row r="92" spans="1:10" ht="15" x14ac:dyDescent="0.25">
      <c r="A92" s="654"/>
      <c r="B92" s="655"/>
      <c r="C92" s="650"/>
      <c r="D92" s="196" t="s">
        <v>267</v>
      </c>
      <c r="E92" s="646" t="s">
        <v>639</v>
      </c>
      <c r="F92" s="151"/>
      <c r="G92" s="151"/>
      <c r="H92" s="152"/>
    </row>
    <row r="93" spans="1:10" ht="15" x14ac:dyDescent="0.25">
      <c r="A93" s="654"/>
      <c r="B93" s="655"/>
      <c r="C93" s="650"/>
      <c r="D93" s="196" t="s">
        <v>243</v>
      </c>
      <c r="E93" s="646" t="s">
        <v>640</v>
      </c>
      <c r="F93" s="151"/>
      <c r="G93" s="151"/>
      <c r="H93" s="152"/>
    </row>
    <row r="94" spans="1:10" ht="15.6" thickBot="1" x14ac:dyDescent="0.3">
      <c r="A94" s="654"/>
      <c r="B94" s="655"/>
      <c r="C94" s="650"/>
      <c r="D94" s="275" t="s">
        <v>318</v>
      </c>
      <c r="E94" s="646" t="s">
        <v>641</v>
      </c>
      <c r="F94" s="154"/>
      <c r="G94" s="154"/>
      <c r="H94" s="155"/>
    </row>
    <row r="95" spans="1:10" ht="13.8" thickBot="1" x14ac:dyDescent="0.3">
      <c r="A95" s="654"/>
      <c r="B95" s="655"/>
      <c r="C95" s="650"/>
      <c r="D95" s="280" t="s">
        <v>531</v>
      </c>
      <c r="E95" s="151"/>
      <c r="F95" s="151"/>
      <c r="G95" s="151"/>
      <c r="H95" s="152"/>
    </row>
    <row r="96" spans="1:10" x14ac:dyDescent="0.25">
      <c r="A96" s="654"/>
      <c r="B96" s="655"/>
      <c r="C96" s="650"/>
      <c r="D96" s="196"/>
      <c r="E96" s="196" t="s">
        <v>247</v>
      </c>
      <c r="F96" s="82" t="s">
        <v>265</v>
      </c>
      <c r="G96" s="151"/>
      <c r="H96" s="152"/>
    </row>
    <row r="97" spans="1:8" x14ac:dyDescent="0.25">
      <c r="A97" s="654"/>
      <c r="B97" s="655"/>
      <c r="C97" s="650"/>
      <c r="D97" s="151"/>
      <c r="E97" s="196" t="s">
        <v>254</v>
      </c>
      <c r="F97" s="82" t="s">
        <v>255</v>
      </c>
      <c r="G97" s="151"/>
      <c r="H97" s="152"/>
    </row>
    <row r="98" spans="1:8" x14ac:dyDescent="0.25">
      <c r="A98" s="654"/>
      <c r="B98" s="655"/>
      <c r="C98" s="650"/>
      <c r="D98" s="151"/>
      <c r="E98" s="196" t="s">
        <v>249</v>
      </c>
      <c r="F98" s="196" t="s">
        <v>266</v>
      </c>
      <c r="G98" s="151"/>
      <c r="H98" s="152"/>
    </row>
    <row r="99" spans="1:8" x14ac:dyDescent="0.25">
      <c r="A99" s="654"/>
      <c r="B99" s="655"/>
      <c r="C99" s="650"/>
      <c r="D99" s="151"/>
      <c r="E99" s="196" t="s">
        <v>171</v>
      </c>
      <c r="F99" s="196" t="s">
        <v>248</v>
      </c>
      <c r="G99" s="151"/>
      <c r="H99" s="152"/>
    </row>
    <row r="100" spans="1:8" x14ac:dyDescent="0.25">
      <c r="A100" s="654"/>
      <c r="B100" s="655"/>
      <c r="C100" s="650"/>
      <c r="D100" s="151"/>
      <c r="E100" s="196" t="s">
        <v>245</v>
      </c>
      <c r="F100" s="82" t="s">
        <v>246</v>
      </c>
      <c r="G100" s="151"/>
      <c r="H100" s="152"/>
    </row>
    <row r="101" spans="1:8" x14ac:dyDescent="0.25">
      <c r="A101" s="654"/>
      <c r="B101" s="655"/>
      <c r="C101" s="650"/>
      <c r="D101" s="151"/>
      <c r="E101" s="196" t="s">
        <v>250</v>
      </c>
      <c r="F101" s="82" t="s">
        <v>251</v>
      </c>
      <c r="G101" s="151"/>
      <c r="H101" s="152"/>
    </row>
    <row r="102" spans="1:8" x14ac:dyDescent="0.25">
      <c r="A102" s="654"/>
      <c r="B102" s="655"/>
      <c r="C102" s="650"/>
      <c r="D102" s="151"/>
      <c r="E102" s="196" t="s">
        <v>252</v>
      </c>
      <c r="F102" s="82" t="s">
        <v>253</v>
      </c>
      <c r="G102" s="151"/>
      <c r="H102" s="152"/>
    </row>
    <row r="103" spans="1:8" x14ac:dyDescent="0.25">
      <c r="A103" s="654"/>
      <c r="B103" s="655"/>
      <c r="C103" s="650"/>
      <c r="D103" s="151"/>
      <c r="E103" s="196" t="s">
        <v>256</v>
      </c>
      <c r="F103" s="82" t="s">
        <v>150</v>
      </c>
      <c r="G103" s="151"/>
      <c r="H103" s="152"/>
    </row>
    <row r="104" spans="1:8" x14ac:dyDescent="0.25">
      <c r="A104" s="654"/>
      <c r="B104" s="655"/>
      <c r="C104" s="650"/>
      <c r="D104" s="151"/>
      <c r="E104" s="196" t="s">
        <v>257</v>
      </c>
      <c r="F104" s="82" t="s">
        <v>258</v>
      </c>
      <c r="G104" s="151"/>
      <c r="H104" s="152"/>
    </row>
    <row r="105" spans="1:8" x14ac:dyDescent="0.25">
      <c r="A105" s="654"/>
      <c r="B105" s="655"/>
      <c r="C105" s="650"/>
      <c r="D105" s="151"/>
      <c r="E105" s="196" t="s">
        <v>259</v>
      </c>
      <c r="F105" s="82" t="s">
        <v>260</v>
      </c>
      <c r="G105" s="151"/>
      <c r="H105" s="152"/>
    </row>
    <row r="106" spans="1:8" x14ac:dyDescent="0.25">
      <c r="A106" s="654"/>
      <c r="B106" s="655"/>
      <c r="C106" s="650"/>
      <c r="D106" s="151"/>
      <c r="E106" s="196" t="s">
        <v>263</v>
      </c>
      <c r="F106" s="771" t="s">
        <v>264</v>
      </c>
      <c r="G106" s="766"/>
      <c r="H106" s="772"/>
    </row>
    <row r="107" spans="1:8" x14ac:dyDescent="0.25">
      <c r="A107" s="654"/>
      <c r="B107" s="655"/>
      <c r="C107" s="650"/>
      <c r="D107" s="151"/>
      <c r="E107" s="151"/>
      <c r="F107" s="766"/>
      <c r="G107" s="766"/>
      <c r="H107" s="772"/>
    </row>
    <row r="108" spans="1:8" ht="12.75" customHeight="1" x14ac:dyDescent="0.25">
      <c r="A108" s="654"/>
      <c r="B108" s="655"/>
      <c r="C108" s="650"/>
      <c r="D108" s="151"/>
      <c r="E108" s="196" t="s">
        <v>296</v>
      </c>
      <c r="F108" s="82" t="s">
        <v>297</v>
      </c>
      <c r="G108" s="151"/>
      <c r="H108" s="152"/>
    </row>
    <row r="109" spans="1:8" x14ac:dyDescent="0.25">
      <c r="A109" s="654"/>
      <c r="B109" s="655"/>
      <c r="C109" s="650"/>
      <c r="D109" s="151"/>
      <c r="E109" s="196" t="s">
        <v>304</v>
      </c>
      <c r="F109" s="82" t="s">
        <v>305</v>
      </c>
      <c r="G109" s="151"/>
      <c r="H109" s="152"/>
    </row>
    <row r="110" spans="1:8" x14ac:dyDescent="0.25">
      <c r="A110" s="654"/>
      <c r="B110" s="655"/>
      <c r="C110" s="650"/>
      <c r="D110" s="151"/>
      <c r="E110" s="82" t="s">
        <v>379</v>
      </c>
      <c r="F110" s="82" t="s">
        <v>311</v>
      </c>
      <c r="G110" s="151"/>
      <c r="H110" s="152"/>
    </row>
    <row r="111" spans="1:8" x14ac:dyDescent="0.25">
      <c r="A111" s="654"/>
      <c r="B111" s="655"/>
      <c r="C111" s="650"/>
      <c r="D111" s="151"/>
      <c r="E111" s="82" t="s">
        <v>312</v>
      </c>
      <c r="F111" s="82" t="s">
        <v>313</v>
      </c>
      <c r="G111" s="151"/>
      <c r="H111" s="152"/>
    </row>
    <row r="112" spans="1:8" x14ac:dyDescent="0.25">
      <c r="A112" s="654"/>
      <c r="B112" s="655"/>
      <c r="C112" s="650"/>
      <c r="D112" s="151"/>
      <c r="E112" s="82" t="s">
        <v>314</v>
      </c>
      <c r="F112" s="82" t="s">
        <v>315</v>
      </c>
      <c r="G112" s="151"/>
      <c r="H112" s="152"/>
    </row>
    <row r="113" spans="1:8" x14ac:dyDescent="0.25">
      <c r="A113" s="654"/>
      <c r="B113" s="655"/>
      <c r="C113" s="650"/>
      <c r="D113" s="151"/>
      <c r="E113" s="82" t="s">
        <v>316</v>
      </c>
      <c r="F113" s="82" t="s">
        <v>323</v>
      </c>
      <c r="G113" s="151"/>
      <c r="H113" s="152"/>
    </row>
    <row r="114" spans="1:8" x14ac:dyDescent="0.25">
      <c r="A114" s="654"/>
      <c r="B114" s="655"/>
      <c r="C114" s="650"/>
      <c r="D114" s="151"/>
      <c r="E114" s="82" t="s">
        <v>317</v>
      </c>
      <c r="F114" s="82" t="s">
        <v>322</v>
      </c>
      <c r="G114" s="151"/>
      <c r="H114" s="152"/>
    </row>
    <row r="115" spans="1:8" x14ac:dyDescent="0.25">
      <c r="A115" s="654"/>
      <c r="B115" s="655"/>
      <c r="C115" s="650"/>
      <c r="D115" s="151"/>
      <c r="E115" s="82" t="s">
        <v>320</v>
      </c>
      <c r="F115" s="82" t="s">
        <v>321</v>
      </c>
      <c r="G115" s="151"/>
      <c r="H115" s="152"/>
    </row>
    <row r="116" spans="1:8" x14ac:dyDescent="0.25">
      <c r="A116" s="654"/>
      <c r="B116" s="655"/>
      <c r="C116" s="650"/>
      <c r="D116" s="151"/>
      <c r="E116" s="151"/>
      <c r="F116" s="151"/>
      <c r="G116" s="151"/>
      <c r="H116" s="152"/>
    </row>
    <row r="117" spans="1:8" x14ac:dyDescent="0.25">
      <c r="A117" s="654"/>
      <c r="B117" s="655"/>
      <c r="C117" s="650"/>
      <c r="D117" s="151"/>
      <c r="E117" s="151"/>
      <c r="F117" s="151"/>
      <c r="G117" s="151"/>
      <c r="H117" s="152"/>
    </row>
    <row r="118" spans="1:8" x14ac:dyDescent="0.25">
      <c r="A118" s="654"/>
      <c r="B118" s="655"/>
      <c r="C118" s="650"/>
      <c r="D118" s="151"/>
      <c r="E118" s="151"/>
      <c r="F118" s="151"/>
      <c r="G118" s="151"/>
      <c r="H118" s="152"/>
    </row>
    <row r="119" spans="1:8" x14ac:dyDescent="0.25">
      <c r="A119" s="654"/>
      <c r="B119" s="655"/>
      <c r="C119" s="650"/>
      <c r="D119" s="151"/>
      <c r="E119" s="151"/>
      <c r="F119" s="151"/>
      <c r="G119" s="151"/>
      <c r="H119" s="152"/>
    </row>
    <row r="120" spans="1:8" x14ac:dyDescent="0.25">
      <c r="A120" s="654"/>
      <c r="B120" s="655"/>
      <c r="C120" s="650"/>
      <c r="D120" s="151"/>
      <c r="E120" s="151"/>
      <c r="F120" s="151"/>
      <c r="G120" s="151"/>
      <c r="H120" s="152"/>
    </row>
    <row r="121" spans="1:8" ht="13.8" thickBot="1" x14ac:dyDescent="0.3">
      <c r="A121" s="654"/>
      <c r="B121" s="655"/>
      <c r="C121" s="650"/>
      <c r="D121" s="154"/>
      <c r="E121" s="154"/>
      <c r="F121" s="154"/>
      <c r="G121" s="154"/>
      <c r="H121" s="155"/>
    </row>
  </sheetData>
  <customSheetViews>
    <customSheetView guid="{87DE1C7C-F92F-4056-9C7F-506D880140E3}" scale="70" showPageBreaks="1" fitToPage="1" topLeftCell="A22">
      <selection activeCell="D33" sqref="D33"/>
      <pageMargins left="0.23622047244094491" right="0.23622047244094491" top="0.74803149606299213" bottom="0.74803149606299213" header="0.31496062992125984" footer="0.31496062992125984"/>
      <pageSetup paperSize="9" scale="42" orientation="landscape" r:id="rId1"/>
      <headerFooter alignWithMargins="0">
        <oddHeader>&amp;L&amp;G&amp;C&amp;24Requirements and Process</oddHeader>
        <oddFooter>&amp;L&amp;"Arial,Bold"EIRGRID Confidential - &amp;F&amp;R&amp;14Page &amp;P
&amp;D</oddFooter>
      </headerFooter>
    </customSheetView>
  </customSheetViews>
  <mergeCells count="18">
    <mergeCell ref="A88:C89"/>
    <mergeCell ref="E89:H89"/>
    <mergeCell ref="E90:H90"/>
    <mergeCell ref="E91:H91"/>
    <mergeCell ref="F106:H107"/>
    <mergeCell ref="A90:C90"/>
    <mergeCell ref="E34:I34"/>
    <mergeCell ref="A1:I1"/>
    <mergeCell ref="C3:D3"/>
    <mergeCell ref="E23:K23"/>
    <mergeCell ref="D86:E86"/>
    <mergeCell ref="A85:H85"/>
    <mergeCell ref="A7:A9"/>
    <mergeCell ref="A29:A39"/>
    <mergeCell ref="A24:A28"/>
    <mergeCell ref="A14:A23"/>
    <mergeCell ref="A10:A13"/>
    <mergeCell ref="A41:AE41"/>
  </mergeCells>
  <phoneticPr fontId="4" type="noConversion"/>
  <hyperlinks>
    <hyperlink ref="E92" r:id="rId2"/>
    <hyperlink ref="A90" r:id="rId3"/>
  </hyperlinks>
  <pageMargins left="0.39370078740157483" right="0.39370078740157483" top="0.39370078740157483" bottom="0.39370078740157483" header="0.19685039370078741" footer="0"/>
  <pageSetup paperSize="9" scale="29" orientation="landscape" r:id="rId4"/>
  <headerFooter alignWithMargins="0">
    <oddHeader>&amp;L&amp;G&amp;C&amp;24Requirements, General Process Overview and Notes.</oddHeader>
    <oddFooter>&amp;L&amp;"Arial,Bold"EIRGRID Confidential - &amp;F&amp;R&amp;14Page &amp;P
&amp;D</oddFooter>
  </headerFooter>
  <drawing r:id="rId5"/>
  <legacyDrawing r:id="rId6"/>
  <legacyDrawingHF r:id="rId7"/>
  <oleObjects>
    <mc:AlternateContent xmlns:mc="http://schemas.openxmlformats.org/markup-compatibility/2006">
      <mc:Choice Requires="x14">
        <oleObject progId="Visio.Drawing.11" shapeId="6146" r:id="rId8">
          <objectPr defaultSize="0" autoPict="0" r:id="rId9">
            <anchor moveWithCells="1">
              <from>
                <xdr:col>4</xdr:col>
                <xdr:colOff>449580</xdr:colOff>
                <xdr:row>9</xdr:row>
                <xdr:rowOff>22860</xdr:rowOff>
              </from>
              <to>
                <xdr:col>7</xdr:col>
                <xdr:colOff>2697480</xdr:colOff>
                <xdr:row>32</xdr:row>
                <xdr:rowOff>0</xdr:rowOff>
              </to>
            </anchor>
          </objectPr>
        </oleObject>
      </mc:Choice>
      <mc:Fallback>
        <oleObject progId="Visio.Drawing.11" shapeId="6146" r:id="rId8"/>
      </mc:Fallback>
    </mc:AlternateContent>
    <mc:AlternateContent xmlns:mc="http://schemas.openxmlformats.org/markup-compatibility/2006">
      <mc:Choice Requires="x14">
        <oleObject progId="Visio.Drawing.11" shapeId="6165" r:id="rId10">
          <objectPr defaultSize="0" r:id="rId11">
            <anchor moveWithCells="1">
              <from>
                <xdr:col>0</xdr:col>
                <xdr:colOff>0</xdr:colOff>
                <xdr:row>41</xdr:row>
                <xdr:rowOff>0</xdr:rowOff>
              </from>
              <to>
                <xdr:col>28</xdr:col>
                <xdr:colOff>220980</xdr:colOff>
                <xdr:row>83</xdr:row>
                <xdr:rowOff>152400</xdr:rowOff>
              </to>
            </anchor>
          </objectPr>
        </oleObject>
      </mc:Choice>
      <mc:Fallback>
        <oleObject progId="Visio.Drawing.11" shapeId="6165" r:id="rId10"/>
      </mc:Fallback>
    </mc:AlternateContent>
    <mc:AlternateContent xmlns:mc="http://schemas.openxmlformats.org/markup-compatibility/2006">
      <mc:Choice Requires="x14">
        <oleObject progId="Visio.Drawing.11" shapeId="6167" r:id="rId12">
          <objectPr defaultSize="0" autoPict="0" r:id="rId13">
            <anchor moveWithCells="1">
              <from>
                <xdr:col>7</xdr:col>
                <xdr:colOff>4480560</xdr:colOff>
                <xdr:row>0</xdr:row>
                <xdr:rowOff>45720</xdr:rowOff>
              </from>
              <to>
                <xdr:col>28</xdr:col>
                <xdr:colOff>99060</xdr:colOff>
                <xdr:row>38</xdr:row>
                <xdr:rowOff>137160</xdr:rowOff>
              </to>
            </anchor>
          </objectPr>
        </oleObject>
      </mc:Choice>
      <mc:Fallback>
        <oleObject progId="Visio.Drawing.11" shapeId="6167" r:id="rId12"/>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FF00"/>
    <pageSetUpPr fitToPage="1"/>
  </sheetPr>
  <dimension ref="A1:AE111"/>
  <sheetViews>
    <sheetView view="pageBreakPreview" zoomScale="55" zoomScaleSheetLayoutView="40" zoomScalePageLayoutView="40" workbookViewId="0">
      <selection activeCell="A84" sqref="A84:D85"/>
    </sheetView>
  </sheetViews>
  <sheetFormatPr defaultColWidth="9.109375" defaultRowHeight="13.2" x14ac:dyDescent="0.25"/>
  <cols>
    <col min="1" max="1" width="53" style="404" bestFit="1" customWidth="1"/>
    <col min="2" max="2" width="34.109375" style="404" bestFit="1" customWidth="1"/>
    <col min="3" max="3" width="44.44140625" style="404" customWidth="1"/>
    <col min="4" max="4" width="69.44140625" style="404" bestFit="1" customWidth="1"/>
    <col min="5" max="5" width="17.88671875" style="404" customWidth="1"/>
    <col min="6" max="6" width="12.109375" style="404" bestFit="1" customWidth="1"/>
    <col min="7" max="7" width="9.109375" style="404"/>
    <col min="8" max="8" width="45.44140625" style="404" customWidth="1"/>
    <col min="9" max="11" width="9.109375" style="404"/>
    <col min="12" max="15" width="9.109375" style="404" customWidth="1"/>
    <col min="16" max="16" width="54.44140625" style="404" bestFit="1" customWidth="1"/>
    <col min="17" max="17" width="16.5546875" style="404" customWidth="1"/>
    <col min="18" max="16384" width="9.109375" style="404"/>
  </cols>
  <sheetData>
    <row r="1" spans="1:11" ht="27.75" customHeight="1" thickBot="1" x14ac:dyDescent="0.3">
      <c r="A1" s="784" t="s">
        <v>307</v>
      </c>
      <c r="B1" s="785"/>
      <c r="C1" s="785"/>
      <c r="D1" s="785"/>
      <c r="E1" s="785"/>
      <c r="F1" s="785"/>
      <c r="G1" s="785"/>
      <c r="H1" s="785"/>
      <c r="I1" s="785"/>
      <c r="J1" s="786"/>
      <c r="K1" s="787"/>
    </row>
    <row r="2" spans="1:11" ht="13.8" thickBot="1" x14ac:dyDescent="0.3">
      <c r="A2" s="416"/>
      <c r="B2" s="412"/>
      <c r="C2" s="412"/>
      <c r="D2" s="412"/>
      <c r="E2" s="412"/>
      <c r="F2" s="412"/>
      <c r="G2" s="412"/>
      <c r="H2" s="412"/>
      <c r="I2" s="412"/>
      <c r="J2" s="412"/>
      <c r="K2" s="417"/>
    </row>
    <row r="3" spans="1:11" ht="65.25" customHeight="1" thickBot="1" x14ac:dyDescent="0.35">
      <c r="A3" s="418" t="s">
        <v>226</v>
      </c>
      <c r="B3" s="419" t="s">
        <v>426</v>
      </c>
      <c r="C3" s="788" t="s">
        <v>424</v>
      </c>
      <c r="D3" s="789"/>
      <c r="E3" s="412"/>
      <c r="F3" s="412"/>
      <c r="G3" s="412"/>
      <c r="H3" s="412"/>
      <c r="I3" s="412"/>
      <c r="J3" s="412"/>
      <c r="K3" s="417"/>
    </row>
    <row r="4" spans="1:11" x14ac:dyDescent="0.25">
      <c r="A4" s="416"/>
      <c r="B4" s="412"/>
      <c r="C4" s="412"/>
      <c r="D4" s="412"/>
      <c r="E4" s="412"/>
      <c r="F4" s="412"/>
      <c r="G4" s="412"/>
      <c r="H4" s="412"/>
      <c r="I4" s="412"/>
      <c r="J4" s="412"/>
      <c r="K4" s="417"/>
    </row>
    <row r="5" spans="1:11" ht="13.8" thickBot="1" x14ac:dyDescent="0.3">
      <c r="A5" s="416"/>
      <c r="B5" s="412"/>
      <c r="C5" s="412"/>
      <c r="D5" s="412"/>
      <c r="E5" s="412"/>
      <c r="F5" s="412"/>
      <c r="G5" s="412"/>
      <c r="H5" s="412"/>
      <c r="I5" s="412"/>
      <c r="J5" s="412"/>
      <c r="K5" s="417"/>
    </row>
    <row r="6" spans="1:11" ht="18" thickBot="1" x14ac:dyDescent="0.3">
      <c r="A6" s="420" t="s">
        <v>420</v>
      </c>
      <c r="B6" s="421" t="s">
        <v>109</v>
      </c>
      <c r="C6" s="421" t="s">
        <v>110</v>
      </c>
      <c r="D6" s="421" t="s">
        <v>111</v>
      </c>
      <c r="E6" s="412"/>
      <c r="F6" s="412"/>
      <c r="G6" s="412"/>
      <c r="H6" s="412"/>
      <c r="I6" s="412"/>
      <c r="J6" s="412"/>
      <c r="K6" s="417"/>
    </row>
    <row r="7" spans="1:11" ht="17.399999999999999" x14ac:dyDescent="0.25">
      <c r="A7" s="422" t="s">
        <v>421</v>
      </c>
      <c r="B7" s="423"/>
      <c r="C7" s="423"/>
      <c r="D7" s="423"/>
      <c r="E7" s="412"/>
      <c r="F7" s="412"/>
      <c r="G7" s="412"/>
      <c r="H7" s="412"/>
      <c r="I7" s="412"/>
      <c r="J7" s="412"/>
      <c r="K7" s="417"/>
    </row>
    <row r="8" spans="1:11" ht="17.399999999999999" x14ac:dyDescent="0.25">
      <c r="A8" s="424"/>
      <c r="B8" s="423" t="s">
        <v>112</v>
      </c>
      <c r="C8" s="423" t="s">
        <v>113</v>
      </c>
      <c r="D8" s="423" t="s">
        <v>113</v>
      </c>
      <c r="E8" s="412"/>
      <c r="F8" s="412"/>
      <c r="G8" s="412"/>
      <c r="H8" s="412"/>
      <c r="I8" s="412"/>
      <c r="J8" s="412"/>
      <c r="K8" s="417"/>
    </row>
    <row r="9" spans="1:11" ht="18" thickBot="1" x14ac:dyDescent="0.3">
      <c r="A9" s="425"/>
      <c r="B9" s="423"/>
      <c r="C9" s="423"/>
      <c r="D9" s="423"/>
      <c r="E9" s="412"/>
      <c r="F9" s="412"/>
      <c r="G9" s="412"/>
      <c r="H9" s="412"/>
      <c r="I9" s="412"/>
      <c r="J9" s="412"/>
      <c r="K9" s="417"/>
    </row>
    <row r="10" spans="1:11" ht="17.399999999999999" x14ac:dyDescent="0.25">
      <c r="A10" s="422" t="s">
        <v>98</v>
      </c>
      <c r="B10" s="426"/>
      <c r="C10" s="426"/>
      <c r="D10" s="426"/>
      <c r="E10" s="412"/>
      <c r="F10" s="412"/>
      <c r="G10" s="412"/>
      <c r="H10" s="412"/>
      <c r="I10" s="412"/>
      <c r="J10" s="412"/>
      <c r="K10" s="417"/>
    </row>
    <row r="11" spans="1:11" ht="17.399999999999999" x14ac:dyDescent="0.25">
      <c r="A11" s="424"/>
      <c r="B11" s="423"/>
      <c r="C11" s="423" t="s">
        <v>422</v>
      </c>
      <c r="D11" s="423" t="s">
        <v>422</v>
      </c>
      <c r="E11" s="412"/>
      <c r="F11" s="412"/>
      <c r="G11" s="412"/>
      <c r="H11" s="412"/>
      <c r="I11" s="412"/>
      <c r="J11" s="412"/>
      <c r="K11" s="417"/>
    </row>
    <row r="12" spans="1:11" ht="17.399999999999999" x14ac:dyDescent="0.25">
      <c r="A12" s="424"/>
      <c r="B12" s="423"/>
      <c r="C12" s="427" t="s">
        <v>102</v>
      </c>
      <c r="D12" s="427" t="s">
        <v>102</v>
      </c>
      <c r="E12" s="412"/>
      <c r="F12" s="412"/>
      <c r="G12" s="412"/>
      <c r="H12" s="412"/>
      <c r="I12" s="412"/>
      <c r="J12" s="412"/>
      <c r="K12" s="417"/>
    </row>
    <row r="13" spans="1:11" ht="18" thickBot="1" x14ac:dyDescent="0.3">
      <c r="A13" s="425"/>
      <c r="B13" s="428"/>
      <c r="C13" s="428"/>
      <c r="D13" s="428"/>
      <c r="E13" s="412"/>
      <c r="F13" s="412"/>
      <c r="G13" s="412"/>
      <c r="H13" s="412"/>
      <c r="I13" s="412"/>
      <c r="J13" s="412"/>
      <c r="K13" s="417"/>
    </row>
    <row r="14" spans="1:11" ht="17.399999999999999" x14ac:dyDescent="0.25">
      <c r="A14" s="422" t="s">
        <v>97</v>
      </c>
      <c r="B14" s="426"/>
      <c r="C14" s="426"/>
      <c r="D14" s="426"/>
      <c r="E14" s="412"/>
      <c r="F14" s="412"/>
      <c r="G14" s="412"/>
      <c r="H14" s="412"/>
      <c r="I14" s="412"/>
      <c r="J14" s="412"/>
      <c r="K14" s="417"/>
    </row>
    <row r="15" spans="1:11" ht="17.399999999999999" x14ac:dyDescent="0.25">
      <c r="A15" s="424"/>
      <c r="B15" s="423"/>
      <c r="C15" s="427" t="s">
        <v>17</v>
      </c>
      <c r="D15" s="427" t="s">
        <v>17</v>
      </c>
      <c r="E15" s="412"/>
      <c r="F15" s="412"/>
      <c r="G15" s="412"/>
      <c r="H15" s="412"/>
      <c r="I15" s="412"/>
      <c r="J15" s="412"/>
      <c r="K15" s="417"/>
    </row>
    <row r="16" spans="1:11" ht="17.399999999999999" x14ac:dyDescent="0.25">
      <c r="A16" s="424"/>
      <c r="B16" s="423"/>
      <c r="C16" s="427" t="s">
        <v>68</v>
      </c>
      <c r="D16" s="427" t="s">
        <v>68</v>
      </c>
      <c r="E16" s="412"/>
      <c r="F16" s="412"/>
      <c r="G16" s="412"/>
      <c r="H16" s="412"/>
      <c r="I16" s="412"/>
      <c r="J16" s="412"/>
      <c r="K16" s="417"/>
    </row>
    <row r="17" spans="1:11" ht="17.399999999999999" x14ac:dyDescent="0.25">
      <c r="A17" s="424"/>
      <c r="B17" s="423"/>
      <c r="C17" s="427" t="s">
        <v>64</v>
      </c>
      <c r="D17" s="427" t="s">
        <v>64</v>
      </c>
      <c r="E17" s="412"/>
      <c r="F17" s="412"/>
      <c r="G17" s="412"/>
      <c r="H17" s="412"/>
      <c r="I17" s="412"/>
      <c r="J17" s="412"/>
      <c r="K17" s="417"/>
    </row>
    <row r="18" spans="1:11" ht="17.399999999999999" x14ac:dyDescent="0.25">
      <c r="A18" s="424"/>
      <c r="B18" s="423"/>
      <c r="C18" s="427" t="s">
        <v>66</v>
      </c>
      <c r="D18" s="427" t="s">
        <v>66</v>
      </c>
      <c r="E18" s="412"/>
      <c r="F18" s="412"/>
      <c r="G18" s="412"/>
      <c r="H18" s="412"/>
      <c r="I18" s="412"/>
      <c r="J18" s="412"/>
      <c r="K18" s="417"/>
    </row>
    <row r="19" spans="1:11" ht="17.399999999999999" x14ac:dyDescent="0.25">
      <c r="A19" s="424"/>
      <c r="B19" s="423"/>
      <c r="C19" s="423"/>
      <c r="D19" s="429" t="s">
        <v>70</v>
      </c>
      <c r="E19" s="412"/>
      <c r="F19" s="412"/>
      <c r="G19" s="412"/>
      <c r="H19" s="412"/>
      <c r="I19" s="412"/>
      <c r="J19" s="412"/>
      <c r="K19" s="417"/>
    </row>
    <row r="20" spans="1:11" ht="17.399999999999999" x14ac:dyDescent="0.25">
      <c r="A20" s="424"/>
      <c r="B20" s="423"/>
      <c r="C20" s="423"/>
      <c r="D20" s="429" t="s">
        <v>74</v>
      </c>
      <c r="E20" s="412"/>
      <c r="F20" s="412"/>
      <c r="G20" s="412"/>
      <c r="H20" s="412"/>
      <c r="I20" s="412"/>
      <c r="J20" s="412"/>
      <c r="K20" s="417"/>
    </row>
    <row r="21" spans="1:11" ht="17.399999999999999" x14ac:dyDescent="0.25">
      <c r="A21" s="424"/>
      <c r="B21" s="423"/>
      <c r="C21" s="423"/>
      <c r="D21" s="429" t="s">
        <v>78</v>
      </c>
      <c r="E21" s="412"/>
      <c r="F21" s="412"/>
      <c r="G21" s="412"/>
      <c r="H21" s="412"/>
      <c r="I21" s="412"/>
      <c r="J21" s="412"/>
      <c r="K21" s="417"/>
    </row>
    <row r="22" spans="1:11" ht="17.399999999999999" x14ac:dyDescent="0.25">
      <c r="A22" s="424"/>
      <c r="B22" s="423"/>
      <c r="C22" s="423"/>
      <c r="D22" s="429" t="s">
        <v>82</v>
      </c>
      <c r="E22" s="412"/>
      <c r="F22" s="412"/>
      <c r="G22" s="412"/>
      <c r="H22" s="412"/>
      <c r="I22" s="412"/>
      <c r="J22" s="412"/>
      <c r="K22" s="417"/>
    </row>
    <row r="23" spans="1:11" ht="13.5" customHeight="1" thickBot="1" x14ac:dyDescent="0.3">
      <c r="A23" s="425"/>
      <c r="B23" s="428"/>
      <c r="C23" s="428"/>
      <c r="D23" s="428"/>
      <c r="E23" s="790"/>
      <c r="F23" s="791"/>
      <c r="G23" s="791"/>
      <c r="H23" s="791"/>
      <c r="I23" s="791"/>
      <c r="J23" s="791"/>
      <c r="K23" s="792"/>
    </row>
    <row r="24" spans="1:11" ht="18.75" customHeight="1" thickBot="1" x14ac:dyDescent="0.3">
      <c r="A24" s="422" t="s">
        <v>98</v>
      </c>
      <c r="B24" s="426"/>
      <c r="C24" s="426"/>
      <c r="D24" s="426"/>
      <c r="E24" s="412"/>
      <c r="F24" s="793" t="s">
        <v>425</v>
      </c>
      <c r="G24" s="786"/>
      <c r="H24" s="786"/>
      <c r="I24" s="786"/>
      <c r="J24" s="787"/>
      <c r="K24" s="417"/>
    </row>
    <row r="25" spans="1:11" ht="17.399999999999999" x14ac:dyDescent="0.25">
      <c r="A25" s="424"/>
      <c r="B25" s="423"/>
      <c r="C25" s="427" t="s">
        <v>644</v>
      </c>
      <c r="D25" s="427" t="s">
        <v>644</v>
      </c>
      <c r="E25" s="412"/>
      <c r="F25" s="413"/>
      <c r="G25" s="413"/>
      <c r="H25" s="430"/>
      <c r="I25" s="430"/>
      <c r="J25" s="412"/>
      <c r="K25" s="417"/>
    </row>
    <row r="26" spans="1:11" s="657" customFormat="1" ht="17.399999999999999" x14ac:dyDescent="0.25">
      <c r="A26" s="424"/>
      <c r="B26" s="423"/>
      <c r="C26" s="423" t="s">
        <v>645</v>
      </c>
      <c r="D26" s="423" t="s">
        <v>645</v>
      </c>
      <c r="E26" s="412"/>
      <c r="F26" s="413"/>
      <c r="G26" s="413"/>
      <c r="H26" s="430"/>
      <c r="I26" s="430"/>
      <c r="J26" s="412"/>
      <c r="K26" s="417"/>
    </row>
    <row r="27" spans="1:11" ht="17.399999999999999" x14ac:dyDescent="0.25">
      <c r="A27" s="424"/>
      <c r="B27" s="423"/>
      <c r="C27" s="423" t="s">
        <v>646</v>
      </c>
      <c r="D27" s="423" t="s">
        <v>646</v>
      </c>
      <c r="E27" s="412"/>
      <c r="F27" s="412"/>
      <c r="G27" s="413"/>
      <c r="H27" s="430"/>
      <c r="I27" s="413"/>
      <c r="J27" s="412"/>
      <c r="K27" s="417"/>
    </row>
    <row r="28" spans="1:11" ht="18" thickBot="1" x14ac:dyDescent="0.3">
      <c r="A28" s="425"/>
      <c r="B28" s="428"/>
      <c r="C28" s="428"/>
      <c r="D28" s="428"/>
      <c r="E28" s="412"/>
      <c r="F28" s="412"/>
      <c r="G28" s="413"/>
      <c r="H28" s="413"/>
      <c r="I28" s="413"/>
      <c r="J28" s="412"/>
      <c r="K28" s="417"/>
    </row>
    <row r="29" spans="1:11" ht="17.399999999999999" x14ac:dyDescent="0.25">
      <c r="A29" s="426" t="s">
        <v>99</v>
      </c>
      <c r="B29" s="423"/>
      <c r="C29" s="423"/>
      <c r="D29" s="423"/>
      <c r="E29" s="412"/>
      <c r="F29" s="412"/>
      <c r="G29" s="413"/>
      <c r="H29" s="413"/>
      <c r="I29" s="412"/>
      <c r="J29" s="412"/>
      <c r="K29" s="417"/>
    </row>
    <row r="30" spans="1:11" ht="17.399999999999999" x14ac:dyDescent="0.25">
      <c r="A30" s="423"/>
      <c r="B30" s="423"/>
      <c r="C30" s="427" t="s">
        <v>103</v>
      </c>
      <c r="D30" s="427" t="s">
        <v>103</v>
      </c>
      <c r="E30" s="412"/>
      <c r="F30" s="412"/>
      <c r="G30" s="413"/>
      <c r="H30" s="430"/>
      <c r="I30" s="413"/>
      <c r="J30" s="412"/>
      <c r="K30" s="417"/>
    </row>
    <row r="31" spans="1:11" ht="17.399999999999999" x14ac:dyDescent="0.25">
      <c r="A31" s="423"/>
      <c r="B31" s="423"/>
      <c r="C31" s="427" t="s">
        <v>104</v>
      </c>
      <c r="D31" s="427" t="s">
        <v>104</v>
      </c>
      <c r="E31" s="412"/>
      <c r="K31" s="417"/>
    </row>
    <row r="32" spans="1:11" ht="17.399999999999999" x14ac:dyDescent="0.25">
      <c r="A32" s="423"/>
      <c r="B32" s="423"/>
      <c r="C32" s="427" t="s">
        <v>105</v>
      </c>
      <c r="D32" s="427" t="s">
        <v>105</v>
      </c>
      <c r="E32" s="412"/>
      <c r="F32" s="412"/>
      <c r="G32" s="413"/>
      <c r="H32" s="430"/>
      <c r="I32" s="412"/>
      <c r="J32" s="412"/>
      <c r="K32" s="417"/>
    </row>
    <row r="33" spans="1:31" ht="17.399999999999999" x14ac:dyDescent="0.25">
      <c r="A33" s="423"/>
      <c r="B33" s="423"/>
      <c r="C33" s="427" t="s">
        <v>106</v>
      </c>
      <c r="D33" s="427" t="s">
        <v>106</v>
      </c>
      <c r="E33" s="412"/>
      <c r="F33" s="412"/>
      <c r="G33" s="413"/>
      <c r="H33" s="430"/>
      <c r="I33" s="412"/>
      <c r="J33" s="412"/>
      <c r="K33" s="417"/>
    </row>
    <row r="34" spans="1:31" ht="17.399999999999999" x14ac:dyDescent="0.25">
      <c r="A34" s="423"/>
      <c r="B34" s="423"/>
      <c r="C34" s="427" t="s">
        <v>310</v>
      </c>
      <c r="D34" s="431" t="s">
        <v>310</v>
      </c>
      <c r="E34" s="432"/>
      <c r="F34" s="433"/>
      <c r="G34" s="433"/>
      <c r="H34" s="433"/>
      <c r="I34" s="433"/>
      <c r="J34" s="433"/>
      <c r="K34" s="434"/>
    </row>
    <row r="35" spans="1:31" ht="17.399999999999999" x14ac:dyDescent="0.25">
      <c r="A35" s="423"/>
      <c r="B35" s="423"/>
      <c r="C35" s="427" t="s">
        <v>378</v>
      </c>
      <c r="D35" s="435" t="s">
        <v>378</v>
      </c>
      <c r="E35" s="412"/>
      <c r="F35" s="412"/>
      <c r="G35" s="413"/>
      <c r="H35" s="430"/>
      <c r="I35" s="412"/>
      <c r="J35" s="412"/>
      <c r="K35" s="417"/>
    </row>
    <row r="36" spans="1:31" ht="18" thickBot="1" x14ac:dyDescent="0.3">
      <c r="A36" s="428"/>
      <c r="B36" s="423"/>
      <c r="C36" s="427" t="s">
        <v>107</v>
      </c>
      <c r="D36" s="427" t="s">
        <v>107</v>
      </c>
      <c r="E36" s="412"/>
      <c r="F36" s="412"/>
      <c r="G36" s="413"/>
      <c r="H36" s="436"/>
      <c r="I36" s="412"/>
      <c r="J36" s="412"/>
      <c r="K36" s="417"/>
    </row>
    <row r="37" spans="1:31" ht="42" customHeight="1" x14ac:dyDescent="0.25">
      <c r="A37" s="780" t="s">
        <v>385</v>
      </c>
      <c r="B37" s="781"/>
      <c r="C37" s="781"/>
      <c r="D37" s="781"/>
      <c r="E37" s="781"/>
      <c r="F37" s="781"/>
      <c r="G37" s="781"/>
      <c r="H37" s="781"/>
      <c r="I37" s="781"/>
      <c r="J37" s="794"/>
      <c r="K37" s="794"/>
      <c r="L37" s="794"/>
      <c r="M37" s="794"/>
      <c r="N37" s="794"/>
      <c r="O37" s="794"/>
      <c r="P37" s="794"/>
      <c r="Q37" s="794"/>
      <c r="R37" s="794"/>
      <c r="S37" s="794"/>
      <c r="T37" s="794"/>
      <c r="U37" s="794"/>
      <c r="V37" s="794"/>
      <c r="W37" s="794"/>
      <c r="X37" s="794"/>
      <c r="Y37" s="794"/>
      <c r="Z37" s="794"/>
      <c r="AA37" s="794"/>
      <c r="AB37" s="794"/>
      <c r="AC37" s="794"/>
      <c r="AD37" s="794"/>
      <c r="AE37" s="795"/>
    </row>
    <row r="38" spans="1:31" x14ac:dyDescent="0.25">
      <c r="A38" s="437"/>
      <c r="B38" s="438"/>
      <c r="C38" s="438"/>
      <c r="D38" s="438"/>
      <c r="E38" s="438"/>
      <c r="F38" s="438"/>
      <c r="G38" s="438"/>
      <c r="H38" s="438"/>
      <c r="I38" s="438"/>
      <c r="J38" s="438"/>
      <c r="K38" s="438"/>
      <c r="L38" s="438"/>
      <c r="M38" s="438"/>
      <c r="N38" s="438"/>
      <c r="O38" s="438"/>
      <c r="P38" s="438"/>
      <c r="Q38" s="438"/>
      <c r="R38" s="438"/>
      <c r="S38" s="438"/>
      <c r="T38" s="438"/>
      <c r="U38" s="438"/>
      <c r="V38" s="438"/>
      <c r="W38" s="438"/>
      <c r="X38" s="438"/>
      <c r="Y38" s="438"/>
      <c r="Z38" s="438"/>
      <c r="AA38" s="438"/>
      <c r="AB38" s="438"/>
      <c r="AC38" s="438"/>
      <c r="AD38" s="438"/>
      <c r="AE38" s="439"/>
    </row>
    <row r="39" spans="1:31" x14ac:dyDescent="0.25">
      <c r="A39" s="437"/>
      <c r="B39" s="438"/>
      <c r="C39" s="438"/>
      <c r="D39" s="438"/>
      <c r="E39" s="438"/>
      <c r="F39" s="438"/>
      <c r="G39" s="438"/>
      <c r="H39" s="438"/>
      <c r="I39" s="438"/>
      <c r="J39" s="438"/>
      <c r="K39" s="438"/>
      <c r="L39" s="438"/>
      <c r="M39" s="438"/>
      <c r="N39" s="438"/>
      <c r="O39" s="438"/>
      <c r="P39" s="438"/>
      <c r="Q39" s="438"/>
      <c r="R39" s="438"/>
      <c r="S39" s="438"/>
      <c r="T39" s="438"/>
      <c r="U39" s="438"/>
      <c r="V39" s="438"/>
      <c r="W39" s="438"/>
      <c r="X39" s="438"/>
      <c r="Y39" s="438"/>
      <c r="Z39" s="438"/>
      <c r="AA39" s="438"/>
      <c r="AB39" s="438"/>
      <c r="AC39" s="438"/>
      <c r="AD39" s="438"/>
      <c r="AE39" s="439"/>
    </row>
    <row r="40" spans="1:31" x14ac:dyDescent="0.25">
      <c r="A40" s="437"/>
      <c r="B40" s="438"/>
      <c r="C40" s="438"/>
      <c r="D40" s="438"/>
      <c r="E40" s="438"/>
      <c r="F40" s="438"/>
      <c r="G40" s="438"/>
      <c r="H40" s="438"/>
      <c r="I40" s="438"/>
      <c r="J40" s="438"/>
      <c r="K40" s="438"/>
      <c r="L40" s="438"/>
      <c r="M40" s="438"/>
      <c r="N40" s="438"/>
      <c r="O40" s="438"/>
      <c r="P40" s="438"/>
      <c r="Q40" s="438"/>
      <c r="R40" s="438"/>
      <c r="S40" s="438"/>
      <c r="T40" s="438"/>
      <c r="U40" s="438"/>
      <c r="V40" s="438"/>
      <c r="W40" s="438"/>
      <c r="X40" s="438"/>
      <c r="Y40" s="438"/>
      <c r="Z40" s="438"/>
      <c r="AA40" s="438"/>
      <c r="AB40" s="438"/>
      <c r="AC40" s="438"/>
      <c r="AD40" s="438"/>
      <c r="AE40" s="439"/>
    </row>
    <row r="41" spans="1:31" x14ac:dyDescent="0.25">
      <c r="A41" s="437"/>
      <c r="B41" s="438"/>
      <c r="C41" s="438"/>
      <c r="D41" s="438"/>
      <c r="E41" s="438"/>
      <c r="F41" s="438"/>
      <c r="G41" s="438"/>
      <c r="H41" s="438"/>
      <c r="I41" s="438"/>
      <c r="J41" s="438"/>
      <c r="K41" s="438"/>
      <c r="L41" s="438"/>
      <c r="M41" s="438"/>
      <c r="N41" s="438"/>
      <c r="O41" s="438"/>
      <c r="P41" s="438"/>
      <c r="Q41" s="438"/>
      <c r="R41" s="438"/>
      <c r="S41" s="438"/>
      <c r="T41" s="438"/>
      <c r="U41" s="438"/>
      <c r="V41" s="438"/>
      <c r="W41" s="438"/>
      <c r="X41" s="438"/>
      <c r="Y41" s="438"/>
      <c r="Z41" s="438"/>
      <c r="AA41" s="438"/>
      <c r="AB41" s="438"/>
      <c r="AC41" s="438"/>
      <c r="AD41" s="438"/>
      <c r="AE41" s="439"/>
    </row>
    <row r="42" spans="1:31" x14ac:dyDescent="0.25">
      <c r="A42" s="437"/>
      <c r="B42" s="438"/>
      <c r="C42" s="438"/>
      <c r="D42" s="438"/>
      <c r="E42" s="438"/>
      <c r="F42" s="438"/>
      <c r="G42" s="438"/>
      <c r="H42" s="438"/>
      <c r="I42" s="438"/>
      <c r="J42" s="438"/>
      <c r="K42" s="438"/>
      <c r="L42" s="438"/>
      <c r="M42" s="438"/>
      <c r="N42" s="438"/>
      <c r="O42" s="438"/>
      <c r="P42" s="438"/>
      <c r="Q42" s="438"/>
      <c r="R42" s="438"/>
      <c r="S42" s="438"/>
      <c r="T42" s="438"/>
      <c r="U42" s="438"/>
      <c r="V42" s="438"/>
      <c r="W42" s="438"/>
      <c r="X42" s="438"/>
      <c r="Y42" s="438"/>
      <c r="Z42" s="438"/>
      <c r="AA42" s="438"/>
      <c r="AB42" s="438"/>
      <c r="AC42" s="438"/>
      <c r="AD42" s="438"/>
      <c r="AE42" s="439"/>
    </row>
    <row r="43" spans="1:31" x14ac:dyDescent="0.25">
      <c r="A43" s="437"/>
      <c r="B43" s="438"/>
      <c r="C43" s="438"/>
      <c r="D43" s="438"/>
      <c r="E43" s="438"/>
      <c r="F43" s="438"/>
      <c r="G43" s="438"/>
      <c r="H43" s="438"/>
      <c r="I43" s="438"/>
      <c r="J43" s="438"/>
      <c r="K43" s="438"/>
      <c r="L43" s="438"/>
      <c r="M43" s="438"/>
      <c r="N43" s="438"/>
      <c r="O43" s="438"/>
      <c r="P43" s="438"/>
      <c r="Q43" s="438"/>
      <c r="R43" s="438"/>
      <c r="S43" s="438"/>
      <c r="T43" s="438"/>
      <c r="U43" s="438"/>
      <c r="V43" s="438"/>
      <c r="W43" s="438"/>
      <c r="X43" s="438"/>
      <c r="Y43" s="438"/>
      <c r="Z43" s="438"/>
      <c r="AA43" s="438"/>
      <c r="AB43" s="438"/>
      <c r="AC43" s="438"/>
      <c r="AD43" s="438"/>
      <c r="AE43" s="439"/>
    </row>
    <row r="44" spans="1:31" x14ac:dyDescent="0.25">
      <c r="A44" s="437"/>
      <c r="B44" s="438"/>
      <c r="C44" s="438"/>
      <c r="D44" s="438"/>
      <c r="E44" s="438"/>
      <c r="F44" s="438"/>
      <c r="G44" s="438"/>
      <c r="H44" s="438"/>
      <c r="I44" s="438"/>
      <c r="J44" s="438"/>
      <c r="K44" s="438"/>
      <c r="L44" s="438"/>
      <c r="M44" s="438"/>
      <c r="N44" s="438"/>
      <c r="O44" s="438"/>
      <c r="P44" s="438"/>
      <c r="Q44" s="438"/>
      <c r="R44" s="438"/>
      <c r="S44" s="438"/>
      <c r="T44" s="438"/>
      <c r="U44" s="438"/>
      <c r="V44" s="438"/>
      <c r="W44" s="438"/>
      <c r="X44" s="438"/>
      <c r="Y44" s="438"/>
      <c r="Z44" s="438"/>
      <c r="AA44" s="438"/>
      <c r="AB44" s="438"/>
      <c r="AC44" s="438"/>
      <c r="AD44" s="438"/>
      <c r="AE44" s="439"/>
    </row>
    <row r="45" spans="1:31" x14ac:dyDescent="0.25">
      <c r="A45" s="437"/>
      <c r="B45" s="438"/>
      <c r="C45" s="438"/>
      <c r="D45" s="438"/>
      <c r="E45" s="438"/>
      <c r="F45" s="438"/>
      <c r="G45" s="438"/>
      <c r="H45" s="438"/>
      <c r="I45" s="438"/>
      <c r="J45" s="438"/>
      <c r="K45" s="438"/>
      <c r="L45" s="438"/>
      <c r="M45" s="438"/>
      <c r="N45" s="438"/>
      <c r="O45" s="438"/>
      <c r="P45" s="438"/>
      <c r="Q45" s="438"/>
      <c r="R45" s="438"/>
      <c r="S45" s="438"/>
      <c r="T45" s="438"/>
      <c r="U45" s="438"/>
      <c r="V45" s="438"/>
      <c r="W45" s="438"/>
      <c r="X45" s="438"/>
      <c r="Y45" s="438"/>
      <c r="Z45" s="438"/>
      <c r="AA45" s="438"/>
      <c r="AB45" s="438"/>
      <c r="AC45" s="438"/>
      <c r="AD45" s="438"/>
      <c r="AE45" s="439"/>
    </row>
    <row r="46" spans="1:31" x14ac:dyDescent="0.25">
      <c r="A46" s="437"/>
      <c r="B46" s="438"/>
      <c r="C46" s="438"/>
      <c r="D46" s="438"/>
      <c r="E46" s="438"/>
      <c r="F46" s="438"/>
      <c r="G46" s="438"/>
      <c r="H46" s="438"/>
      <c r="I46" s="438"/>
      <c r="J46" s="438"/>
      <c r="K46" s="438"/>
      <c r="L46" s="438"/>
      <c r="M46" s="438"/>
      <c r="N46" s="438"/>
      <c r="O46" s="438"/>
      <c r="P46" s="438"/>
      <c r="Q46" s="438"/>
      <c r="R46" s="438"/>
      <c r="S46" s="438"/>
      <c r="T46" s="438"/>
      <c r="U46" s="438"/>
      <c r="V46" s="438"/>
      <c r="W46" s="438"/>
      <c r="X46" s="438"/>
      <c r="Y46" s="438"/>
      <c r="Z46" s="438"/>
      <c r="AA46" s="438"/>
      <c r="AB46" s="438"/>
      <c r="AC46" s="438"/>
      <c r="AD46" s="438"/>
      <c r="AE46" s="439"/>
    </row>
    <row r="47" spans="1:31" x14ac:dyDescent="0.25">
      <c r="A47" s="437"/>
      <c r="B47" s="438"/>
      <c r="C47" s="438"/>
      <c r="D47" s="438"/>
      <c r="E47" s="438"/>
      <c r="F47" s="438"/>
      <c r="G47" s="438"/>
      <c r="H47" s="438"/>
      <c r="I47" s="438"/>
      <c r="J47" s="438"/>
      <c r="K47" s="438"/>
      <c r="L47" s="438"/>
      <c r="M47" s="438"/>
      <c r="N47" s="438"/>
      <c r="O47" s="438"/>
      <c r="P47" s="438"/>
      <c r="Q47" s="438"/>
      <c r="R47" s="438"/>
      <c r="S47" s="438"/>
      <c r="T47" s="438"/>
      <c r="U47" s="438"/>
      <c r="V47" s="438"/>
      <c r="W47" s="438"/>
      <c r="X47" s="438"/>
      <c r="Y47" s="438"/>
      <c r="Z47" s="438"/>
      <c r="AA47" s="438"/>
      <c r="AB47" s="438"/>
      <c r="AC47" s="438"/>
      <c r="AD47" s="438"/>
      <c r="AE47" s="439"/>
    </row>
    <row r="48" spans="1:31" x14ac:dyDescent="0.25">
      <c r="A48" s="437"/>
      <c r="B48" s="438"/>
      <c r="C48" s="438"/>
      <c r="D48" s="438"/>
      <c r="E48" s="438"/>
      <c r="F48" s="438"/>
      <c r="G48" s="438"/>
      <c r="H48" s="438"/>
      <c r="I48" s="438"/>
      <c r="J48" s="438"/>
      <c r="K48" s="438"/>
      <c r="L48" s="438"/>
      <c r="M48" s="438"/>
      <c r="N48" s="438"/>
      <c r="O48" s="438"/>
      <c r="P48" s="438"/>
      <c r="Q48" s="438"/>
      <c r="R48" s="438"/>
      <c r="S48" s="438"/>
      <c r="T48" s="438"/>
      <c r="U48" s="438"/>
      <c r="V48" s="438"/>
      <c r="W48" s="438"/>
      <c r="X48" s="438"/>
      <c r="Y48" s="438"/>
      <c r="Z48" s="438"/>
      <c r="AA48" s="438"/>
      <c r="AB48" s="438"/>
      <c r="AC48" s="438"/>
      <c r="AD48" s="438"/>
      <c r="AE48" s="439"/>
    </row>
    <row r="49" spans="1:31" x14ac:dyDescent="0.25">
      <c r="A49" s="437"/>
      <c r="B49" s="438"/>
      <c r="C49" s="438"/>
      <c r="D49" s="438"/>
      <c r="E49" s="438"/>
      <c r="F49" s="438"/>
      <c r="G49" s="438"/>
      <c r="H49" s="438"/>
      <c r="I49" s="438"/>
      <c r="J49" s="438"/>
      <c r="K49" s="438"/>
      <c r="L49" s="438"/>
      <c r="M49" s="438"/>
      <c r="N49" s="438"/>
      <c r="O49" s="438"/>
      <c r="P49" s="438"/>
      <c r="Q49" s="438"/>
      <c r="R49" s="438"/>
      <c r="S49" s="438"/>
      <c r="T49" s="438"/>
      <c r="U49" s="438"/>
      <c r="V49" s="438"/>
      <c r="W49" s="438"/>
      <c r="X49" s="438"/>
      <c r="Y49" s="438"/>
      <c r="Z49" s="438"/>
      <c r="AA49" s="438"/>
      <c r="AB49" s="438"/>
      <c r="AC49" s="438"/>
      <c r="AD49" s="438"/>
      <c r="AE49" s="439"/>
    </row>
    <row r="50" spans="1:31" x14ac:dyDescent="0.25">
      <c r="A50" s="437"/>
      <c r="B50" s="438"/>
      <c r="C50" s="438"/>
      <c r="D50" s="438"/>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8"/>
      <c r="AC50" s="438"/>
      <c r="AD50" s="438"/>
      <c r="AE50" s="439"/>
    </row>
    <row r="51" spans="1:31" x14ac:dyDescent="0.25">
      <c r="A51" s="437"/>
      <c r="B51" s="438"/>
      <c r="C51" s="438"/>
      <c r="D51" s="438"/>
      <c r="E51" s="438"/>
      <c r="F51" s="438"/>
      <c r="G51" s="438"/>
      <c r="H51" s="438"/>
      <c r="I51" s="438"/>
      <c r="J51" s="438"/>
      <c r="K51" s="438"/>
      <c r="L51" s="438"/>
      <c r="M51" s="438"/>
      <c r="N51" s="438"/>
      <c r="O51" s="438"/>
      <c r="P51" s="438"/>
      <c r="Q51" s="438"/>
      <c r="R51" s="438"/>
      <c r="S51" s="438"/>
      <c r="T51" s="438"/>
      <c r="U51" s="438"/>
      <c r="V51" s="438"/>
      <c r="W51" s="438"/>
      <c r="X51" s="438"/>
      <c r="Y51" s="438"/>
      <c r="Z51" s="438"/>
      <c r="AA51" s="438"/>
      <c r="AB51" s="438"/>
      <c r="AC51" s="438"/>
      <c r="AD51" s="438"/>
      <c r="AE51" s="439"/>
    </row>
    <row r="52" spans="1:31" x14ac:dyDescent="0.25">
      <c r="A52" s="437"/>
      <c r="B52" s="438"/>
      <c r="C52" s="438"/>
      <c r="D52" s="438"/>
      <c r="E52" s="438"/>
      <c r="F52" s="438"/>
      <c r="G52" s="438"/>
      <c r="H52" s="438"/>
      <c r="I52" s="438"/>
      <c r="J52" s="438"/>
      <c r="K52" s="438"/>
      <c r="L52" s="438"/>
      <c r="M52" s="438"/>
      <c r="N52" s="438"/>
      <c r="O52" s="438"/>
      <c r="P52" s="438"/>
      <c r="Q52" s="438"/>
      <c r="R52" s="438"/>
      <c r="S52" s="438"/>
      <c r="T52" s="438"/>
      <c r="U52" s="438"/>
      <c r="V52" s="438"/>
      <c r="W52" s="438"/>
      <c r="X52" s="438"/>
      <c r="Y52" s="438"/>
      <c r="Z52" s="438"/>
      <c r="AA52" s="438"/>
      <c r="AB52" s="438"/>
      <c r="AC52" s="438"/>
      <c r="AD52" s="438"/>
      <c r="AE52" s="439"/>
    </row>
    <row r="53" spans="1:31" x14ac:dyDescent="0.25">
      <c r="A53" s="437"/>
      <c r="B53" s="438"/>
      <c r="C53" s="438"/>
      <c r="D53" s="438"/>
      <c r="E53" s="438"/>
      <c r="F53" s="438"/>
      <c r="G53" s="438"/>
      <c r="H53" s="438"/>
      <c r="I53" s="438"/>
      <c r="J53" s="438"/>
      <c r="K53" s="438"/>
      <c r="L53" s="438"/>
      <c r="M53" s="438"/>
      <c r="N53" s="438"/>
      <c r="O53" s="438"/>
      <c r="P53" s="438"/>
      <c r="Q53" s="438"/>
      <c r="R53" s="438"/>
      <c r="S53" s="438"/>
      <c r="T53" s="438"/>
      <c r="U53" s="438"/>
      <c r="V53" s="438"/>
      <c r="W53" s="438"/>
      <c r="X53" s="438"/>
      <c r="Y53" s="438"/>
      <c r="Z53" s="438"/>
      <c r="AA53" s="438"/>
      <c r="AB53" s="438"/>
      <c r="AC53" s="438"/>
      <c r="AD53" s="438"/>
      <c r="AE53" s="439"/>
    </row>
    <row r="54" spans="1:31" x14ac:dyDescent="0.25">
      <c r="A54" s="437"/>
      <c r="B54" s="438"/>
      <c r="C54" s="438"/>
      <c r="D54" s="438"/>
      <c r="E54" s="438"/>
      <c r="F54" s="438"/>
      <c r="G54" s="438"/>
      <c r="H54" s="438"/>
      <c r="I54" s="438"/>
      <c r="J54" s="438"/>
      <c r="K54" s="438"/>
      <c r="L54" s="438"/>
      <c r="M54" s="438"/>
      <c r="N54" s="438"/>
      <c r="O54" s="438"/>
      <c r="P54" s="438"/>
      <c r="Q54" s="438"/>
      <c r="R54" s="438"/>
      <c r="S54" s="438"/>
      <c r="T54" s="438"/>
      <c r="U54" s="438"/>
      <c r="V54" s="438"/>
      <c r="W54" s="438"/>
      <c r="X54" s="438"/>
      <c r="Y54" s="438"/>
      <c r="Z54" s="438"/>
      <c r="AA54" s="438"/>
      <c r="AB54" s="438"/>
      <c r="AC54" s="438"/>
      <c r="AD54" s="438"/>
      <c r="AE54" s="439"/>
    </row>
    <row r="55" spans="1:31" x14ac:dyDescent="0.25">
      <c r="A55" s="437"/>
      <c r="B55" s="438"/>
      <c r="C55" s="438"/>
      <c r="D55" s="438"/>
      <c r="E55" s="438"/>
      <c r="F55" s="438"/>
      <c r="G55" s="438"/>
      <c r="H55" s="438"/>
      <c r="I55" s="438"/>
      <c r="J55" s="438"/>
      <c r="K55" s="438"/>
      <c r="L55" s="438"/>
      <c r="M55" s="438"/>
      <c r="N55" s="438"/>
      <c r="O55" s="438"/>
      <c r="P55" s="438"/>
      <c r="Q55" s="438"/>
      <c r="R55" s="438"/>
      <c r="S55" s="438"/>
      <c r="T55" s="438"/>
      <c r="U55" s="438"/>
      <c r="V55" s="438"/>
      <c r="W55" s="438"/>
      <c r="X55" s="438"/>
      <c r="Y55" s="438"/>
      <c r="Z55" s="438"/>
      <c r="AA55" s="438"/>
      <c r="AB55" s="438"/>
      <c r="AC55" s="438"/>
      <c r="AD55" s="438"/>
      <c r="AE55" s="439"/>
    </row>
    <row r="56" spans="1:31" x14ac:dyDescent="0.25">
      <c r="A56" s="437"/>
      <c r="B56" s="438"/>
      <c r="C56" s="438"/>
      <c r="D56" s="438"/>
      <c r="E56" s="438"/>
      <c r="F56" s="438"/>
      <c r="G56" s="438"/>
      <c r="H56" s="438"/>
      <c r="I56" s="438"/>
      <c r="J56" s="438"/>
      <c r="K56" s="438"/>
      <c r="L56" s="438"/>
      <c r="M56" s="438"/>
      <c r="N56" s="438"/>
      <c r="O56" s="438"/>
      <c r="P56" s="438"/>
      <c r="Q56" s="438"/>
      <c r="R56" s="438"/>
      <c r="S56" s="438"/>
      <c r="T56" s="438"/>
      <c r="U56" s="438"/>
      <c r="V56" s="438"/>
      <c r="W56" s="438"/>
      <c r="X56" s="438"/>
      <c r="Y56" s="438"/>
      <c r="Z56" s="438"/>
      <c r="AA56" s="438"/>
      <c r="AB56" s="438"/>
      <c r="AC56" s="438"/>
      <c r="AD56" s="438"/>
      <c r="AE56" s="439"/>
    </row>
    <row r="57" spans="1:31" x14ac:dyDescent="0.25">
      <c r="A57" s="437"/>
      <c r="B57" s="438"/>
      <c r="C57" s="438"/>
      <c r="D57" s="438"/>
      <c r="E57" s="438"/>
      <c r="F57" s="438"/>
      <c r="G57" s="438"/>
      <c r="H57" s="438"/>
      <c r="I57" s="438"/>
      <c r="J57" s="438"/>
      <c r="K57" s="438"/>
      <c r="L57" s="438"/>
      <c r="M57" s="438"/>
      <c r="N57" s="438"/>
      <c r="O57" s="438"/>
      <c r="P57" s="438"/>
      <c r="Q57" s="438"/>
      <c r="R57" s="438"/>
      <c r="S57" s="438"/>
      <c r="T57" s="438"/>
      <c r="U57" s="438"/>
      <c r="V57" s="438"/>
      <c r="W57" s="438"/>
      <c r="X57" s="438"/>
      <c r="Y57" s="438"/>
      <c r="Z57" s="438"/>
      <c r="AA57" s="438"/>
      <c r="AB57" s="438"/>
      <c r="AC57" s="438"/>
      <c r="AD57" s="438"/>
      <c r="AE57" s="439"/>
    </row>
    <row r="58" spans="1:31" x14ac:dyDescent="0.25">
      <c r="A58" s="437"/>
      <c r="B58" s="438"/>
      <c r="C58" s="438"/>
      <c r="D58" s="438"/>
      <c r="E58" s="438"/>
      <c r="F58" s="438"/>
      <c r="G58" s="438"/>
      <c r="H58" s="438"/>
      <c r="I58" s="438"/>
      <c r="J58" s="438"/>
      <c r="K58" s="438"/>
      <c r="L58" s="438"/>
      <c r="M58" s="438"/>
      <c r="N58" s="438"/>
      <c r="O58" s="438"/>
      <c r="P58" s="438"/>
      <c r="Q58" s="438"/>
      <c r="R58" s="438"/>
      <c r="S58" s="438"/>
      <c r="T58" s="438"/>
      <c r="U58" s="438"/>
      <c r="V58" s="438"/>
      <c r="W58" s="438"/>
      <c r="X58" s="438"/>
      <c r="Y58" s="438"/>
      <c r="Z58" s="438"/>
      <c r="AA58" s="438"/>
      <c r="AB58" s="438"/>
      <c r="AC58" s="438"/>
      <c r="AD58" s="438"/>
      <c r="AE58" s="439"/>
    </row>
    <row r="59" spans="1:31" x14ac:dyDescent="0.25">
      <c r="A59" s="437"/>
      <c r="B59" s="438"/>
      <c r="C59" s="438"/>
      <c r="D59" s="438"/>
      <c r="E59" s="438"/>
      <c r="F59" s="438"/>
      <c r="G59" s="438"/>
      <c r="H59" s="438"/>
      <c r="I59" s="438"/>
      <c r="J59" s="438"/>
      <c r="K59" s="438"/>
      <c r="L59" s="438"/>
      <c r="M59" s="438"/>
      <c r="N59" s="438"/>
      <c r="O59" s="438"/>
      <c r="P59" s="438"/>
      <c r="Q59" s="438"/>
      <c r="R59" s="438"/>
      <c r="S59" s="438"/>
      <c r="T59" s="438"/>
      <c r="U59" s="438"/>
      <c r="V59" s="438"/>
      <c r="W59" s="438"/>
      <c r="X59" s="438"/>
      <c r="Y59" s="438"/>
      <c r="Z59" s="438"/>
      <c r="AA59" s="438"/>
      <c r="AB59" s="438"/>
      <c r="AC59" s="438"/>
      <c r="AD59" s="438"/>
      <c r="AE59" s="439"/>
    </row>
    <row r="60" spans="1:31" x14ac:dyDescent="0.25">
      <c r="A60" s="437"/>
      <c r="B60" s="438"/>
      <c r="C60" s="438"/>
      <c r="D60" s="438"/>
      <c r="E60" s="438"/>
      <c r="F60" s="438"/>
      <c r="G60" s="438"/>
      <c r="H60" s="438"/>
      <c r="I60" s="438"/>
      <c r="J60" s="438"/>
      <c r="K60" s="438"/>
      <c r="L60" s="438"/>
      <c r="M60" s="438"/>
      <c r="N60" s="438"/>
      <c r="O60" s="438"/>
      <c r="P60" s="438"/>
      <c r="Q60" s="438"/>
      <c r="R60" s="438"/>
      <c r="S60" s="438"/>
      <c r="T60" s="438"/>
      <c r="U60" s="438"/>
      <c r="V60" s="438"/>
      <c r="W60" s="438"/>
      <c r="X60" s="438"/>
      <c r="Y60" s="438"/>
      <c r="Z60" s="438"/>
      <c r="AA60" s="438"/>
      <c r="AB60" s="438"/>
      <c r="AC60" s="438"/>
      <c r="AD60" s="438"/>
      <c r="AE60" s="439"/>
    </row>
    <row r="61" spans="1:31" x14ac:dyDescent="0.25">
      <c r="A61" s="437"/>
      <c r="B61" s="438"/>
      <c r="C61" s="438"/>
      <c r="D61" s="438"/>
      <c r="E61" s="438"/>
      <c r="F61" s="438"/>
      <c r="G61" s="438"/>
      <c r="H61" s="438"/>
      <c r="I61" s="438"/>
      <c r="J61" s="438"/>
      <c r="K61" s="438"/>
      <c r="L61" s="438"/>
      <c r="M61" s="438"/>
      <c r="N61" s="438"/>
      <c r="O61" s="438"/>
      <c r="P61" s="438"/>
      <c r="Q61" s="438"/>
      <c r="R61" s="438"/>
      <c r="S61" s="438"/>
      <c r="T61" s="438"/>
      <c r="U61" s="438"/>
      <c r="V61" s="438"/>
      <c r="W61" s="438"/>
      <c r="X61" s="438"/>
      <c r="Y61" s="438"/>
      <c r="Z61" s="438"/>
      <c r="AA61" s="438"/>
      <c r="AB61" s="438"/>
      <c r="AC61" s="438"/>
      <c r="AD61" s="438"/>
      <c r="AE61" s="439"/>
    </row>
    <row r="62" spans="1:31" x14ac:dyDescent="0.25">
      <c r="A62" s="437"/>
      <c r="B62" s="438"/>
      <c r="C62" s="438"/>
      <c r="D62" s="438"/>
      <c r="E62" s="438"/>
      <c r="F62" s="438"/>
      <c r="G62" s="438"/>
      <c r="H62" s="438"/>
      <c r="I62" s="438"/>
      <c r="J62" s="438"/>
      <c r="K62" s="438"/>
      <c r="L62" s="438"/>
      <c r="M62" s="438"/>
      <c r="N62" s="438"/>
      <c r="O62" s="438"/>
      <c r="P62" s="438"/>
      <c r="Q62" s="438"/>
      <c r="R62" s="438"/>
      <c r="S62" s="438"/>
      <c r="T62" s="438"/>
      <c r="U62" s="438"/>
      <c r="V62" s="438"/>
      <c r="W62" s="438"/>
      <c r="X62" s="438"/>
      <c r="Y62" s="438"/>
      <c r="Z62" s="438"/>
      <c r="AA62" s="438"/>
      <c r="AB62" s="438"/>
      <c r="AC62" s="438"/>
      <c r="AD62" s="438"/>
      <c r="AE62" s="439"/>
    </row>
    <row r="63" spans="1:31" x14ac:dyDescent="0.25">
      <c r="A63" s="437"/>
      <c r="B63" s="438"/>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8"/>
      <c r="AC63" s="438"/>
      <c r="AD63" s="438"/>
      <c r="AE63" s="439"/>
    </row>
    <row r="64" spans="1:31" x14ac:dyDescent="0.25">
      <c r="A64" s="437"/>
      <c r="B64" s="438"/>
      <c r="C64" s="438"/>
      <c r="D64" s="438"/>
      <c r="E64" s="438"/>
      <c r="F64" s="438"/>
      <c r="G64" s="438"/>
      <c r="H64" s="438"/>
      <c r="I64" s="438"/>
      <c r="J64" s="438"/>
      <c r="K64" s="438"/>
      <c r="L64" s="438"/>
      <c r="M64" s="438"/>
      <c r="N64" s="438"/>
      <c r="O64" s="438"/>
      <c r="P64" s="438"/>
      <c r="Q64" s="438"/>
      <c r="R64" s="438"/>
      <c r="S64" s="438"/>
      <c r="T64" s="438"/>
      <c r="U64" s="438"/>
      <c r="V64" s="438"/>
      <c r="W64" s="438"/>
      <c r="X64" s="438"/>
      <c r="Y64" s="438"/>
      <c r="Z64" s="438"/>
      <c r="AA64" s="438"/>
      <c r="AB64" s="438"/>
      <c r="AC64" s="438"/>
      <c r="AD64" s="438"/>
      <c r="AE64" s="439"/>
    </row>
    <row r="65" spans="1:31" x14ac:dyDescent="0.25">
      <c r="A65" s="437"/>
      <c r="B65" s="438"/>
      <c r="C65" s="438"/>
      <c r="D65" s="438"/>
      <c r="E65" s="438"/>
      <c r="F65" s="438"/>
      <c r="G65" s="438"/>
      <c r="H65" s="438"/>
      <c r="I65" s="438"/>
      <c r="J65" s="438"/>
      <c r="K65" s="438"/>
      <c r="L65" s="438"/>
      <c r="M65" s="438"/>
      <c r="N65" s="438"/>
      <c r="O65" s="438"/>
      <c r="P65" s="438"/>
      <c r="Q65" s="438"/>
      <c r="R65" s="438"/>
      <c r="S65" s="438"/>
      <c r="T65" s="438"/>
      <c r="U65" s="438"/>
      <c r="V65" s="438"/>
      <c r="W65" s="438"/>
      <c r="X65" s="438"/>
      <c r="Y65" s="438"/>
      <c r="Z65" s="438"/>
      <c r="AA65" s="438"/>
      <c r="AB65" s="438"/>
      <c r="AC65" s="438"/>
      <c r="AD65" s="438"/>
      <c r="AE65" s="439"/>
    </row>
    <row r="66" spans="1:31" x14ac:dyDescent="0.25">
      <c r="A66" s="437"/>
      <c r="B66" s="438"/>
      <c r="C66" s="438"/>
      <c r="D66" s="438"/>
      <c r="E66" s="438"/>
      <c r="F66" s="438"/>
      <c r="G66" s="438"/>
      <c r="H66" s="438"/>
      <c r="I66" s="438"/>
      <c r="J66" s="438"/>
      <c r="K66" s="438"/>
      <c r="L66" s="438"/>
      <c r="M66" s="438"/>
      <c r="N66" s="438"/>
      <c r="O66" s="438"/>
      <c r="P66" s="438"/>
      <c r="Q66" s="438"/>
      <c r="R66" s="438"/>
      <c r="S66" s="438"/>
      <c r="T66" s="438"/>
      <c r="U66" s="438"/>
      <c r="V66" s="438"/>
      <c r="W66" s="438"/>
      <c r="X66" s="438"/>
      <c r="Y66" s="438"/>
      <c r="Z66" s="438"/>
      <c r="AA66" s="438"/>
      <c r="AB66" s="438"/>
      <c r="AC66" s="438"/>
      <c r="AD66" s="438"/>
      <c r="AE66" s="439"/>
    </row>
    <row r="67" spans="1:31" x14ac:dyDescent="0.25">
      <c r="A67" s="437"/>
      <c r="B67" s="438"/>
      <c r="C67" s="438"/>
      <c r="D67" s="438"/>
      <c r="E67" s="438"/>
      <c r="F67" s="438"/>
      <c r="G67" s="438"/>
      <c r="H67" s="438"/>
      <c r="I67" s="438"/>
      <c r="J67" s="438"/>
      <c r="K67" s="438"/>
      <c r="L67" s="438"/>
      <c r="M67" s="438"/>
      <c r="N67" s="438"/>
      <c r="O67" s="438"/>
      <c r="P67" s="438"/>
      <c r="Q67" s="438"/>
      <c r="R67" s="438"/>
      <c r="S67" s="438"/>
      <c r="T67" s="438"/>
      <c r="U67" s="438"/>
      <c r="V67" s="438"/>
      <c r="W67" s="438"/>
      <c r="X67" s="438"/>
      <c r="Y67" s="438"/>
      <c r="Z67" s="438"/>
      <c r="AA67" s="438"/>
      <c r="AB67" s="438"/>
      <c r="AC67" s="438"/>
      <c r="AD67" s="438"/>
      <c r="AE67" s="439"/>
    </row>
    <row r="68" spans="1:31" x14ac:dyDescent="0.25">
      <c r="A68" s="437"/>
      <c r="B68" s="438"/>
      <c r="C68" s="438"/>
      <c r="D68" s="438"/>
      <c r="E68" s="438"/>
      <c r="F68" s="438"/>
      <c r="G68" s="438"/>
      <c r="H68" s="438"/>
      <c r="I68" s="438"/>
      <c r="J68" s="438"/>
      <c r="K68" s="438"/>
      <c r="L68" s="438"/>
      <c r="M68" s="438"/>
      <c r="N68" s="438"/>
      <c r="O68" s="438"/>
      <c r="P68" s="438"/>
      <c r="Q68" s="438"/>
      <c r="R68" s="438"/>
      <c r="S68" s="438"/>
      <c r="T68" s="438"/>
      <c r="U68" s="438"/>
      <c r="V68" s="438"/>
      <c r="W68" s="438"/>
      <c r="X68" s="438"/>
      <c r="Y68" s="438"/>
      <c r="Z68" s="438"/>
      <c r="AA68" s="438"/>
      <c r="AB68" s="438"/>
      <c r="AC68" s="438"/>
      <c r="AD68" s="438"/>
      <c r="AE68" s="439"/>
    </row>
    <row r="69" spans="1:31" x14ac:dyDescent="0.25">
      <c r="A69" s="437"/>
      <c r="B69" s="438"/>
      <c r="C69" s="438"/>
      <c r="D69" s="438"/>
      <c r="E69" s="438"/>
      <c r="F69" s="438"/>
      <c r="G69" s="438"/>
      <c r="H69" s="438"/>
      <c r="I69" s="438"/>
      <c r="J69" s="438"/>
      <c r="K69" s="438"/>
      <c r="L69" s="438"/>
      <c r="M69" s="438"/>
      <c r="N69" s="438"/>
      <c r="O69" s="438"/>
      <c r="P69" s="438"/>
      <c r="Q69" s="438"/>
      <c r="R69" s="438"/>
      <c r="S69" s="438"/>
      <c r="T69" s="438"/>
      <c r="U69" s="438"/>
      <c r="V69" s="438"/>
      <c r="W69" s="438"/>
      <c r="X69" s="438"/>
      <c r="Y69" s="438"/>
      <c r="Z69" s="438"/>
      <c r="AA69" s="438"/>
      <c r="AB69" s="438"/>
      <c r="AC69" s="438"/>
      <c r="AD69" s="438"/>
      <c r="AE69" s="439"/>
    </row>
    <row r="70" spans="1:31" x14ac:dyDescent="0.25">
      <c r="A70" s="437"/>
      <c r="B70" s="438"/>
      <c r="C70" s="438"/>
      <c r="D70" s="438"/>
      <c r="E70" s="438"/>
      <c r="F70" s="438"/>
      <c r="G70" s="438"/>
      <c r="H70" s="438"/>
      <c r="I70" s="438"/>
      <c r="J70" s="438"/>
      <c r="K70" s="438"/>
      <c r="L70" s="438"/>
      <c r="M70" s="438"/>
      <c r="N70" s="438"/>
      <c r="O70" s="438"/>
      <c r="P70" s="438"/>
      <c r="Q70" s="438"/>
      <c r="R70" s="438"/>
      <c r="S70" s="438"/>
      <c r="T70" s="438"/>
      <c r="U70" s="438"/>
      <c r="V70" s="438"/>
      <c r="W70" s="438"/>
      <c r="X70" s="438"/>
      <c r="Y70" s="438"/>
      <c r="Z70" s="438"/>
      <c r="AA70" s="438"/>
      <c r="AB70" s="438"/>
      <c r="AC70" s="438"/>
      <c r="AD70" s="438"/>
      <c r="AE70" s="439"/>
    </row>
    <row r="71" spans="1:31" x14ac:dyDescent="0.25">
      <c r="A71" s="437"/>
      <c r="B71" s="438"/>
      <c r="C71" s="438"/>
      <c r="D71" s="438"/>
      <c r="E71" s="438"/>
      <c r="F71" s="438"/>
      <c r="G71" s="438"/>
      <c r="H71" s="438"/>
      <c r="I71" s="438"/>
      <c r="J71" s="438"/>
      <c r="K71" s="438"/>
      <c r="L71" s="438"/>
      <c r="M71" s="438"/>
      <c r="N71" s="438"/>
      <c r="O71" s="438"/>
      <c r="P71" s="438"/>
      <c r="Q71" s="438"/>
      <c r="R71" s="438"/>
      <c r="S71" s="438"/>
      <c r="T71" s="438"/>
      <c r="U71" s="438"/>
      <c r="V71" s="438"/>
      <c r="W71" s="438"/>
      <c r="X71" s="438"/>
      <c r="Y71" s="438"/>
      <c r="Z71" s="438"/>
      <c r="AA71" s="438"/>
      <c r="AB71" s="438"/>
      <c r="AC71" s="438"/>
      <c r="AD71" s="438"/>
      <c r="AE71" s="439"/>
    </row>
    <row r="72" spans="1:31" x14ac:dyDescent="0.25">
      <c r="A72" s="437"/>
      <c r="B72" s="438"/>
      <c r="C72" s="438"/>
      <c r="D72" s="438"/>
      <c r="E72" s="438"/>
      <c r="F72" s="438"/>
      <c r="G72" s="438"/>
      <c r="H72" s="438"/>
      <c r="I72" s="438"/>
      <c r="J72" s="438"/>
      <c r="K72" s="438"/>
      <c r="L72" s="438"/>
      <c r="M72" s="438"/>
      <c r="N72" s="438"/>
      <c r="O72" s="438"/>
      <c r="P72" s="438"/>
      <c r="Q72" s="438"/>
      <c r="R72" s="438"/>
      <c r="S72" s="438"/>
      <c r="T72" s="438"/>
      <c r="U72" s="438"/>
      <c r="V72" s="438"/>
      <c r="W72" s="438"/>
      <c r="X72" s="438"/>
      <c r="Y72" s="438"/>
      <c r="Z72" s="438"/>
      <c r="AA72" s="438"/>
      <c r="AB72" s="438"/>
      <c r="AC72" s="438"/>
      <c r="AD72" s="438"/>
      <c r="AE72" s="439"/>
    </row>
    <row r="73" spans="1:31" x14ac:dyDescent="0.25">
      <c r="A73" s="437"/>
      <c r="B73" s="438"/>
      <c r="C73" s="438"/>
      <c r="D73" s="438"/>
      <c r="E73" s="438"/>
      <c r="F73" s="438"/>
      <c r="G73" s="438"/>
      <c r="H73" s="438"/>
      <c r="I73" s="438"/>
      <c r="J73" s="438"/>
      <c r="K73" s="438"/>
      <c r="L73" s="438"/>
      <c r="M73" s="438"/>
      <c r="N73" s="438"/>
      <c r="O73" s="438"/>
      <c r="P73" s="438"/>
      <c r="Q73" s="438"/>
      <c r="R73" s="438"/>
      <c r="S73" s="438"/>
      <c r="T73" s="438"/>
      <c r="U73" s="438"/>
      <c r="V73" s="438"/>
      <c r="W73" s="438"/>
      <c r="X73" s="438"/>
      <c r="Y73" s="438"/>
      <c r="Z73" s="438"/>
      <c r="AA73" s="438"/>
      <c r="AB73" s="438"/>
      <c r="AC73" s="438"/>
      <c r="AD73" s="438"/>
      <c r="AE73" s="439"/>
    </row>
    <row r="74" spans="1:31" x14ac:dyDescent="0.25">
      <c r="A74" s="437"/>
      <c r="B74" s="438"/>
      <c r="C74" s="438"/>
      <c r="D74" s="438"/>
      <c r="E74" s="438"/>
      <c r="F74" s="438"/>
      <c r="G74" s="438"/>
      <c r="H74" s="438"/>
      <c r="I74" s="438"/>
      <c r="J74" s="438"/>
      <c r="K74" s="438"/>
      <c r="L74" s="438"/>
      <c r="M74" s="438"/>
      <c r="N74" s="438"/>
      <c r="O74" s="438"/>
      <c r="P74" s="438"/>
      <c r="Q74" s="438"/>
      <c r="R74" s="438"/>
      <c r="S74" s="438"/>
      <c r="T74" s="438"/>
      <c r="U74" s="438"/>
      <c r="V74" s="438"/>
      <c r="W74" s="438"/>
      <c r="X74" s="438"/>
      <c r="Y74" s="438"/>
      <c r="Z74" s="438"/>
      <c r="AA74" s="438"/>
      <c r="AB74" s="438"/>
      <c r="AC74" s="438"/>
      <c r="AD74" s="438"/>
      <c r="AE74" s="439"/>
    </row>
    <row r="75" spans="1:31" x14ac:dyDescent="0.25">
      <c r="A75" s="437"/>
      <c r="B75" s="438"/>
      <c r="C75" s="438"/>
      <c r="D75" s="438"/>
      <c r="E75" s="438"/>
      <c r="F75" s="438"/>
      <c r="G75" s="438"/>
      <c r="H75" s="438"/>
      <c r="I75" s="438"/>
      <c r="J75" s="438"/>
      <c r="K75" s="438"/>
      <c r="L75" s="438"/>
      <c r="M75" s="438"/>
      <c r="N75" s="438"/>
      <c r="O75" s="438"/>
      <c r="P75" s="438"/>
      <c r="Q75" s="438"/>
      <c r="R75" s="438"/>
      <c r="S75" s="438"/>
      <c r="T75" s="438"/>
      <c r="U75" s="438"/>
      <c r="V75" s="438"/>
      <c r="W75" s="438"/>
      <c r="X75" s="438"/>
      <c r="Y75" s="438"/>
      <c r="Z75" s="438"/>
      <c r="AA75" s="438"/>
      <c r="AB75" s="438"/>
      <c r="AC75" s="438"/>
      <c r="AD75" s="438"/>
      <c r="AE75" s="439"/>
    </row>
    <row r="76" spans="1:31" x14ac:dyDescent="0.25">
      <c r="A76" s="437"/>
      <c r="B76" s="438"/>
      <c r="C76" s="438"/>
      <c r="D76" s="438"/>
      <c r="E76" s="438"/>
      <c r="F76" s="438"/>
      <c r="G76" s="438"/>
      <c r="H76" s="438"/>
      <c r="I76" s="438"/>
      <c r="J76" s="438"/>
      <c r="K76" s="438"/>
      <c r="L76" s="438"/>
      <c r="M76" s="438"/>
      <c r="N76" s="438"/>
      <c r="O76" s="438"/>
      <c r="P76" s="438"/>
      <c r="Q76" s="438"/>
      <c r="R76" s="438"/>
      <c r="S76" s="438"/>
      <c r="T76" s="438"/>
      <c r="U76" s="438"/>
      <c r="V76" s="438"/>
      <c r="W76" s="438"/>
      <c r="X76" s="438"/>
      <c r="Y76" s="438"/>
      <c r="Z76" s="438"/>
      <c r="AA76" s="438"/>
      <c r="AB76" s="438"/>
      <c r="AC76" s="438"/>
      <c r="AD76" s="438"/>
      <c r="AE76" s="439"/>
    </row>
    <row r="77" spans="1:31" x14ac:dyDescent="0.25">
      <c r="A77" s="437"/>
      <c r="B77" s="438"/>
      <c r="C77" s="438"/>
      <c r="D77" s="438"/>
      <c r="E77" s="438"/>
      <c r="F77" s="438"/>
      <c r="G77" s="438"/>
      <c r="H77" s="438"/>
      <c r="I77" s="438"/>
      <c r="J77" s="438"/>
      <c r="K77" s="438"/>
      <c r="L77" s="438"/>
      <c r="M77" s="438"/>
      <c r="N77" s="438"/>
      <c r="O77" s="438"/>
      <c r="P77" s="438"/>
      <c r="Q77" s="438"/>
      <c r="R77" s="438"/>
      <c r="S77" s="438"/>
      <c r="T77" s="438"/>
      <c r="U77" s="438"/>
      <c r="V77" s="438"/>
      <c r="W77" s="438"/>
      <c r="X77" s="438"/>
      <c r="Y77" s="438"/>
      <c r="Z77" s="438"/>
      <c r="AA77" s="438"/>
      <c r="AB77" s="438"/>
      <c r="AC77" s="438"/>
      <c r="AD77" s="438"/>
      <c r="AE77" s="439"/>
    </row>
    <row r="78" spans="1:31" x14ac:dyDescent="0.25">
      <c r="A78" s="437"/>
      <c r="B78" s="438"/>
      <c r="C78" s="438"/>
      <c r="D78" s="438"/>
      <c r="E78" s="438"/>
      <c r="F78" s="438"/>
      <c r="G78" s="438"/>
      <c r="H78" s="438"/>
      <c r="I78" s="438"/>
      <c r="J78" s="438"/>
      <c r="K78" s="438"/>
      <c r="L78" s="438"/>
      <c r="M78" s="438"/>
      <c r="N78" s="438"/>
      <c r="O78" s="438"/>
      <c r="P78" s="438"/>
      <c r="Q78" s="438"/>
      <c r="R78" s="438"/>
      <c r="S78" s="438"/>
      <c r="T78" s="438"/>
      <c r="U78" s="438"/>
      <c r="V78" s="438"/>
      <c r="W78" s="438"/>
      <c r="X78" s="438"/>
      <c r="Y78" s="438"/>
      <c r="Z78" s="438"/>
      <c r="AA78" s="438"/>
      <c r="AB78" s="438"/>
      <c r="AC78" s="438"/>
      <c r="AD78" s="438"/>
      <c r="AE78" s="439"/>
    </row>
    <row r="79" spans="1:31" ht="23.25" customHeight="1" x14ac:dyDescent="0.25">
      <c r="A79" s="437"/>
      <c r="B79" s="438"/>
      <c r="C79" s="438"/>
      <c r="D79" s="438"/>
      <c r="E79" s="438"/>
      <c r="F79" s="438"/>
      <c r="G79" s="438"/>
      <c r="H79" s="438"/>
      <c r="I79" s="438"/>
      <c r="J79" s="438"/>
      <c r="K79" s="438"/>
      <c r="L79" s="438"/>
      <c r="M79" s="438"/>
      <c r="N79" s="438"/>
      <c r="O79" s="438"/>
      <c r="P79" s="438"/>
      <c r="Q79" s="438"/>
      <c r="R79" s="438"/>
      <c r="S79" s="438"/>
      <c r="T79" s="438"/>
      <c r="U79" s="438"/>
      <c r="V79" s="438"/>
      <c r="W79" s="438"/>
      <c r="X79" s="438"/>
      <c r="Y79" s="438"/>
      <c r="Z79" s="438"/>
      <c r="AA79" s="438"/>
      <c r="AB79" s="438"/>
      <c r="AC79" s="438"/>
      <c r="AD79" s="438"/>
      <c r="AE79" s="439"/>
    </row>
    <row r="80" spans="1:31" ht="23.25" customHeight="1" x14ac:dyDescent="0.25">
      <c r="A80" s="437"/>
      <c r="B80" s="438"/>
      <c r="C80" s="438"/>
      <c r="D80" s="438"/>
      <c r="E80" s="438"/>
      <c r="F80" s="438"/>
      <c r="G80" s="438"/>
      <c r="H80" s="438"/>
      <c r="I80" s="438"/>
      <c r="J80" s="438"/>
      <c r="K80" s="438"/>
      <c r="L80" s="438"/>
      <c r="M80" s="438"/>
      <c r="N80" s="438"/>
      <c r="O80" s="438"/>
      <c r="P80" s="438"/>
      <c r="Q80" s="438"/>
      <c r="R80" s="438"/>
      <c r="S80" s="438"/>
      <c r="T80" s="438"/>
      <c r="U80" s="438"/>
      <c r="V80" s="438"/>
      <c r="W80" s="438"/>
      <c r="X80" s="438"/>
      <c r="Y80" s="438"/>
      <c r="Z80" s="438"/>
      <c r="AA80" s="438"/>
      <c r="AB80" s="438"/>
      <c r="AC80" s="438"/>
      <c r="AD80" s="438"/>
      <c r="AE80" s="439"/>
    </row>
    <row r="81" spans="1:31" ht="13.8" thickBot="1" x14ac:dyDescent="0.3">
      <c r="P81" s="438"/>
      <c r="Q81" s="438"/>
      <c r="R81" s="438"/>
      <c r="S81" s="438"/>
      <c r="T81" s="438"/>
      <c r="U81" s="438"/>
      <c r="V81" s="438"/>
      <c r="W81" s="438"/>
      <c r="X81" s="438"/>
      <c r="Y81" s="438"/>
      <c r="Z81" s="438"/>
      <c r="AA81" s="438"/>
      <c r="AB81" s="438"/>
      <c r="AC81" s="438"/>
      <c r="AD81" s="438"/>
      <c r="AE81" s="439"/>
    </row>
    <row r="82" spans="1:31" ht="21" customHeight="1" thickBot="1" x14ac:dyDescent="0.45">
      <c r="A82" s="780" t="s">
        <v>300</v>
      </c>
      <c r="B82" s="781"/>
      <c r="C82" s="781"/>
      <c r="D82" s="781"/>
      <c r="E82" s="781"/>
      <c r="F82" s="781"/>
      <c r="G82" s="781"/>
      <c r="H82" s="781"/>
      <c r="I82" s="782"/>
      <c r="J82" s="782"/>
      <c r="K82" s="782"/>
      <c r="L82" s="782"/>
      <c r="M82" s="782"/>
      <c r="N82" s="782"/>
      <c r="O82" s="783"/>
      <c r="P82" s="440" t="s">
        <v>124</v>
      </c>
      <c r="Q82" s="441"/>
      <c r="R82" s="442"/>
      <c r="S82" s="442"/>
      <c r="T82" s="442"/>
      <c r="U82" s="442"/>
      <c r="V82" s="442"/>
      <c r="W82" s="442"/>
      <c r="X82" s="442"/>
      <c r="Y82" s="443"/>
      <c r="Z82" s="443"/>
      <c r="AA82" s="443"/>
      <c r="AB82" s="443"/>
      <c r="AC82" s="443"/>
      <c r="AD82" s="443"/>
      <c r="AE82" s="444"/>
    </row>
    <row r="83" spans="1:31" ht="20.25" customHeight="1" x14ac:dyDescent="0.35">
      <c r="A83" s="649"/>
      <c r="B83" s="647"/>
      <c r="C83" s="647"/>
      <c r="D83" s="647"/>
      <c r="E83" s="647"/>
      <c r="F83" s="647"/>
      <c r="G83" s="647"/>
      <c r="H83" s="647"/>
      <c r="I83" s="647"/>
      <c r="J83" s="647"/>
      <c r="K83" s="647"/>
      <c r="L83" s="647"/>
      <c r="M83" s="647"/>
      <c r="N83" s="647"/>
      <c r="O83" s="648"/>
      <c r="P83" s="445"/>
      <c r="Q83" s="446"/>
      <c r="R83" s="447"/>
      <c r="S83" s="447"/>
      <c r="T83" s="447"/>
      <c r="U83" s="447"/>
      <c r="V83" s="447"/>
      <c r="W83" s="447"/>
      <c r="X83" s="447"/>
      <c r="Y83" s="438"/>
      <c r="Z83" s="438"/>
      <c r="AA83" s="438"/>
      <c r="AB83" s="438"/>
      <c r="AC83" s="438"/>
      <c r="AD83" s="438"/>
      <c r="AE83" s="439"/>
    </row>
    <row r="84" spans="1:31" ht="20.25" customHeight="1" x14ac:dyDescent="0.35">
      <c r="A84" s="777" t="s">
        <v>655</v>
      </c>
      <c r="B84" s="778"/>
      <c r="C84" s="778"/>
      <c r="D84" s="778"/>
      <c r="E84" s="647"/>
      <c r="F84" s="647"/>
      <c r="G84" s="647"/>
      <c r="H84" s="647"/>
      <c r="I84" s="647"/>
      <c r="J84" s="647"/>
      <c r="K84" s="647"/>
      <c r="L84" s="647"/>
      <c r="M84" s="647"/>
      <c r="N84" s="647"/>
      <c r="O84" s="648"/>
      <c r="P84" s="448"/>
      <c r="Q84" s="449" t="s">
        <v>125</v>
      </c>
      <c r="R84" s="446"/>
      <c r="S84" s="447"/>
      <c r="T84" s="447"/>
      <c r="U84" s="447"/>
      <c r="V84" s="447"/>
      <c r="W84" s="447"/>
      <c r="X84" s="447"/>
      <c r="Y84" s="438"/>
      <c r="Z84" s="438"/>
      <c r="AA84" s="438"/>
      <c r="AB84" s="438"/>
      <c r="AC84" s="438"/>
      <c r="AD84" s="438"/>
      <c r="AE84" s="439"/>
    </row>
    <row r="85" spans="1:31" ht="20.25" customHeight="1" x14ac:dyDescent="0.35">
      <c r="A85" s="779" t="s">
        <v>654</v>
      </c>
      <c r="B85" s="778"/>
      <c r="C85" s="778"/>
      <c r="D85" s="778"/>
      <c r="E85" s="647"/>
      <c r="F85" s="647"/>
      <c r="G85" s="647"/>
      <c r="H85" s="647"/>
      <c r="I85" s="647"/>
      <c r="J85" s="647"/>
      <c r="K85" s="647"/>
      <c r="L85" s="647"/>
      <c r="M85" s="647"/>
      <c r="N85" s="647"/>
      <c r="O85" s="648"/>
      <c r="P85" s="448"/>
      <c r="Q85" s="774" t="s">
        <v>126</v>
      </c>
      <c r="R85" s="774"/>
      <c r="S85" s="774"/>
      <c r="T85" s="774"/>
      <c r="U85" s="775"/>
      <c r="V85" s="775"/>
      <c r="W85" s="775"/>
      <c r="X85" s="775"/>
      <c r="Y85" s="775"/>
      <c r="Z85" s="775"/>
      <c r="AA85" s="775"/>
      <c r="AB85" s="438"/>
      <c r="AC85" s="438"/>
      <c r="AD85" s="438"/>
      <c r="AE85" s="439"/>
    </row>
    <row r="86" spans="1:31" ht="20.25" customHeight="1" x14ac:dyDescent="0.35">
      <c r="A86" s="649"/>
      <c r="B86" s="647"/>
      <c r="C86" s="647"/>
      <c r="D86" s="647"/>
      <c r="E86" s="647"/>
      <c r="F86" s="647"/>
      <c r="G86" s="647"/>
      <c r="H86" s="647"/>
      <c r="I86" s="647"/>
      <c r="J86" s="647"/>
      <c r="K86" s="647"/>
      <c r="L86" s="647"/>
      <c r="M86" s="647"/>
      <c r="N86" s="647"/>
      <c r="O86" s="648"/>
      <c r="P86" s="448"/>
      <c r="Q86" s="774" t="s">
        <v>127</v>
      </c>
      <c r="R86" s="774"/>
      <c r="S86" s="774"/>
      <c r="T86" s="774"/>
      <c r="U86" s="775"/>
      <c r="V86" s="775"/>
      <c r="W86" s="775"/>
      <c r="X86" s="775"/>
      <c r="Y86" s="775"/>
      <c r="Z86" s="775"/>
      <c r="AA86" s="438"/>
      <c r="AB86" s="438"/>
      <c r="AC86" s="438"/>
      <c r="AD86" s="438"/>
      <c r="AE86" s="439"/>
    </row>
    <row r="87" spans="1:31" ht="20.25" customHeight="1" x14ac:dyDescent="0.35">
      <c r="A87" s="649"/>
      <c r="B87" s="647"/>
      <c r="C87" s="647"/>
      <c r="D87" s="647"/>
      <c r="E87" s="647"/>
      <c r="F87" s="647"/>
      <c r="G87" s="647"/>
      <c r="H87" s="647"/>
      <c r="I87" s="647"/>
      <c r="J87" s="647"/>
      <c r="K87" s="647"/>
      <c r="L87" s="647"/>
      <c r="M87" s="647"/>
      <c r="N87" s="647"/>
      <c r="O87" s="648"/>
      <c r="P87" s="448"/>
      <c r="Q87" s="774" t="s">
        <v>128</v>
      </c>
      <c r="R87" s="774"/>
      <c r="S87" s="774"/>
      <c r="T87" s="774"/>
      <c r="U87" s="775"/>
      <c r="V87" s="775"/>
      <c r="W87" s="775"/>
      <c r="X87" s="775"/>
      <c r="Y87" s="775"/>
      <c r="Z87" s="775"/>
      <c r="AA87" s="775"/>
      <c r="AB87" s="438"/>
      <c r="AC87" s="438"/>
      <c r="AD87" s="438"/>
      <c r="AE87" s="439"/>
    </row>
    <row r="88" spans="1:31" ht="20.25" customHeight="1" x14ac:dyDescent="0.35">
      <c r="A88" s="649"/>
      <c r="B88" s="647"/>
      <c r="C88" s="647"/>
      <c r="D88" s="647"/>
      <c r="E88" s="647"/>
      <c r="F88" s="647"/>
      <c r="G88" s="647"/>
      <c r="H88" s="647"/>
      <c r="I88" s="647"/>
      <c r="J88" s="647"/>
      <c r="K88" s="647"/>
      <c r="L88" s="647"/>
      <c r="M88" s="647"/>
      <c r="N88" s="647"/>
      <c r="O88" s="648"/>
      <c r="P88" s="448" t="s">
        <v>267</v>
      </c>
      <c r="Q88" s="450" t="s">
        <v>639</v>
      </c>
      <c r="R88" s="447"/>
      <c r="S88" s="447"/>
      <c r="T88" s="447"/>
      <c r="U88" s="447"/>
      <c r="V88" s="447"/>
      <c r="W88" s="447"/>
      <c r="X88" s="447"/>
      <c r="Y88" s="438"/>
      <c r="Z88" s="438"/>
      <c r="AA88" s="438"/>
      <c r="AB88" s="438"/>
      <c r="AC88" s="438"/>
      <c r="AD88" s="438"/>
      <c r="AE88" s="439"/>
    </row>
    <row r="89" spans="1:31" ht="20.25" customHeight="1" x14ac:dyDescent="0.35">
      <c r="A89" s="649"/>
      <c r="B89" s="647"/>
      <c r="C89" s="647"/>
      <c r="D89" s="647"/>
      <c r="E89" s="647"/>
      <c r="F89" s="647"/>
      <c r="G89" s="647"/>
      <c r="H89" s="647"/>
      <c r="I89" s="647"/>
      <c r="J89" s="647"/>
      <c r="K89" s="647"/>
      <c r="L89" s="647"/>
      <c r="M89" s="647"/>
      <c r="N89" s="647"/>
      <c r="O89" s="648"/>
      <c r="P89" s="448" t="s">
        <v>243</v>
      </c>
      <c r="Q89" s="450" t="s">
        <v>640</v>
      </c>
      <c r="R89" s="447"/>
      <c r="S89" s="447"/>
      <c r="T89" s="447"/>
      <c r="U89" s="447"/>
      <c r="V89" s="447"/>
      <c r="W89" s="447"/>
      <c r="X89" s="447"/>
      <c r="Y89" s="438"/>
      <c r="Z89" s="438"/>
      <c r="AA89" s="438"/>
      <c r="AB89" s="438"/>
      <c r="AC89" s="438"/>
      <c r="AD89" s="438"/>
      <c r="AE89" s="439"/>
    </row>
    <row r="90" spans="1:31" ht="20.25" customHeight="1" thickBot="1" x14ac:dyDescent="0.4">
      <c r="A90" s="649"/>
      <c r="B90" s="647"/>
      <c r="C90" s="647"/>
      <c r="D90" s="647"/>
      <c r="E90" s="647"/>
      <c r="F90" s="647"/>
      <c r="G90" s="647"/>
      <c r="H90" s="647"/>
      <c r="I90" s="647"/>
      <c r="J90" s="647"/>
      <c r="K90" s="647"/>
      <c r="L90" s="647"/>
      <c r="M90" s="647"/>
      <c r="N90" s="647"/>
      <c r="O90" s="648"/>
      <c r="P90" s="448" t="s">
        <v>318</v>
      </c>
      <c r="Q90" s="450" t="s">
        <v>641</v>
      </c>
      <c r="R90" s="447"/>
      <c r="S90" s="447"/>
      <c r="T90" s="447"/>
      <c r="U90" s="447"/>
      <c r="V90" s="447"/>
      <c r="W90" s="447"/>
      <c r="X90" s="447"/>
      <c r="Y90" s="438"/>
      <c r="Z90" s="438"/>
      <c r="AA90" s="438"/>
      <c r="AB90" s="438"/>
      <c r="AC90" s="438"/>
      <c r="AD90" s="438"/>
      <c r="AE90" s="439"/>
    </row>
    <row r="91" spans="1:31" ht="20.25" customHeight="1" thickBot="1" x14ac:dyDescent="0.45">
      <c r="A91" s="649"/>
      <c r="B91" s="647"/>
      <c r="C91" s="647"/>
      <c r="D91" s="647"/>
      <c r="E91" s="647"/>
      <c r="F91" s="647"/>
      <c r="G91" s="647"/>
      <c r="H91" s="647"/>
      <c r="I91" s="647"/>
      <c r="J91" s="647"/>
      <c r="K91" s="647"/>
      <c r="L91" s="647"/>
      <c r="M91" s="647"/>
      <c r="N91" s="647"/>
      <c r="O91" s="648"/>
      <c r="P91" s="451" t="s">
        <v>531</v>
      </c>
      <c r="Q91" s="447"/>
      <c r="R91" s="447"/>
      <c r="S91" s="447"/>
      <c r="T91" s="447"/>
      <c r="U91" s="447"/>
      <c r="V91" s="447"/>
      <c r="W91" s="447"/>
      <c r="X91" s="447"/>
      <c r="Y91" s="438"/>
      <c r="Z91" s="438"/>
      <c r="AA91" s="438"/>
      <c r="AB91" s="438"/>
      <c r="AC91" s="438"/>
      <c r="AD91" s="438"/>
      <c r="AE91" s="439"/>
    </row>
    <row r="92" spans="1:31" ht="20.25" customHeight="1" x14ac:dyDescent="0.35">
      <c r="A92" s="649"/>
      <c r="B92" s="647"/>
      <c r="C92" s="647"/>
      <c r="D92" s="647"/>
      <c r="E92" s="647"/>
      <c r="F92" s="647"/>
      <c r="G92" s="647"/>
      <c r="H92" s="647"/>
      <c r="I92" s="647"/>
      <c r="J92" s="647"/>
      <c r="K92" s="647"/>
      <c r="L92" s="647"/>
      <c r="M92" s="647"/>
      <c r="N92" s="647"/>
      <c r="O92" s="648"/>
      <c r="P92" s="448"/>
      <c r="Q92" s="447" t="s">
        <v>247</v>
      </c>
      <c r="R92" s="447" t="s">
        <v>265</v>
      </c>
      <c r="S92" s="447"/>
      <c r="T92" s="447"/>
      <c r="U92" s="447"/>
      <c r="V92" s="447"/>
      <c r="W92" s="447"/>
      <c r="X92" s="447"/>
      <c r="Y92" s="438"/>
      <c r="Z92" s="438"/>
      <c r="AA92" s="438"/>
      <c r="AB92" s="438"/>
      <c r="AC92" s="438"/>
      <c r="AD92" s="438"/>
      <c r="AE92" s="439"/>
    </row>
    <row r="93" spans="1:31" ht="20.25" customHeight="1" x14ac:dyDescent="0.35">
      <c r="A93" s="649"/>
      <c r="B93" s="647"/>
      <c r="C93" s="647"/>
      <c r="D93" s="647"/>
      <c r="E93" s="647"/>
      <c r="F93" s="647"/>
      <c r="G93" s="647"/>
      <c r="H93" s="647"/>
      <c r="I93" s="647"/>
      <c r="J93" s="647"/>
      <c r="K93" s="647"/>
      <c r="L93" s="647"/>
      <c r="M93" s="647"/>
      <c r="N93" s="647"/>
      <c r="O93" s="648"/>
      <c r="P93" s="448"/>
      <c r="Q93" s="447" t="s">
        <v>254</v>
      </c>
      <c r="R93" s="447" t="s">
        <v>255</v>
      </c>
      <c r="S93" s="447"/>
      <c r="T93" s="447"/>
      <c r="U93" s="447"/>
      <c r="V93" s="447"/>
      <c r="W93" s="447"/>
      <c r="X93" s="447"/>
      <c r="Y93" s="438"/>
      <c r="Z93" s="438"/>
      <c r="AA93" s="438"/>
      <c r="AB93" s="438"/>
      <c r="AC93" s="438"/>
      <c r="AD93" s="438"/>
      <c r="AE93" s="439"/>
    </row>
    <row r="94" spans="1:31" ht="20.25" customHeight="1" x14ac:dyDescent="0.35">
      <c r="A94" s="649"/>
      <c r="B94" s="647"/>
      <c r="C94" s="647"/>
      <c r="D94" s="647"/>
      <c r="E94" s="647"/>
      <c r="F94" s="647"/>
      <c r="G94" s="647"/>
      <c r="H94" s="647"/>
      <c r="I94" s="647"/>
      <c r="J94" s="647"/>
      <c r="K94" s="647"/>
      <c r="L94" s="647"/>
      <c r="M94" s="647"/>
      <c r="N94" s="647"/>
      <c r="O94" s="648"/>
      <c r="P94" s="448"/>
      <c r="Q94" s="447" t="s">
        <v>249</v>
      </c>
      <c r="R94" s="447" t="s">
        <v>266</v>
      </c>
      <c r="S94" s="447"/>
      <c r="T94" s="447"/>
      <c r="U94" s="447"/>
      <c r="V94" s="447"/>
      <c r="W94" s="447"/>
      <c r="X94" s="447"/>
      <c r="Y94" s="438"/>
      <c r="Z94" s="438"/>
      <c r="AA94" s="438"/>
      <c r="AB94" s="438"/>
      <c r="AC94" s="438"/>
      <c r="AD94" s="438"/>
      <c r="AE94" s="439"/>
    </row>
    <row r="95" spans="1:31" ht="20.25" customHeight="1" x14ac:dyDescent="0.35">
      <c r="A95" s="649"/>
      <c r="B95" s="647"/>
      <c r="C95" s="647"/>
      <c r="D95" s="647"/>
      <c r="E95" s="647"/>
      <c r="F95" s="647"/>
      <c r="G95" s="647"/>
      <c r="H95" s="647"/>
      <c r="I95" s="647"/>
      <c r="J95" s="647"/>
      <c r="K95" s="647"/>
      <c r="L95" s="647"/>
      <c r="M95" s="647"/>
      <c r="N95" s="647"/>
      <c r="O95" s="648"/>
      <c r="P95" s="448"/>
      <c r="Q95" s="447" t="s">
        <v>171</v>
      </c>
      <c r="R95" s="447" t="s">
        <v>248</v>
      </c>
      <c r="S95" s="447"/>
      <c r="T95" s="447"/>
      <c r="U95" s="447"/>
      <c r="V95" s="447"/>
      <c r="W95" s="447"/>
      <c r="X95" s="447"/>
      <c r="Y95" s="438"/>
      <c r="Z95" s="438"/>
      <c r="AA95" s="438"/>
      <c r="AB95" s="438"/>
      <c r="AC95" s="438"/>
      <c r="AD95" s="438"/>
      <c r="AE95" s="439"/>
    </row>
    <row r="96" spans="1:31" ht="20.25" customHeight="1" x14ac:dyDescent="0.35">
      <c r="A96" s="649"/>
      <c r="B96" s="647"/>
      <c r="C96" s="647"/>
      <c r="D96" s="647"/>
      <c r="E96" s="647"/>
      <c r="F96" s="647"/>
      <c r="G96" s="647"/>
      <c r="H96" s="647"/>
      <c r="I96" s="647"/>
      <c r="J96" s="647"/>
      <c r="K96" s="647"/>
      <c r="L96" s="647"/>
      <c r="M96" s="647"/>
      <c r="N96" s="647"/>
      <c r="O96" s="648"/>
      <c r="P96" s="448"/>
      <c r="Q96" s="447" t="s">
        <v>245</v>
      </c>
      <c r="R96" s="447" t="s">
        <v>246</v>
      </c>
      <c r="S96" s="447"/>
      <c r="T96" s="447"/>
      <c r="U96" s="447"/>
      <c r="V96" s="447"/>
      <c r="W96" s="447"/>
      <c r="X96" s="447"/>
      <c r="Y96" s="438"/>
      <c r="Z96" s="438"/>
      <c r="AA96" s="438"/>
      <c r="AB96" s="438"/>
      <c r="AC96" s="438"/>
      <c r="AD96" s="438"/>
      <c r="AE96" s="439"/>
    </row>
    <row r="97" spans="1:31" ht="20.25" customHeight="1" x14ac:dyDescent="0.35">
      <c r="A97" s="649"/>
      <c r="B97" s="647"/>
      <c r="C97" s="647"/>
      <c r="D97" s="647"/>
      <c r="E97" s="647"/>
      <c r="F97" s="647"/>
      <c r="G97" s="647"/>
      <c r="H97" s="647"/>
      <c r="I97" s="647"/>
      <c r="J97" s="647"/>
      <c r="K97" s="647"/>
      <c r="L97" s="647"/>
      <c r="M97" s="647"/>
      <c r="N97" s="647"/>
      <c r="O97" s="648"/>
      <c r="P97" s="448"/>
      <c r="Q97" s="447" t="s">
        <v>250</v>
      </c>
      <c r="R97" s="447" t="s">
        <v>251</v>
      </c>
      <c r="S97" s="447"/>
      <c r="T97" s="447"/>
      <c r="U97" s="447"/>
      <c r="V97" s="447"/>
      <c r="W97" s="447"/>
      <c r="X97" s="447"/>
      <c r="Y97" s="438"/>
      <c r="Z97" s="438"/>
      <c r="AA97" s="438"/>
      <c r="AB97" s="438"/>
      <c r="AC97" s="438"/>
      <c r="AD97" s="438"/>
      <c r="AE97" s="439"/>
    </row>
    <row r="98" spans="1:31" ht="20.25" customHeight="1" x14ac:dyDescent="0.35">
      <c r="A98" s="649"/>
      <c r="B98" s="647"/>
      <c r="C98" s="647"/>
      <c r="D98" s="647"/>
      <c r="E98" s="647"/>
      <c r="F98" s="647"/>
      <c r="G98" s="647"/>
      <c r="H98" s="647"/>
      <c r="I98" s="647"/>
      <c r="J98" s="647"/>
      <c r="K98" s="647"/>
      <c r="L98" s="647"/>
      <c r="M98" s="647"/>
      <c r="N98" s="647"/>
      <c r="O98" s="648"/>
      <c r="P98" s="448"/>
      <c r="Q98" s="447" t="s">
        <v>252</v>
      </c>
      <c r="R98" s="447" t="s">
        <v>253</v>
      </c>
      <c r="S98" s="447"/>
      <c r="T98" s="447"/>
      <c r="U98" s="447"/>
      <c r="V98" s="447"/>
      <c r="W98" s="447"/>
      <c r="X98" s="447"/>
      <c r="Y98" s="438"/>
      <c r="Z98" s="438"/>
      <c r="AA98" s="438"/>
      <c r="AB98" s="438"/>
      <c r="AC98" s="438"/>
      <c r="AD98" s="438"/>
      <c r="AE98" s="439"/>
    </row>
    <row r="99" spans="1:31" ht="20.25" customHeight="1" x14ac:dyDescent="0.35">
      <c r="A99" s="649"/>
      <c r="B99" s="647"/>
      <c r="C99" s="647"/>
      <c r="D99" s="647"/>
      <c r="E99" s="647"/>
      <c r="F99" s="647"/>
      <c r="G99" s="647"/>
      <c r="H99" s="647"/>
      <c r="I99" s="647"/>
      <c r="J99" s="647"/>
      <c r="K99" s="647"/>
      <c r="L99" s="647"/>
      <c r="M99" s="647"/>
      <c r="N99" s="647"/>
      <c r="O99" s="648"/>
      <c r="P99" s="448"/>
      <c r="Q99" s="447" t="s">
        <v>256</v>
      </c>
      <c r="R99" s="447" t="s">
        <v>150</v>
      </c>
      <c r="S99" s="447"/>
      <c r="T99" s="447"/>
      <c r="U99" s="447"/>
      <c r="V99" s="447"/>
      <c r="W99" s="447"/>
      <c r="X99" s="447"/>
      <c r="Y99" s="438"/>
      <c r="Z99" s="438"/>
      <c r="AA99" s="438"/>
      <c r="AB99" s="438"/>
      <c r="AC99" s="438"/>
      <c r="AD99" s="438"/>
      <c r="AE99" s="439"/>
    </row>
    <row r="100" spans="1:31" ht="20.25" customHeight="1" x14ac:dyDescent="0.35">
      <c r="A100" s="649"/>
      <c r="B100" s="647"/>
      <c r="C100" s="647"/>
      <c r="D100" s="647"/>
      <c r="E100" s="647"/>
      <c r="F100" s="647"/>
      <c r="G100" s="647"/>
      <c r="H100" s="647"/>
      <c r="I100" s="647"/>
      <c r="J100" s="647"/>
      <c r="K100" s="647"/>
      <c r="L100" s="647"/>
      <c r="M100" s="647"/>
      <c r="N100" s="647"/>
      <c r="O100" s="648"/>
      <c r="P100" s="448"/>
      <c r="Q100" s="447" t="s">
        <v>257</v>
      </c>
      <c r="R100" s="447" t="s">
        <v>258</v>
      </c>
      <c r="S100" s="447"/>
      <c r="T100" s="447"/>
      <c r="U100" s="447"/>
      <c r="V100" s="447"/>
      <c r="W100" s="447"/>
      <c r="X100" s="447"/>
      <c r="Y100" s="438"/>
      <c r="Z100" s="438"/>
      <c r="AA100" s="438"/>
      <c r="AB100" s="438"/>
      <c r="AC100" s="438"/>
      <c r="AD100" s="438"/>
      <c r="AE100" s="439"/>
    </row>
    <row r="101" spans="1:31" ht="20.25" customHeight="1" x14ac:dyDescent="0.35">
      <c r="A101" s="649"/>
      <c r="B101" s="647"/>
      <c r="C101" s="647"/>
      <c r="D101" s="647"/>
      <c r="E101" s="647"/>
      <c r="F101" s="647"/>
      <c r="G101" s="647"/>
      <c r="H101" s="647"/>
      <c r="I101" s="647"/>
      <c r="J101" s="647"/>
      <c r="K101" s="647"/>
      <c r="L101" s="647"/>
      <c r="M101" s="647"/>
      <c r="N101" s="647"/>
      <c r="O101" s="648"/>
      <c r="P101" s="448"/>
      <c r="Q101" s="447" t="s">
        <v>259</v>
      </c>
      <c r="R101" s="447" t="s">
        <v>260</v>
      </c>
      <c r="S101" s="447"/>
      <c r="T101" s="447"/>
      <c r="U101" s="447"/>
      <c r="V101" s="447"/>
      <c r="W101" s="447"/>
      <c r="X101" s="447"/>
      <c r="Y101" s="438"/>
      <c r="Z101" s="438"/>
      <c r="AA101" s="438"/>
      <c r="AB101" s="438"/>
      <c r="AC101" s="438"/>
      <c r="AD101" s="438"/>
      <c r="AE101" s="439"/>
    </row>
    <row r="102" spans="1:31" ht="20.25" customHeight="1" x14ac:dyDescent="0.35">
      <c r="A102" s="649"/>
      <c r="B102" s="647"/>
      <c r="C102" s="647"/>
      <c r="D102" s="647"/>
      <c r="E102" s="647"/>
      <c r="F102" s="647"/>
      <c r="G102" s="647"/>
      <c r="H102" s="647"/>
      <c r="I102" s="647"/>
      <c r="J102" s="647"/>
      <c r="K102" s="647"/>
      <c r="L102" s="647"/>
      <c r="M102" s="647"/>
      <c r="N102" s="647"/>
      <c r="O102" s="648"/>
      <c r="P102" s="448"/>
      <c r="Q102" s="447" t="s">
        <v>263</v>
      </c>
      <c r="R102" s="776" t="s">
        <v>264</v>
      </c>
      <c r="S102" s="776"/>
      <c r="T102" s="776"/>
      <c r="U102" s="447"/>
      <c r="V102" s="447"/>
      <c r="W102" s="447"/>
      <c r="X102" s="447"/>
      <c r="Y102" s="438"/>
      <c r="Z102" s="438"/>
      <c r="AA102" s="438"/>
      <c r="AB102" s="438"/>
      <c r="AC102" s="438"/>
      <c r="AD102" s="438"/>
      <c r="AE102" s="439"/>
    </row>
    <row r="103" spans="1:31" ht="20.25" customHeight="1" x14ac:dyDescent="0.35">
      <c r="A103" s="649"/>
      <c r="B103" s="647"/>
      <c r="C103" s="647"/>
      <c r="D103" s="647"/>
      <c r="E103" s="647"/>
      <c r="F103" s="647"/>
      <c r="G103" s="647"/>
      <c r="H103" s="647"/>
      <c r="I103" s="647"/>
      <c r="J103" s="647"/>
      <c r="K103" s="647"/>
      <c r="L103" s="647"/>
      <c r="M103" s="647"/>
      <c r="N103" s="647"/>
      <c r="O103" s="648"/>
      <c r="P103" s="448"/>
      <c r="Q103" s="447"/>
      <c r="R103" s="776"/>
      <c r="S103" s="776"/>
      <c r="T103" s="776"/>
      <c r="U103" s="447"/>
      <c r="V103" s="447"/>
      <c r="W103" s="447"/>
      <c r="X103" s="447"/>
      <c r="Y103" s="438"/>
      <c r="Z103" s="438"/>
      <c r="AA103" s="438"/>
      <c r="AB103" s="438"/>
      <c r="AC103" s="438"/>
      <c r="AD103" s="438"/>
      <c r="AE103" s="439"/>
    </row>
    <row r="104" spans="1:31" ht="12.75" customHeight="1" x14ac:dyDescent="0.35">
      <c r="A104" s="649"/>
      <c r="B104" s="647"/>
      <c r="C104" s="647"/>
      <c r="D104" s="647"/>
      <c r="E104" s="647"/>
      <c r="F104" s="647"/>
      <c r="G104" s="647"/>
      <c r="H104" s="647"/>
      <c r="I104" s="647"/>
      <c r="J104" s="647"/>
      <c r="K104" s="647"/>
      <c r="L104" s="647"/>
      <c r="M104" s="647"/>
      <c r="N104" s="647"/>
      <c r="O104" s="648"/>
      <c r="P104" s="448"/>
      <c r="Q104" s="447" t="s">
        <v>296</v>
      </c>
      <c r="R104" s="447" t="s">
        <v>297</v>
      </c>
      <c r="S104" s="447"/>
      <c r="T104" s="447"/>
      <c r="U104" s="447"/>
      <c r="V104" s="447"/>
      <c r="W104" s="447"/>
      <c r="X104" s="447"/>
      <c r="Y104" s="438"/>
      <c r="Z104" s="438"/>
      <c r="AA104" s="438"/>
      <c r="AB104" s="438"/>
      <c r="AC104" s="438"/>
      <c r="AD104" s="438"/>
      <c r="AE104" s="439"/>
    </row>
    <row r="105" spans="1:31" ht="20.25" customHeight="1" x14ac:dyDescent="0.35">
      <c r="A105" s="649"/>
      <c r="B105" s="647"/>
      <c r="C105" s="647"/>
      <c r="D105" s="647"/>
      <c r="E105" s="647"/>
      <c r="F105" s="647"/>
      <c r="G105" s="647"/>
      <c r="H105" s="647"/>
      <c r="I105" s="647"/>
      <c r="J105" s="647"/>
      <c r="K105" s="647"/>
      <c r="L105" s="647"/>
      <c r="M105" s="647"/>
      <c r="N105" s="647"/>
      <c r="O105" s="648"/>
      <c r="P105" s="448"/>
      <c r="Q105" s="447" t="s">
        <v>304</v>
      </c>
      <c r="R105" s="447" t="s">
        <v>305</v>
      </c>
      <c r="S105" s="447"/>
      <c r="T105" s="447"/>
      <c r="U105" s="447"/>
      <c r="V105" s="447"/>
      <c r="W105" s="447"/>
      <c r="X105" s="447"/>
      <c r="Y105" s="438"/>
      <c r="Z105" s="438"/>
      <c r="AA105" s="438"/>
      <c r="AB105" s="438"/>
      <c r="AC105" s="438"/>
      <c r="AD105" s="438"/>
      <c r="AE105" s="439"/>
    </row>
    <row r="106" spans="1:31" ht="20.25" customHeight="1" x14ac:dyDescent="0.35">
      <c r="A106" s="649"/>
      <c r="B106" s="647"/>
      <c r="C106" s="647"/>
      <c r="D106" s="647"/>
      <c r="E106" s="647"/>
      <c r="F106" s="647"/>
      <c r="G106" s="647"/>
      <c r="H106" s="647"/>
      <c r="I106" s="647"/>
      <c r="J106" s="647"/>
      <c r="K106" s="647"/>
      <c r="L106" s="647"/>
      <c r="M106" s="647"/>
      <c r="N106" s="647"/>
      <c r="O106" s="648"/>
      <c r="P106" s="448"/>
      <c r="Q106" s="447" t="s">
        <v>379</v>
      </c>
      <c r="R106" s="447" t="s">
        <v>311</v>
      </c>
      <c r="S106" s="447"/>
      <c r="T106" s="447"/>
      <c r="U106" s="447"/>
      <c r="V106" s="447"/>
      <c r="W106" s="447"/>
      <c r="X106" s="447"/>
      <c r="Y106" s="438"/>
      <c r="Z106" s="438"/>
      <c r="AA106" s="438"/>
      <c r="AB106" s="438"/>
      <c r="AC106" s="438"/>
      <c r="AD106" s="438"/>
      <c r="AE106" s="439"/>
    </row>
    <row r="107" spans="1:31" ht="20.25" customHeight="1" x14ac:dyDescent="0.35">
      <c r="A107" s="649"/>
      <c r="B107" s="647"/>
      <c r="C107" s="647"/>
      <c r="D107" s="647"/>
      <c r="E107" s="647"/>
      <c r="F107" s="647"/>
      <c r="G107" s="647"/>
      <c r="H107" s="647"/>
      <c r="I107" s="647"/>
      <c r="J107" s="647"/>
      <c r="K107" s="647"/>
      <c r="L107" s="647"/>
      <c r="M107" s="647"/>
      <c r="N107" s="647"/>
      <c r="O107" s="648"/>
      <c r="P107" s="448"/>
      <c r="Q107" s="447" t="s">
        <v>312</v>
      </c>
      <c r="R107" s="447" t="s">
        <v>313</v>
      </c>
      <c r="S107" s="447"/>
      <c r="T107" s="447"/>
      <c r="U107" s="447"/>
      <c r="V107" s="447"/>
      <c r="W107" s="447"/>
      <c r="X107" s="447"/>
      <c r="Y107" s="438"/>
      <c r="Z107" s="438"/>
      <c r="AA107" s="438"/>
      <c r="AB107" s="438"/>
      <c r="AC107" s="438"/>
      <c r="AD107" s="438"/>
      <c r="AE107" s="439"/>
    </row>
    <row r="108" spans="1:31" ht="20.25" customHeight="1" x14ac:dyDescent="0.35">
      <c r="A108" s="649"/>
      <c r="B108" s="647"/>
      <c r="C108" s="647"/>
      <c r="D108" s="647"/>
      <c r="E108" s="647"/>
      <c r="F108" s="647"/>
      <c r="G108" s="647"/>
      <c r="H108" s="647"/>
      <c r="I108" s="647"/>
      <c r="J108" s="647"/>
      <c r="K108" s="647"/>
      <c r="L108" s="647"/>
      <c r="M108" s="647"/>
      <c r="N108" s="647"/>
      <c r="O108" s="648"/>
      <c r="P108" s="448"/>
      <c r="Q108" s="447" t="s">
        <v>314</v>
      </c>
      <c r="R108" s="447" t="s">
        <v>315</v>
      </c>
      <c r="S108" s="447"/>
      <c r="T108" s="447"/>
      <c r="U108" s="447"/>
      <c r="V108" s="447"/>
      <c r="W108" s="447"/>
      <c r="X108" s="447"/>
      <c r="Y108" s="438"/>
      <c r="Z108" s="438"/>
      <c r="AA108" s="438"/>
      <c r="AB108" s="438"/>
      <c r="AC108" s="438"/>
      <c r="AD108" s="438"/>
      <c r="AE108" s="439"/>
    </row>
    <row r="109" spans="1:31" ht="20.25" customHeight="1" x14ac:dyDescent="0.35">
      <c r="A109" s="649"/>
      <c r="B109" s="647"/>
      <c r="C109" s="647"/>
      <c r="D109" s="647"/>
      <c r="E109" s="647"/>
      <c r="F109" s="647"/>
      <c r="G109" s="647"/>
      <c r="H109" s="647"/>
      <c r="I109" s="647"/>
      <c r="J109" s="647"/>
      <c r="K109" s="647"/>
      <c r="L109" s="647"/>
      <c r="M109" s="647"/>
      <c r="N109" s="647"/>
      <c r="O109" s="648"/>
      <c r="P109" s="448"/>
      <c r="Q109" s="447" t="s">
        <v>316</v>
      </c>
      <c r="R109" s="447" t="s">
        <v>323</v>
      </c>
      <c r="S109" s="447"/>
      <c r="T109" s="447"/>
      <c r="U109" s="447"/>
      <c r="V109" s="447"/>
      <c r="W109" s="447"/>
      <c r="X109" s="447"/>
      <c r="Y109" s="438"/>
      <c r="Z109" s="438"/>
      <c r="AA109" s="438"/>
      <c r="AB109" s="438"/>
      <c r="AC109" s="438"/>
      <c r="AD109" s="438"/>
      <c r="AE109" s="439"/>
    </row>
    <row r="110" spans="1:31" ht="20.25" customHeight="1" x14ac:dyDescent="0.35">
      <c r="A110" s="649"/>
      <c r="B110" s="647"/>
      <c r="C110" s="647"/>
      <c r="D110" s="647"/>
      <c r="E110" s="647"/>
      <c r="F110" s="647"/>
      <c r="G110" s="647"/>
      <c r="H110" s="647"/>
      <c r="I110" s="647"/>
      <c r="J110" s="647"/>
      <c r="K110" s="647"/>
      <c r="L110" s="647"/>
      <c r="M110" s="647"/>
      <c r="N110" s="647"/>
      <c r="O110" s="648"/>
      <c r="P110" s="448"/>
      <c r="Q110" s="447" t="s">
        <v>317</v>
      </c>
      <c r="R110" s="447" t="s">
        <v>322</v>
      </c>
      <c r="S110" s="447"/>
      <c r="T110" s="447"/>
      <c r="U110" s="447"/>
      <c r="V110" s="447"/>
      <c r="W110" s="447"/>
      <c r="X110" s="447"/>
      <c r="Y110" s="438"/>
      <c r="Z110" s="438"/>
      <c r="AA110" s="438"/>
      <c r="AB110" s="438"/>
      <c r="AC110" s="438"/>
      <c r="AD110" s="438"/>
      <c r="AE110" s="439"/>
    </row>
    <row r="111" spans="1:31" ht="20.25" customHeight="1" thickBot="1" x14ac:dyDescent="0.4">
      <c r="A111" s="649"/>
      <c r="B111" s="647"/>
      <c r="C111" s="647"/>
      <c r="D111" s="647"/>
      <c r="E111" s="647"/>
      <c r="F111" s="647"/>
      <c r="G111" s="647"/>
      <c r="H111" s="647"/>
      <c r="I111" s="647"/>
      <c r="J111" s="647"/>
      <c r="K111" s="647"/>
      <c r="L111" s="647"/>
      <c r="M111" s="647"/>
      <c r="N111" s="647"/>
      <c r="O111" s="648"/>
      <c r="P111" s="452"/>
      <c r="Q111" s="453" t="s">
        <v>320</v>
      </c>
      <c r="R111" s="453" t="s">
        <v>321</v>
      </c>
      <c r="S111" s="453"/>
      <c r="T111" s="453"/>
      <c r="U111" s="453"/>
      <c r="V111" s="453"/>
      <c r="W111" s="453"/>
      <c r="X111" s="453"/>
      <c r="Y111" s="454"/>
      <c r="Z111" s="454"/>
      <c r="AA111" s="454"/>
      <c r="AB111" s="454"/>
      <c r="AC111" s="454"/>
      <c r="AD111" s="454"/>
      <c r="AE111" s="455"/>
    </row>
  </sheetData>
  <mergeCells count="12">
    <mergeCell ref="A82:O82"/>
    <mergeCell ref="A1:K1"/>
    <mergeCell ref="C3:D3"/>
    <mergeCell ref="E23:K23"/>
    <mergeCell ref="F24:J24"/>
    <mergeCell ref="A37:AE37"/>
    <mergeCell ref="Q85:AA85"/>
    <mergeCell ref="Q86:Z86"/>
    <mergeCell ref="Q87:AA87"/>
    <mergeCell ref="R102:T103"/>
    <mergeCell ref="A84:D84"/>
    <mergeCell ref="A85:D85"/>
  </mergeCells>
  <hyperlinks>
    <hyperlink ref="Q88" r:id="rId1"/>
    <hyperlink ref="A85"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31745" r:id="rId7">
          <objectPr defaultSize="0" r:id="rId8">
            <anchor moveWithCells="1">
              <from>
                <xdr:col>0</xdr:col>
                <xdr:colOff>0</xdr:colOff>
                <xdr:row>37</xdr:row>
                <xdr:rowOff>0</xdr:rowOff>
              </from>
              <to>
                <xdr:col>20</xdr:col>
                <xdr:colOff>426720</xdr:colOff>
                <xdr:row>79</xdr:row>
                <xdr:rowOff>144780</xdr:rowOff>
              </to>
            </anchor>
          </objectPr>
        </oleObject>
      </mc:Choice>
      <mc:Fallback>
        <oleObject progId="Visio.Drawing.11" shapeId="31745" r:id="rId7"/>
      </mc:Fallback>
    </mc:AlternateContent>
    <mc:AlternateContent xmlns:mc="http://schemas.openxmlformats.org/markup-compatibility/2006">
      <mc:Choice Requires="x14">
        <oleObject progId="Visio.Drawing.11" shapeId="31747" r:id="rId9">
          <objectPr defaultSize="0" autoPict="0" r:id="rId10">
            <anchor moveWithCells="1">
              <from>
                <xdr:col>11</xdr:col>
                <xdr:colOff>449580</xdr:colOff>
                <xdr:row>0</xdr:row>
                <xdr:rowOff>68580</xdr:rowOff>
              </from>
              <to>
                <xdr:col>29</xdr:col>
                <xdr:colOff>312420</xdr:colOff>
                <xdr:row>34</xdr:row>
                <xdr:rowOff>121920</xdr:rowOff>
              </to>
            </anchor>
          </objectPr>
        </oleObject>
      </mc:Choice>
      <mc:Fallback>
        <oleObject progId="Visio.Drawing.11" shapeId="31747"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pageSetUpPr fitToPage="1"/>
  </sheetPr>
  <dimension ref="A1:AE111"/>
  <sheetViews>
    <sheetView view="pageBreakPreview" zoomScale="55" zoomScaleSheetLayoutView="55" zoomScalePageLayoutView="40" workbookViewId="0">
      <selection activeCell="A84" sqref="A84:D85"/>
    </sheetView>
  </sheetViews>
  <sheetFormatPr defaultColWidth="9.109375" defaultRowHeight="13.2" x14ac:dyDescent="0.25"/>
  <cols>
    <col min="1" max="1" width="53" style="404" bestFit="1" customWidth="1"/>
    <col min="2" max="2" width="34.109375" style="404" bestFit="1" customWidth="1"/>
    <col min="3" max="3" width="53" style="404" bestFit="1" customWidth="1"/>
    <col min="4" max="4" width="69.44140625" style="404" bestFit="1" customWidth="1"/>
    <col min="5" max="5" width="17.88671875" style="404" customWidth="1"/>
    <col min="6" max="6" width="12.109375" style="404" bestFit="1" customWidth="1"/>
    <col min="7" max="7" width="9.109375" style="404"/>
    <col min="8" max="8" width="45.44140625" style="404" customWidth="1"/>
    <col min="9" max="11" width="9.109375" style="404"/>
    <col min="12" max="15" width="9.109375" style="404" customWidth="1"/>
    <col min="16" max="16" width="54.44140625" style="404" bestFit="1" customWidth="1"/>
    <col min="17" max="17" width="16.5546875" style="404" customWidth="1"/>
    <col min="18" max="30" width="9.109375" style="404"/>
    <col min="31" max="31" width="24.88671875" style="404" customWidth="1"/>
    <col min="32" max="16384" width="9.109375" style="404"/>
  </cols>
  <sheetData>
    <row r="1" spans="1:11" ht="27.75" customHeight="1" thickBot="1" x14ac:dyDescent="0.3">
      <c r="A1" s="784" t="s">
        <v>307</v>
      </c>
      <c r="B1" s="796"/>
      <c r="C1" s="796"/>
      <c r="D1" s="796"/>
      <c r="E1" s="796"/>
      <c r="F1" s="796"/>
      <c r="G1" s="796"/>
      <c r="H1" s="796"/>
      <c r="I1" s="796"/>
      <c r="J1" s="786"/>
      <c r="K1" s="787"/>
    </row>
    <row r="2" spans="1:11" ht="13.8" thickBot="1" x14ac:dyDescent="0.3">
      <c r="A2" s="416"/>
      <c r="B2" s="412"/>
      <c r="C2" s="412"/>
      <c r="D2" s="412"/>
      <c r="E2" s="412"/>
      <c r="F2" s="412"/>
      <c r="G2" s="412"/>
      <c r="H2" s="412"/>
      <c r="I2" s="412"/>
      <c r="J2" s="412"/>
      <c r="K2" s="417"/>
    </row>
    <row r="3" spans="1:11" ht="65.25" customHeight="1" thickBot="1" x14ac:dyDescent="0.35">
      <c r="A3" s="418" t="s">
        <v>226</v>
      </c>
      <c r="B3" s="419" t="s">
        <v>427</v>
      </c>
      <c r="C3" s="788" t="s">
        <v>419</v>
      </c>
      <c r="D3" s="789"/>
      <c r="E3" s="412"/>
      <c r="F3" s="412"/>
      <c r="G3" s="412"/>
      <c r="H3" s="412"/>
      <c r="I3" s="412"/>
      <c r="J3" s="412"/>
      <c r="K3" s="417"/>
    </row>
    <row r="4" spans="1:11" x14ac:dyDescent="0.25">
      <c r="A4" s="416"/>
      <c r="B4" s="412"/>
      <c r="C4" s="412"/>
      <c r="D4" s="412"/>
      <c r="E4" s="412"/>
      <c r="F4" s="412"/>
      <c r="G4" s="412"/>
      <c r="H4" s="412"/>
      <c r="I4" s="412"/>
      <c r="J4" s="412"/>
      <c r="K4" s="417"/>
    </row>
    <row r="5" spans="1:11" ht="13.8" thickBot="1" x14ac:dyDescent="0.3">
      <c r="A5" s="416"/>
      <c r="B5" s="412"/>
      <c r="C5" s="412"/>
      <c r="D5" s="412"/>
      <c r="E5" s="412"/>
      <c r="F5" s="412"/>
      <c r="G5" s="412"/>
      <c r="H5" s="412"/>
      <c r="I5" s="412"/>
      <c r="J5" s="412"/>
      <c r="K5" s="417"/>
    </row>
    <row r="6" spans="1:11" ht="18" thickBot="1" x14ac:dyDescent="0.3">
      <c r="A6" s="420" t="s">
        <v>420</v>
      </c>
      <c r="B6" s="421" t="s">
        <v>109</v>
      </c>
      <c r="C6" s="421" t="s">
        <v>110</v>
      </c>
      <c r="D6" s="421" t="s">
        <v>111</v>
      </c>
      <c r="E6" s="412"/>
      <c r="F6" s="412"/>
      <c r="G6" s="412"/>
      <c r="H6" s="412"/>
      <c r="I6" s="412"/>
      <c r="J6" s="412"/>
      <c r="K6" s="417"/>
    </row>
    <row r="7" spans="1:11" ht="17.399999999999999" x14ac:dyDescent="0.25">
      <c r="A7" s="422" t="s">
        <v>421</v>
      </c>
      <c r="B7" s="423"/>
      <c r="C7" s="423"/>
      <c r="D7" s="423"/>
      <c r="E7" s="412"/>
      <c r="F7" s="412"/>
      <c r="G7" s="412"/>
      <c r="H7" s="412"/>
      <c r="I7" s="412"/>
      <c r="J7" s="412"/>
      <c r="K7" s="417"/>
    </row>
    <row r="8" spans="1:11" ht="17.399999999999999" x14ac:dyDescent="0.25">
      <c r="A8" s="424"/>
      <c r="B8" s="423" t="s">
        <v>112</v>
      </c>
      <c r="C8" s="423" t="s">
        <v>113</v>
      </c>
      <c r="D8" s="423" t="s">
        <v>113</v>
      </c>
      <c r="E8" s="412"/>
      <c r="F8" s="412"/>
      <c r="G8" s="412"/>
      <c r="H8" s="412"/>
      <c r="I8" s="412"/>
      <c r="J8" s="412"/>
      <c r="K8" s="417"/>
    </row>
    <row r="9" spans="1:11" ht="18" thickBot="1" x14ac:dyDescent="0.3">
      <c r="A9" s="425"/>
      <c r="B9" s="423"/>
      <c r="C9" s="423"/>
      <c r="D9" s="423"/>
      <c r="E9" s="412"/>
      <c r="F9" s="412"/>
      <c r="G9" s="412"/>
      <c r="H9" s="412"/>
      <c r="I9" s="412"/>
      <c r="J9" s="412"/>
      <c r="K9" s="417"/>
    </row>
    <row r="10" spans="1:11" ht="17.399999999999999" x14ac:dyDescent="0.25">
      <c r="A10" s="422" t="s">
        <v>98</v>
      </c>
      <c r="B10" s="426"/>
      <c r="C10" s="426"/>
      <c r="D10" s="426"/>
      <c r="E10" s="412"/>
      <c r="F10" s="412"/>
      <c r="G10" s="412"/>
      <c r="H10" s="412"/>
      <c r="I10" s="412"/>
      <c r="J10" s="412"/>
      <c r="K10" s="417"/>
    </row>
    <row r="11" spans="1:11" ht="17.399999999999999" x14ac:dyDescent="0.25">
      <c r="A11" s="424"/>
      <c r="B11" s="423"/>
      <c r="C11" s="423" t="s">
        <v>422</v>
      </c>
      <c r="D11" s="423" t="s">
        <v>422</v>
      </c>
      <c r="E11" s="412"/>
      <c r="F11" s="412"/>
      <c r="G11" s="412"/>
      <c r="H11" s="412"/>
      <c r="I11" s="412"/>
      <c r="J11" s="412"/>
      <c r="K11" s="417"/>
    </row>
    <row r="12" spans="1:11" ht="17.399999999999999" x14ac:dyDescent="0.25">
      <c r="A12" s="424"/>
      <c r="B12" s="423"/>
      <c r="C12" s="427" t="s">
        <v>102</v>
      </c>
      <c r="D12" s="427" t="s">
        <v>102</v>
      </c>
      <c r="E12" s="412"/>
      <c r="F12" s="412"/>
      <c r="G12" s="412"/>
      <c r="H12" s="412"/>
      <c r="I12" s="412"/>
      <c r="J12" s="412"/>
      <c r="K12" s="417"/>
    </row>
    <row r="13" spans="1:11" ht="18" thickBot="1" x14ac:dyDescent="0.3">
      <c r="A13" s="425"/>
      <c r="B13" s="428"/>
      <c r="C13" s="428"/>
      <c r="D13" s="428"/>
      <c r="E13" s="412"/>
      <c r="F13" s="412"/>
      <c r="G13" s="412"/>
      <c r="H13" s="412"/>
      <c r="I13" s="412"/>
      <c r="J13" s="412"/>
      <c r="K13" s="417"/>
    </row>
    <row r="14" spans="1:11" ht="17.399999999999999" x14ac:dyDescent="0.25">
      <c r="A14" s="422" t="s">
        <v>97</v>
      </c>
      <c r="B14" s="426"/>
      <c r="C14" s="426"/>
      <c r="D14" s="426"/>
      <c r="E14" s="412"/>
      <c r="F14" s="412"/>
      <c r="G14" s="412"/>
      <c r="H14" s="412"/>
      <c r="I14" s="412"/>
      <c r="J14" s="412"/>
      <c r="K14" s="417"/>
    </row>
    <row r="15" spans="1:11" ht="17.399999999999999" x14ac:dyDescent="0.25">
      <c r="A15" s="424"/>
      <c r="B15" s="423"/>
      <c r="C15" s="427" t="s">
        <v>17</v>
      </c>
      <c r="D15" s="427" t="s">
        <v>17</v>
      </c>
      <c r="E15" s="412"/>
      <c r="F15" s="412"/>
      <c r="G15" s="412"/>
      <c r="H15" s="412"/>
      <c r="I15" s="412"/>
      <c r="J15" s="412"/>
      <c r="K15" s="417"/>
    </row>
    <row r="16" spans="1:11" ht="17.399999999999999" x14ac:dyDescent="0.25">
      <c r="A16" s="424"/>
      <c r="B16" s="423"/>
      <c r="C16" s="427" t="s">
        <v>68</v>
      </c>
      <c r="D16" s="427" t="s">
        <v>68</v>
      </c>
      <c r="E16" s="412"/>
      <c r="F16" s="412"/>
      <c r="G16" s="412"/>
      <c r="H16" s="412"/>
      <c r="I16" s="412"/>
      <c r="J16" s="412"/>
      <c r="K16" s="417"/>
    </row>
    <row r="17" spans="1:11" ht="17.399999999999999" x14ac:dyDescent="0.25">
      <c r="A17" s="424"/>
      <c r="B17" s="423"/>
      <c r="C17" s="427" t="s">
        <v>64</v>
      </c>
      <c r="D17" s="427" t="s">
        <v>64</v>
      </c>
      <c r="E17" s="412"/>
      <c r="F17" s="412"/>
      <c r="G17" s="412"/>
      <c r="H17" s="412"/>
      <c r="I17" s="412"/>
      <c r="J17" s="412"/>
      <c r="K17" s="417"/>
    </row>
    <row r="18" spans="1:11" ht="17.399999999999999" x14ac:dyDescent="0.25">
      <c r="A18" s="424"/>
      <c r="B18" s="423"/>
      <c r="C18" s="427" t="s">
        <v>66</v>
      </c>
      <c r="D18" s="427" t="s">
        <v>66</v>
      </c>
      <c r="E18" s="412"/>
      <c r="F18" s="412"/>
      <c r="G18" s="412"/>
      <c r="H18" s="412"/>
      <c r="I18" s="412"/>
      <c r="J18" s="412"/>
      <c r="K18" s="417"/>
    </row>
    <row r="19" spans="1:11" ht="17.399999999999999" x14ac:dyDescent="0.25">
      <c r="A19" s="424"/>
      <c r="B19" s="423"/>
      <c r="C19" s="423"/>
      <c r="D19" s="429" t="s">
        <v>70</v>
      </c>
      <c r="E19" s="412"/>
      <c r="F19" s="412"/>
      <c r="G19" s="412"/>
      <c r="H19" s="412"/>
      <c r="I19" s="412"/>
      <c r="J19" s="412"/>
      <c r="K19" s="417"/>
    </row>
    <row r="20" spans="1:11" ht="17.399999999999999" x14ac:dyDescent="0.25">
      <c r="A20" s="424"/>
      <c r="B20" s="423"/>
      <c r="C20" s="423"/>
      <c r="D20" s="429" t="s">
        <v>74</v>
      </c>
      <c r="E20" s="412"/>
      <c r="F20" s="412"/>
      <c r="G20" s="412"/>
      <c r="H20" s="412"/>
      <c r="I20" s="412"/>
      <c r="J20" s="412"/>
      <c r="K20" s="417"/>
    </row>
    <row r="21" spans="1:11" ht="17.399999999999999" x14ac:dyDescent="0.25">
      <c r="A21" s="424"/>
      <c r="B21" s="423"/>
      <c r="C21" s="423"/>
      <c r="D21" s="429" t="s">
        <v>78</v>
      </c>
      <c r="E21" s="412"/>
      <c r="F21" s="412"/>
      <c r="G21" s="412"/>
      <c r="H21" s="412"/>
      <c r="I21" s="412"/>
      <c r="J21" s="412"/>
      <c r="K21" s="417"/>
    </row>
    <row r="22" spans="1:11" ht="17.399999999999999" x14ac:dyDescent="0.25">
      <c r="A22" s="424"/>
      <c r="B22" s="423"/>
      <c r="C22" s="423"/>
      <c r="D22" s="429" t="s">
        <v>82</v>
      </c>
      <c r="E22" s="412"/>
      <c r="F22" s="412"/>
      <c r="G22" s="412"/>
      <c r="H22" s="412"/>
      <c r="I22" s="412"/>
      <c r="J22" s="412"/>
      <c r="K22" s="417"/>
    </row>
    <row r="23" spans="1:11" ht="13.5" customHeight="1" thickBot="1" x14ac:dyDescent="0.3">
      <c r="A23" s="425"/>
      <c r="B23" s="428"/>
      <c r="C23" s="428"/>
      <c r="D23" s="428"/>
      <c r="E23" s="790"/>
      <c r="F23" s="791"/>
      <c r="G23" s="791"/>
      <c r="H23" s="791"/>
      <c r="I23" s="791"/>
      <c r="J23" s="791"/>
      <c r="K23" s="792"/>
    </row>
    <row r="24" spans="1:11" ht="18.75" customHeight="1" thickBot="1" x14ac:dyDescent="0.3">
      <c r="A24" s="422" t="s">
        <v>98</v>
      </c>
      <c r="B24" s="426"/>
      <c r="C24" s="426"/>
      <c r="D24" s="426"/>
      <c r="E24" s="412"/>
      <c r="F24" s="793" t="s">
        <v>423</v>
      </c>
      <c r="G24" s="786"/>
      <c r="H24" s="786"/>
      <c r="I24" s="786"/>
      <c r="J24" s="787"/>
      <c r="K24" s="417"/>
    </row>
    <row r="25" spans="1:11" ht="17.399999999999999" x14ac:dyDescent="0.25">
      <c r="A25" s="424"/>
      <c r="B25" s="423"/>
      <c r="C25" s="427" t="s">
        <v>644</v>
      </c>
      <c r="D25" s="427" t="s">
        <v>644</v>
      </c>
      <c r="E25" s="412"/>
      <c r="F25" s="413"/>
      <c r="G25" s="413"/>
      <c r="H25" s="430"/>
      <c r="I25" s="430"/>
      <c r="J25" s="412"/>
      <c r="K25" s="417"/>
    </row>
    <row r="26" spans="1:11" s="657" customFormat="1" ht="17.399999999999999" x14ac:dyDescent="0.25">
      <c r="A26" s="424"/>
      <c r="B26" s="423"/>
      <c r="C26" s="423" t="s">
        <v>645</v>
      </c>
      <c r="D26" s="423" t="s">
        <v>645</v>
      </c>
      <c r="E26" s="412"/>
      <c r="F26" s="413"/>
      <c r="G26" s="413"/>
      <c r="H26" s="430"/>
      <c r="I26" s="430"/>
      <c r="J26" s="412"/>
      <c r="K26" s="417"/>
    </row>
    <row r="27" spans="1:11" ht="17.399999999999999" x14ac:dyDescent="0.25">
      <c r="A27" s="424"/>
      <c r="B27" s="423"/>
      <c r="C27" s="423" t="s">
        <v>646</v>
      </c>
      <c r="D27" s="423" t="s">
        <v>646</v>
      </c>
      <c r="E27" s="412"/>
      <c r="F27" s="412"/>
      <c r="G27" s="413"/>
      <c r="H27" s="430"/>
      <c r="I27" s="413"/>
      <c r="J27" s="412"/>
      <c r="K27" s="417"/>
    </row>
    <row r="28" spans="1:11" ht="18" thickBot="1" x14ac:dyDescent="0.3">
      <c r="A28" s="425"/>
      <c r="B28" s="428"/>
      <c r="C28" s="428"/>
      <c r="D28" s="428"/>
      <c r="E28" s="412"/>
      <c r="F28" s="412"/>
      <c r="G28" s="413"/>
      <c r="H28" s="413"/>
      <c r="I28" s="413"/>
      <c r="J28" s="412"/>
      <c r="K28" s="417"/>
    </row>
    <row r="29" spans="1:11" ht="17.399999999999999" x14ac:dyDescent="0.25">
      <c r="A29" s="426" t="s">
        <v>99</v>
      </c>
      <c r="B29" s="423"/>
      <c r="C29" s="423"/>
      <c r="D29" s="423"/>
      <c r="E29" s="412"/>
      <c r="F29" s="412"/>
      <c r="G29" s="413"/>
      <c r="H29" s="413"/>
      <c r="I29" s="412"/>
      <c r="J29" s="412"/>
      <c r="K29" s="417"/>
    </row>
    <row r="30" spans="1:11" ht="17.399999999999999" x14ac:dyDescent="0.25">
      <c r="A30" s="423"/>
      <c r="B30" s="423"/>
      <c r="C30" s="427" t="s">
        <v>103</v>
      </c>
      <c r="D30" s="427" t="s">
        <v>103</v>
      </c>
      <c r="E30" s="412"/>
      <c r="F30" s="412"/>
      <c r="G30" s="413"/>
      <c r="H30" s="430"/>
      <c r="I30" s="413"/>
      <c r="J30" s="412"/>
      <c r="K30" s="417"/>
    </row>
    <row r="31" spans="1:11" ht="17.399999999999999" x14ac:dyDescent="0.25">
      <c r="A31" s="423"/>
      <c r="B31" s="423"/>
      <c r="C31" s="427" t="s">
        <v>104</v>
      </c>
      <c r="D31" s="427" t="s">
        <v>104</v>
      </c>
      <c r="E31" s="412"/>
      <c r="K31" s="417"/>
    </row>
    <row r="32" spans="1:11" ht="17.399999999999999" x14ac:dyDescent="0.25">
      <c r="A32" s="423"/>
      <c r="B32" s="423"/>
      <c r="C32" s="427" t="s">
        <v>105</v>
      </c>
      <c r="D32" s="427" t="s">
        <v>105</v>
      </c>
      <c r="E32" s="412"/>
      <c r="F32" s="412"/>
      <c r="G32" s="413"/>
      <c r="H32" s="430"/>
      <c r="I32" s="412"/>
      <c r="J32" s="412"/>
      <c r="K32" s="417"/>
    </row>
    <row r="33" spans="1:31" ht="17.399999999999999" x14ac:dyDescent="0.25">
      <c r="A33" s="423"/>
      <c r="B33" s="423"/>
      <c r="C33" s="427" t="s">
        <v>106</v>
      </c>
      <c r="D33" s="427" t="s">
        <v>106</v>
      </c>
      <c r="E33" s="412"/>
      <c r="F33" s="412"/>
      <c r="G33" s="413"/>
      <c r="H33" s="430"/>
      <c r="I33" s="412"/>
      <c r="J33" s="412"/>
      <c r="K33" s="417"/>
    </row>
    <row r="34" spans="1:31" ht="17.399999999999999" x14ac:dyDescent="0.25">
      <c r="A34" s="423"/>
      <c r="B34" s="423"/>
      <c r="C34" s="427" t="s">
        <v>310</v>
      </c>
      <c r="D34" s="431" t="s">
        <v>310</v>
      </c>
      <c r="E34" s="432"/>
      <c r="F34" s="433"/>
      <c r="G34" s="433"/>
      <c r="H34" s="433"/>
      <c r="I34" s="433"/>
      <c r="J34" s="433"/>
      <c r="K34" s="434"/>
    </row>
    <row r="35" spans="1:31" ht="17.399999999999999" x14ac:dyDescent="0.25">
      <c r="A35" s="423"/>
      <c r="B35" s="423"/>
      <c r="C35" s="427" t="s">
        <v>378</v>
      </c>
      <c r="D35" s="435" t="s">
        <v>378</v>
      </c>
      <c r="E35" s="412"/>
      <c r="F35" s="412"/>
      <c r="G35" s="413"/>
      <c r="H35" s="430"/>
      <c r="I35" s="412"/>
      <c r="J35" s="412"/>
      <c r="K35" s="417"/>
    </row>
    <row r="36" spans="1:31" ht="18" thickBot="1" x14ac:dyDescent="0.3">
      <c r="A36" s="428"/>
      <c r="B36" s="423"/>
      <c r="C36" s="427" t="s">
        <v>107</v>
      </c>
      <c r="D36" s="427" t="s">
        <v>107</v>
      </c>
      <c r="E36" s="412"/>
      <c r="F36" s="412"/>
      <c r="G36" s="413"/>
      <c r="H36" s="436"/>
      <c r="I36" s="412"/>
      <c r="J36" s="412"/>
      <c r="K36" s="417"/>
    </row>
    <row r="37" spans="1:31" ht="42" customHeight="1" x14ac:dyDescent="0.25">
      <c r="A37" s="780" t="s">
        <v>385</v>
      </c>
      <c r="B37" s="781"/>
      <c r="C37" s="781"/>
      <c r="D37" s="781"/>
      <c r="E37" s="781"/>
      <c r="F37" s="781"/>
      <c r="G37" s="781"/>
      <c r="H37" s="781"/>
      <c r="I37" s="781"/>
      <c r="J37" s="794"/>
      <c r="K37" s="794"/>
      <c r="L37" s="794"/>
      <c r="M37" s="794"/>
      <c r="N37" s="794"/>
      <c r="O37" s="794"/>
      <c r="P37" s="794"/>
      <c r="Q37" s="794"/>
      <c r="R37" s="794"/>
      <c r="S37" s="794"/>
      <c r="T37" s="794"/>
      <c r="U37" s="794"/>
      <c r="V37" s="794"/>
      <c r="W37" s="794"/>
      <c r="X37" s="794"/>
      <c r="Y37" s="794"/>
      <c r="Z37" s="794"/>
      <c r="AA37" s="794"/>
      <c r="AB37" s="794"/>
      <c r="AC37" s="794"/>
      <c r="AD37" s="794"/>
      <c r="AE37" s="795"/>
    </row>
    <row r="38" spans="1:31" x14ac:dyDescent="0.25">
      <c r="A38" s="437"/>
      <c r="B38" s="438"/>
      <c r="C38" s="438"/>
      <c r="D38" s="438"/>
      <c r="E38" s="438"/>
      <c r="F38" s="438"/>
      <c r="G38" s="438"/>
      <c r="H38" s="438"/>
      <c r="I38" s="438"/>
      <c r="J38" s="438"/>
      <c r="K38" s="438"/>
      <c r="L38" s="438"/>
      <c r="M38" s="438"/>
      <c r="N38" s="438"/>
      <c r="O38" s="438"/>
      <c r="P38" s="438"/>
      <c r="Q38" s="438"/>
      <c r="R38" s="438"/>
      <c r="S38" s="438"/>
      <c r="T38" s="438"/>
      <c r="U38" s="438"/>
      <c r="V38" s="438"/>
      <c r="W38" s="438"/>
      <c r="X38" s="438"/>
      <c r="Y38" s="438"/>
      <c r="Z38" s="438"/>
      <c r="AA38" s="438"/>
      <c r="AB38" s="438"/>
      <c r="AC38" s="438"/>
      <c r="AD38" s="438"/>
      <c r="AE38" s="439"/>
    </row>
    <row r="39" spans="1:31" x14ac:dyDescent="0.25">
      <c r="A39" s="437"/>
      <c r="B39" s="438"/>
      <c r="C39" s="438"/>
      <c r="D39" s="438"/>
      <c r="E39" s="438"/>
      <c r="F39" s="438"/>
      <c r="G39" s="438"/>
      <c r="H39" s="438"/>
      <c r="I39" s="438"/>
      <c r="J39" s="438"/>
      <c r="K39" s="438"/>
      <c r="L39" s="438"/>
      <c r="M39" s="438"/>
      <c r="N39" s="438"/>
      <c r="O39" s="438"/>
      <c r="P39" s="438"/>
      <c r="Q39" s="438"/>
      <c r="R39" s="438"/>
      <c r="S39" s="438"/>
      <c r="T39" s="438"/>
      <c r="U39" s="438"/>
      <c r="V39" s="438"/>
      <c r="W39" s="438"/>
      <c r="X39" s="438"/>
      <c r="Y39" s="438"/>
      <c r="Z39" s="438"/>
      <c r="AA39" s="438"/>
      <c r="AB39" s="438"/>
      <c r="AC39" s="438"/>
      <c r="AD39" s="438"/>
      <c r="AE39" s="439"/>
    </row>
    <row r="40" spans="1:31" x14ac:dyDescent="0.25">
      <c r="A40" s="437"/>
      <c r="B40" s="438"/>
      <c r="C40" s="438"/>
      <c r="D40" s="438"/>
      <c r="E40" s="438"/>
      <c r="F40" s="438"/>
      <c r="G40" s="438"/>
      <c r="H40" s="438"/>
      <c r="I40" s="438"/>
      <c r="J40" s="438"/>
      <c r="K40" s="438"/>
      <c r="L40" s="438"/>
      <c r="M40" s="438"/>
      <c r="N40" s="438"/>
      <c r="O40" s="438"/>
      <c r="P40" s="438"/>
      <c r="Q40" s="438"/>
      <c r="R40" s="438"/>
      <c r="S40" s="438"/>
      <c r="T40" s="438"/>
      <c r="U40" s="438"/>
      <c r="V40" s="438"/>
      <c r="W40" s="438"/>
      <c r="X40" s="438"/>
      <c r="Y40" s="438"/>
      <c r="Z40" s="438"/>
      <c r="AA40" s="438"/>
      <c r="AB40" s="438"/>
      <c r="AC40" s="438"/>
      <c r="AD40" s="438"/>
      <c r="AE40" s="439"/>
    </row>
    <row r="41" spans="1:31" x14ac:dyDescent="0.25">
      <c r="A41" s="437"/>
      <c r="B41" s="438"/>
      <c r="C41" s="438"/>
      <c r="D41" s="438"/>
      <c r="E41" s="438"/>
      <c r="F41" s="438"/>
      <c r="G41" s="438"/>
      <c r="H41" s="438"/>
      <c r="I41" s="438"/>
      <c r="J41" s="438"/>
      <c r="K41" s="438"/>
      <c r="L41" s="438"/>
      <c r="M41" s="438"/>
      <c r="N41" s="438"/>
      <c r="O41" s="438"/>
      <c r="P41" s="438"/>
      <c r="Q41" s="438"/>
      <c r="R41" s="438"/>
      <c r="S41" s="438"/>
      <c r="T41" s="438"/>
      <c r="U41" s="438"/>
      <c r="V41" s="438"/>
      <c r="W41" s="438"/>
      <c r="X41" s="438"/>
      <c r="Y41" s="438"/>
      <c r="Z41" s="438"/>
      <c r="AA41" s="438"/>
      <c r="AB41" s="438"/>
      <c r="AC41" s="438"/>
      <c r="AD41" s="438"/>
      <c r="AE41" s="439"/>
    </row>
    <row r="42" spans="1:31" x14ac:dyDescent="0.25">
      <c r="A42" s="437"/>
      <c r="B42" s="438"/>
      <c r="C42" s="438"/>
      <c r="D42" s="438"/>
      <c r="E42" s="438"/>
      <c r="F42" s="438"/>
      <c r="G42" s="438"/>
      <c r="H42" s="438"/>
      <c r="I42" s="438"/>
      <c r="J42" s="438"/>
      <c r="K42" s="438"/>
      <c r="L42" s="438"/>
      <c r="M42" s="438"/>
      <c r="N42" s="438"/>
      <c r="O42" s="438"/>
      <c r="P42" s="438"/>
      <c r="Q42" s="438"/>
      <c r="R42" s="438"/>
      <c r="S42" s="438"/>
      <c r="T42" s="438"/>
      <c r="U42" s="438"/>
      <c r="V42" s="438"/>
      <c r="W42" s="438"/>
      <c r="X42" s="438"/>
      <c r="Y42" s="438"/>
      <c r="Z42" s="438"/>
      <c r="AA42" s="438"/>
      <c r="AB42" s="438"/>
      <c r="AC42" s="438"/>
      <c r="AD42" s="438"/>
      <c r="AE42" s="439"/>
    </row>
    <row r="43" spans="1:31" x14ac:dyDescent="0.25">
      <c r="A43" s="437"/>
      <c r="B43" s="438"/>
      <c r="C43" s="438"/>
      <c r="D43" s="438"/>
      <c r="E43" s="438"/>
      <c r="F43" s="438"/>
      <c r="G43" s="438"/>
      <c r="H43" s="438"/>
      <c r="I43" s="438"/>
      <c r="J43" s="438"/>
      <c r="K43" s="438"/>
      <c r="L43" s="438"/>
      <c r="M43" s="438"/>
      <c r="N43" s="438"/>
      <c r="O43" s="438"/>
      <c r="P43" s="438"/>
      <c r="Q43" s="438"/>
      <c r="R43" s="438"/>
      <c r="S43" s="438"/>
      <c r="T43" s="438"/>
      <c r="U43" s="438"/>
      <c r="V43" s="438"/>
      <c r="W43" s="438"/>
      <c r="X43" s="438"/>
      <c r="Y43" s="438"/>
      <c r="Z43" s="438"/>
      <c r="AA43" s="438"/>
      <c r="AB43" s="438"/>
      <c r="AC43" s="438"/>
      <c r="AD43" s="438"/>
      <c r="AE43" s="439"/>
    </row>
    <row r="44" spans="1:31" x14ac:dyDescent="0.25">
      <c r="A44" s="437"/>
      <c r="B44" s="438"/>
      <c r="C44" s="438"/>
      <c r="D44" s="438"/>
      <c r="E44" s="438"/>
      <c r="F44" s="438"/>
      <c r="G44" s="438"/>
      <c r="H44" s="438"/>
      <c r="I44" s="438"/>
      <c r="J44" s="438"/>
      <c r="K44" s="438"/>
      <c r="L44" s="438"/>
      <c r="M44" s="438"/>
      <c r="N44" s="438"/>
      <c r="O44" s="438"/>
      <c r="P44" s="438"/>
      <c r="Q44" s="438"/>
      <c r="R44" s="438"/>
      <c r="S44" s="438"/>
      <c r="T44" s="438"/>
      <c r="U44" s="438"/>
      <c r="V44" s="438"/>
      <c r="W44" s="438"/>
      <c r="X44" s="438"/>
      <c r="Y44" s="438"/>
      <c r="Z44" s="438"/>
      <c r="AA44" s="438"/>
      <c r="AB44" s="438"/>
      <c r="AC44" s="438"/>
      <c r="AD44" s="438"/>
      <c r="AE44" s="439"/>
    </row>
    <row r="45" spans="1:31" x14ac:dyDescent="0.25">
      <c r="A45" s="437"/>
      <c r="B45" s="438"/>
      <c r="C45" s="438"/>
      <c r="D45" s="438"/>
      <c r="E45" s="438"/>
      <c r="F45" s="438"/>
      <c r="G45" s="438"/>
      <c r="H45" s="438"/>
      <c r="I45" s="438"/>
      <c r="J45" s="438"/>
      <c r="K45" s="438"/>
      <c r="L45" s="438"/>
      <c r="M45" s="438"/>
      <c r="N45" s="438"/>
      <c r="O45" s="438"/>
      <c r="P45" s="438"/>
      <c r="Q45" s="438"/>
      <c r="R45" s="438"/>
      <c r="S45" s="438"/>
      <c r="T45" s="438"/>
      <c r="U45" s="438"/>
      <c r="V45" s="438"/>
      <c r="W45" s="438"/>
      <c r="X45" s="438"/>
      <c r="Y45" s="438"/>
      <c r="Z45" s="438"/>
      <c r="AA45" s="438"/>
      <c r="AB45" s="438"/>
      <c r="AC45" s="438"/>
      <c r="AD45" s="438"/>
      <c r="AE45" s="439"/>
    </row>
    <row r="46" spans="1:31" x14ac:dyDescent="0.25">
      <c r="A46" s="437"/>
      <c r="B46" s="438"/>
      <c r="C46" s="438"/>
      <c r="D46" s="438"/>
      <c r="E46" s="438"/>
      <c r="F46" s="438"/>
      <c r="G46" s="438"/>
      <c r="H46" s="438"/>
      <c r="I46" s="438"/>
      <c r="J46" s="438"/>
      <c r="K46" s="438"/>
      <c r="L46" s="438"/>
      <c r="M46" s="438"/>
      <c r="N46" s="438"/>
      <c r="O46" s="438"/>
      <c r="P46" s="438"/>
      <c r="Q46" s="438"/>
      <c r="R46" s="438"/>
      <c r="S46" s="438"/>
      <c r="T46" s="438"/>
      <c r="U46" s="438"/>
      <c r="V46" s="438"/>
      <c r="W46" s="438"/>
      <c r="X46" s="438"/>
      <c r="Y46" s="438"/>
      <c r="Z46" s="438"/>
      <c r="AA46" s="438"/>
      <c r="AB46" s="438"/>
      <c r="AC46" s="438"/>
      <c r="AD46" s="438"/>
      <c r="AE46" s="439"/>
    </row>
    <row r="47" spans="1:31" x14ac:dyDescent="0.25">
      <c r="A47" s="437"/>
      <c r="B47" s="438"/>
      <c r="C47" s="438"/>
      <c r="D47" s="438"/>
      <c r="E47" s="438"/>
      <c r="F47" s="438"/>
      <c r="G47" s="438"/>
      <c r="H47" s="438"/>
      <c r="I47" s="438"/>
      <c r="J47" s="438"/>
      <c r="K47" s="438"/>
      <c r="L47" s="438"/>
      <c r="M47" s="438"/>
      <c r="N47" s="438"/>
      <c r="O47" s="438"/>
      <c r="P47" s="438"/>
      <c r="Q47" s="438"/>
      <c r="R47" s="438"/>
      <c r="S47" s="438"/>
      <c r="T47" s="438"/>
      <c r="U47" s="438"/>
      <c r="V47" s="438"/>
      <c r="W47" s="438"/>
      <c r="X47" s="438"/>
      <c r="Y47" s="438"/>
      <c r="Z47" s="438"/>
      <c r="AA47" s="438"/>
      <c r="AB47" s="438"/>
      <c r="AC47" s="438"/>
      <c r="AD47" s="438"/>
      <c r="AE47" s="439"/>
    </row>
    <row r="48" spans="1:31" x14ac:dyDescent="0.25">
      <c r="A48" s="437"/>
      <c r="B48" s="438"/>
      <c r="C48" s="438"/>
      <c r="D48" s="438"/>
      <c r="E48" s="438"/>
      <c r="F48" s="438"/>
      <c r="G48" s="438"/>
      <c r="H48" s="438"/>
      <c r="I48" s="438"/>
      <c r="J48" s="438"/>
      <c r="K48" s="438"/>
      <c r="L48" s="438"/>
      <c r="M48" s="438"/>
      <c r="N48" s="438"/>
      <c r="O48" s="438"/>
      <c r="P48" s="438"/>
      <c r="Q48" s="438"/>
      <c r="R48" s="438"/>
      <c r="S48" s="438"/>
      <c r="T48" s="438"/>
      <c r="U48" s="438"/>
      <c r="V48" s="438"/>
      <c r="W48" s="438"/>
      <c r="X48" s="438"/>
      <c r="Y48" s="438"/>
      <c r="Z48" s="438"/>
      <c r="AA48" s="438"/>
      <c r="AB48" s="438"/>
      <c r="AC48" s="438"/>
      <c r="AD48" s="438"/>
      <c r="AE48" s="439"/>
    </row>
    <row r="49" spans="1:31" x14ac:dyDescent="0.25">
      <c r="A49" s="437"/>
      <c r="B49" s="438"/>
      <c r="C49" s="438"/>
      <c r="D49" s="438"/>
      <c r="E49" s="438"/>
      <c r="F49" s="438"/>
      <c r="G49" s="438"/>
      <c r="H49" s="438"/>
      <c r="I49" s="438"/>
      <c r="J49" s="438"/>
      <c r="K49" s="438"/>
      <c r="L49" s="438"/>
      <c r="M49" s="438"/>
      <c r="N49" s="438"/>
      <c r="O49" s="438"/>
      <c r="P49" s="438"/>
      <c r="Q49" s="438"/>
      <c r="R49" s="438"/>
      <c r="S49" s="438"/>
      <c r="T49" s="438"/>
      <c r="U49" s="438"/>
      <c r="V49" s="438"/>
      <c r="W49" s="438"/>
      <c r="X49" s="438"/>
      <c r="Y49" s="438"/>
      <c r="Z49" s="438"/>
      <c r="AA49" s="438"/>
      <c r="AB49" s="438"/>
      <c r="AC49" s="438"/>
      <c r="AD49" s="438"/>
      <c r="AE49" s="439"/>
    </row>
    <row r="50" spans="1:31" x14ac:dyDescent="0.25">
      <c r="A50" s="437"/>
      <c r="B50" s="438"/>
      <c r="C50" s="438"/>
      <c r="D50" s="438"/>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8"/>
      <c r="AC50" s="438"/>
      <c r="AD50" s="438"/>
      <c r="AE50" s="439"/>
    </row>
    <row r="51" spans="1:31" x14ac:dyDescent="0.25">
      <c r="A51" s="437"/>
      <c r="B51" s="438"/>
      <c r="C51" s="438"/>
      <c r="D51" s="438"/>
      <c r="E51" s="438"/>
      <c r="F51" s="438"/>
      <c r="G51" s="438"/>
      <c r="H51" s="438"/>
      <c r="I51" s="438"/>
      <c r="J51" s="438"/>
      <c r="K51" s="438"/>
      <c r="L51" s="438"/>
      <c r="M51" s="438"/>
      <c r="N51" s="438"/>
      <c r="O51" s="438"/>
      <c r="P51" s="438"/>
      <c r="Q51" s="438"/>
      <c r="R51" s="438"/>
      <c r="S51" s="438"/>
      <c r="T51" s="438"/>
      <c r="U51" s="438"/>
      <c r="V51" s="438"/>
      <c r="W51" s="438"/>
      <c r="X51" s="438"/>
      <c r="Y51" s="438"/>
      <c r="Z51" s="438"/>
      <c r="AA51" s="438"/>
      <c r="AB51" s="438"/>
      <c r="AC51" s="438"/>
      <c r="AD51" s="438"/>
      <c r="AE51" s="439"/>
    </row>
    <row r="52" spans="1:31" x14ac:dyDescent="0.25">
      <c r="A52" s="437"/>
      <c r="B52" s="438"/>
      <c r="C52" s="438"/>
      <c r="D52" s="438"/>
      <c r="E52" s="438"/>
      <c r="F52" s="438"/>
      <c r="G52" s="438"/>
      <c r="H52" s="438"/>
      <c r="I52" s="438"/>
      <c r="J52" s="438"/>
      <c r="K52" s="438"/>
      <c r="L52" s="438"/>
      <c r="M52" s="438"/>
      <c r="N52" s="438"/>
      <c r="O52" s="438"/>
      <c r="P52" s="438"/>
      <c r="Q52" s="438"/>
      <c r="R52" s="438"/>
      <c r="S52" s="438"/>
      <c r="T52" s="438"/>
      <c r="U52" s="438"/>
      <c r="V52" s="438"/>
      <c r="W52" s="438"/>
      <c r="X52" s="438"/>
      <c r="Y52" s="438"/>
      <c r="Z52" s="438"/>
      <c r="AA52" s="438"/>
      <c r="AB52" s="438"/>
      <c r="AC52" s="438"/>
      <c r="AD52" s="438"/>
      <c r="AE52" s="439"/>
    </row>
    <row r="53" spans="1:31" x14ac:dyDescent="0.25">
      <c r="A53" s="437"/>
      <c r="B53" s="438"/>
      <c r="C53" s="438"/>
      <c r="D53" s="438"/>
      <c r="E53" s="438"/>
      <c r="F53" s="438"/>
      <c r="G53" s="438"/>
      <c r="H53" s="438"/>
      <c r="I53" s="438"/>
      <c r="J53" s="438"/>
      <c r="K53" s="438"/>
      <c r="L53" s="438"/>
      <c r="M53" s="438"/>
      <c r="N53" s="438"/>
      <c r="O53" s="438"/>
      <c r="P53" s="438"/>
      <c r="Q53" s="438"/>
      <c r="R53" s="438"/>
      <c r="S53" s="438"/>
      <c r="T53" s="438"/>
      <c r="U53" s="438"/>
      <c r="V53" s="438"/>
      <c r="W53" s="438"/>
      <c r="X53" s="438"/>
      <c r="Y53" s="438"/>
      <c r="Z53" s="438"/>
      <c r="AA53" s="438"/>
      <c r="AB53" s="438"/>
      <c r="AC53" s="438"/>
      <c r="AD53" s="438"/>
      <c r="AE53" s="439"/>
    </row>
    <row r="54" spans="1:31" x14ac:dyDescent="0.25">
      <c r="A54" s="437"/>
      <c r="B54" s="438"/>
      <c r="C54" s="438"/>
      <c r="D54" s="438"/>
      <c r="E54" s="438"/>
      <c r="F54" s="438"/>
      <c r="G54" s="438"/>
      <c r="H54" s="438"/>
      <c r="I54" s="438"/>
      <c r="J54" s="438"/>
      <c r="K54" s="438"/>
      <c r="L54" s="438"/>
      <c r="M54" s="438"/>
      <c r="N54" s="438"/>
      <c r="O54" s="438"/>
      <c r="P54" s="438"/>
      <c r="Q54" s="438"/>
      <c r="R54" s="438"/>
      <c r="S54" s="438"/>
      <c r="T54" s="438"/>
      <c r="U54" s="438"/>
      <c r="V54" s="438"/>
      <c r="W54" s="438"/>
      <c r="X54" s="438"/>
      <c r="Y54" s="438"/>
      <c r="Z54" s="438"/>
      <c r="AA54" s="438"/>
      <c r="AB54" s="438"/>
      <c r="AC54" s="438"/>
      <c r="AD54" s="438"/>
      <c r="AE54" s="439"/>
    </row>
    <row r="55" spans="1:31" x14ac:dyDescent="0.25">
      <c r="A55" s="437"/>
      <c r="B55" s="438"/>
      <c r="C55" s="438"/>
      <c r="D55" s="438"/>
      <c r="E55" s="438"/>
      <c r="F55" s="438"/>
      <c r="G55" s="438"/>
      <c r="H55" s="438"/>
      <c r="I55" s="438"/>
      <c r="J55" s="438"/>
      <c r="K55" s="438"/>
      <c r="L55" s="438"/>
      <c r="M55" s="438"/>
      <c r="N55" s="438"/>
      <c r="O55" s="438"/>
      <c r="P55" s="438"/>
      <c r="Q55" s="438"/>
      <c r="R55" s="438"/>
      <c r="S55" s="438"/>
      <c r="T55" s="438"/>
      <c r="U55" s="438"/>
      <c r="V55" s="438"/>
      <c r="W55" s="438"/>
      <c r="X55" s="438"/>
      <c r="Y55" s="438"/>
      <c r="Z55" s="438"/>
      <c r="AA55" s="438"/>
      <c r="AB55" s="438"/>
      <c r="AC55" s="438"/>
      <c r="AD55" s="438"/>
      <c r="AE55" s="439"/>
    </row>
    <row r="56" spans="1:31" x14ac:dyDescent="0.25">
      <c r="A56" s="437"/>
      <c r="B56" s="438"/>
      <c r="C56" s="438"/>
      <c r="D56" s="438"/>
      <c r="E56" s="438"/>
      <c r="F56" s="438"/>
      <c r="G56" s="438"/>
      <c r="H56" s="438"/>
      <c r="I56" s="438"/>
      <c r="J56" s="438"/>
      <c r="K56" s="438"/>
      <c r="L56" s="438"/>
      <c r="M56" s="438"/>
      <c r="N56" s="438"/>
      <c r="O56" s="438"/>
      <c r="P56" s="438"/>
      <c r="Q56" s="438"/>
      <c r="R56" s="438"/>
      <c r="S56" s="438"/>
      <c r="T56" s="438"/>
      <c r="U56" s="438"/>
      <c r="V56" s="438"/>
      <c r="W56" s="438"/>
      <c r="X56" s="438"/>
      <c r="Y56" s="438"/>
      <c r="Z56" s="438"/>
      <c r="AA56" s="438"/>
      <c r="AB56" s="438"/>
      <c r="AC56" s="438"/>
      <c r="AD56" s="438"/>
      <c r="AE56" s="439"/>
    </row>
    <row r="57" spans="1:31" x14ac:dyDescent="0.25">
      <c r="A57" s="437"/>
      <c r="B57" s="438"/>
      <c r="C57" s="438"/>
      <c r="D57" s="438"/>
      <c r="E57" s="438"/>
      <c r="F57" s="438"/>
      <c r="G57" s="438"/>
      <c r="H57" s="438"/>
      <c r="I57" s="438"/>
      <c r="J57" s="438"/>
      <c r="K57" s="438"/>
      <c r="L57" s="438"/>
      <c r="M57" s="438"/>
      <c r="N57" s="438"/>
      <c r="O57" s="438"/>
      <c r="P57" s="438"/>
      <c r="Q57" s="438"/>
      <c r="R57" s="438"/>
      <c r="S57" s="438"/>
      <c r="T57" s="438"/>
      <c r="U57" s="438"/>
      <c r="V57" s="438"/>
      <c r="W57" s="438"/>
      <c r="X57" s="438"/>
      <c r="Y57" s="438"/>
      <c r="Z57" s="438"/>
      <c r="AA57" s="438"/>
      <c r="AB57" s="438"/>
      <c r="AC57" s="438"/>
      <c r="AD57" s="438"/>
      <c r="AE57" s="439"/>
    </row>
    <row r="58" spans="1:31" x14ac:dyDescent="0.25">
      <c r="A58" s="437"/>
      <c r="B58" s="438"/>
      <c r="C58" s="438"/>
      <c r="D58" s="438"/>
      <c r="E58" s="438"/>
      <c r="F58" s="438"/>
      <c r="G58" s="438"/>
      <c r="H58" s="438"/>
      <c r="I58" s="438"/>
      <c r="J58" s="438"/>
      <c r="K58" s="438"/>
      <c r="L58" s="438"/>
      <c r="M58" s="438"/>
      <c r="N58" s="438"/>
      <c r="O58" s="438"/>
      <c r="P58" s="438"/>
      <c r="Q58" s="438"/>
      <c r="R58" s="438"/>
      <c r="S58" s="438"/>
      <c r="T58" s="438"/>
      <c r="U58" s="438"/>
      <c r="V58" s="438"/>
      <c r="W58" s="438"/>
      <c r="X58" s="438"/>
      <c r="Y58" s="438"/>
      <c r="Z58" s="438"/>
      <c r="AA58" s="438"/>
      <c r="AB58" s="438"/>
      <c r="AC58" s="438"/>
      <c r="AD58" s="438"/>
      <c r="AE58" s="439"/>
    </row>
    <row r="59" spans="1:31" x14ac:dyDescent="0.25">
      <c r="A59" s="437"/>
      <c r="B59" s="438"/>
      <c r="C59" s="438"/>
      <c r="D59" s="438"/>
      <c r="E59" s="438"/>
      <c r="F59" s="438"/>
      <c r="G59" s="438"/>
      <c r="H59" s="438"/>
      <c r="I59" s="438"/>
      <c r="J59" s="438"/>
      <c r="K59" s="438"/>
      <c r="L59" s="438"/>
      <c r="M59" s="438"/>
      <c r="N59" s="438"/>
      <c r="O59" s="438"/>
      <c r="P59" s="438"/>
      <c r="Q59" s="438"/>
      <c r="R59" s="438"/>
      <c r="S59" s="438"/>
      <c r="T59" s="438"/>
      <c r="U59" s="438"/>
      <c r="V59" s="438"/>
      <c r="W59" s="438"/>
      <c r="X59" s="438"/>
      <c r="Y59" s="438"/>
      <c r="Z59" s="438"/>
      <c r="AA59" s="438"/>
      <c r="AB59" s="438"/>
      <c r="AC59" s="438"/>
      <c r="AD59" s="438"/>
      <c r="AE59" s="439"/>
    </row>
    <row r="60" spans="1:31" x14ac:dyDescent="0.25">
      <c r="A60" s="437"/>
      <c r="B60" s="438"/>
      <c r="C60" s="438"/>
      <c r="D60" s="438"/>
      <c r="E60" s="438"/>
      <c r="F60" s="438"/>
      <c r="G60" s="438"/>
      <c r="H60" s="438"/>
      <c r="I60" s="438"/>
      <c r="J60" s="438"/>
      <c r="K60" s="438"/>
      <c r="L60" s="438"/>
      <c r="M60" s="438"/>
      <c r="N60" s="438"/>
      <c r="O60" s="438"/>
      <c r="P60" s="438"/>
      <c r="Q60" s="438"/>
      <c r="R60" s="438"/>
      <c r="S60" s="438"/>
      <c r="T60" s="438"/>
      <c r="U60" s="438"/>
      <c r="V60" s="438"/>
      <c r="W60" s="438"/>
      <c r="X60" s="438"/>
      <c r="Y60" s="438"/>
      <c r="Z60" s="438"/>
      <c r="AA60" s="438"/>
      <c r="AB60" s="438"/>
      <c r="AC60" s="438"/>
      <c r="AD60" s="438"/>
      <c r="AE60" s="439"/>
    </row>
    <row r="61" spans="1:31" x14ac:dyDescent="0.25">
      <c r="A61" s="437"/>
      <c r="B61" s="438"/>
      <c r="C61" s="438"/>
      <c r="D61" s="438"/>
      <c r="E61" s="438"/>
      <c r="F61" s="438"/>
      <c r="G61" s="438"/>
      <c r="H61" s="438"/>
      <c r="I61" s="438"/>
      <c r="J61" s="438"/>
      <c r="K61" s="438"/>
      <c r="L61" s="438"/>
      <c r="M61" s="438"/>
      <c r="N61" s="438"/>
      <c r="O61" s="438"/>
      <c r="P61" s="438"/>
      <c r="Q61" s="438"/>
      <c r="R61" s="438"/>
      <c r="S61" s="438"/>
      <c r="T61" s="438"/>
      <c r="U61" s="438"/>
      <c r="V61" s="438"/>
      <c r="W61" s="438"/>
      <c r="X61" s="438"/>
      <c r="Y61" s="438"/>
      <c r="Z61" s="438"/>
      <c r="AA61" s="438"/>
      <c r="AB61" s="438"/>
      <c r="AC61" s="438"/>
      <c r="AD61" s="438"/>
      <c r="AE61" s="439"/>
    </row>
    <row r="62" spans="1:31" x14ac:dyDescent="0.25">
      <c r="A62" s="437"/>
      <c r="B62" s="438"/>
      <c r="C62" s="438"/>
      <c r="D62" s="438"/>
      <c r="E62" s="438"/>
      <c r="F62" s="438"/>
      <c r="G62" s="438"/>
      <c r="H62" s="438"/>
      <c r="I62" s="438"/>
      <c r="J62" s="438"/>
      <c r="K62" s="438"/>
      <c r="L62" s="438"/>
      <c r="M62" s="438"/>
      <c r="N62" s="438"/>
      <c r="O62" s="438"/>
      <c r="P62" s="438"/>
      <c r="Q62" s="438"/>
      <c r="R62" s="438"/>
      <c r="S62" s="438"/>
      <c r="T62" s="438"/>
      <c r="U62" s="438"/>
      <c r="V62" s="438"/>
      <c r="W62" s="438"/>
      <c r="X62" s="438"/>
      <c r="Y62" s="438"/>
      <c r="Z62" s="438"/>
      <c r="AA62" s="438"/>
      <c r="AB62" s="438"/>
      <c r="AC62" s="438"/>
      <c r="AD62" s="438"/>
      <c r="AE62" s="439"/>
    </row>
    <row r="63" spans="1:31" x14ac:dyDescent="0.25">
      <c r="A63" s="437"/>
      <c r="B63" s="438"/>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8"/>
      <c r="AC63" s="438"/>
      <c r="AD63" s="438"/>
      <c r="AE63" s="439"/>
    </row>
    <row r="64" spans="1:31" x14ac:dyDescent="0.25">
      <c r="A64" s="437"/>
      <c r="B64" s="438"/>
      <c r="C64" s="438"/>
      <c r="D64" s="438"/>
      <c r="E64" s="438"/>
      <c r="F64" s="438"/>
      <c r="G64" s="438"/>
      <c r="H64" s="438"/>
      <c r="I64" s="438"/>
      <c r="J64" s="438"/>
      <c r="K64" s="438"/>
      <c r="L64" s="438"/>
      <c r="M64" s="438"/>
      <c r="N64" s="438"/>
      <c r="O64" s="438"/>
      <c r="P64" s="438"/>
      <c r="Q64" s="438"/>
      <c r="R64" s="438"/>
      <c r="S64" s="438"/>
      <c r="T64" s="438"/>
      <c r="U64" s="438"/>
      <c r="V64" s="438"/>
      <c r="W64" s="438"/>
      <c r="X64" s="438"/>
      <c r="Y64" s="438"/>
      <c r="Z64" s="438"/>
      <c r="AA64" s="438"/>
      <c r="AB64" s="438"/>
      <c r="AC64" s="438"/>
      <c r="AD64" s="438"/>
      <c r="AE64" s="439"/>
    </row>
    <row r="65" spans="1:31" x14ac:dyDescent="0.25">
      <c r="A65" s="437"/>
      <c r="B65" s="438"/>
      <c r="C65" s="438"/>
      <c r="D65" s="438"/>
      <c r="E65" s="438"/>
      <c r="F65" s="438"/>
      <c r="G65" s="438"/>
      <c r="H65" s="438"/>
      <c r="I65" s="438"/>
      <c r="J65" s="438"/>
      <c r="K65" s="438"/>
      <c r="L65" s="438"/>
      <c r="M65" s="438"/>
      <c r="N65" s="438"/>
      <c r="O65" s="438"/>
      <c r="P65" s="438"/>
      <c r="Q65" s="438"/>
      <c r="R65" s="438"/>
      <c r="S65" s="438"/>
      <c r="T65" s="438"/>
      <c r="U65" s="438"/>
      <c r="V65" s="438"/>
      <c r="W65" s="438"/>
      <c r="X65" s="438"/>
      <c r="Y65" s="438"/>
      <c r="Z65" s="438"/>
      <c r="AA65" s="438"/>
      <c r="AB65" s="438"/>
      <c r="AC65" s="438"/>
      <c r="AD65" s="438"/>
      <c r="AE65" s="439"/>
    </row>
    <row r="66" spans="1:31" x14ac:dyDescent="0.25">
      <c r="A66" s="437"/>
      <c r="B66" s="438"/>
      <c r="C66" s="438"/>
      <c r="D66" s="438"/>
      <c r="E66" s="438"/>
      <c r="F66" s="438"/>
      <c r="G66" s="438"/>
      <c r="H66" s="438"/>
      <c r="I66" s="438"/>
      <c r="J66" s="438"/>
      <c r="K66" s="438"/>
      <c r="L66" s="438"/>
      <c r="M66" s="438"/>
      <c r="N66" s="438"/>
      <c r="O66" s="438"/>
      <c r="P66" s="438"/>
      <c r="Q66" s="438"/>
      <c r="R66" s="438"/>
      <c r="S66" s="438"/>
      <c r="T66" s="438"/>
      <c r="U66" s="438"/>
      <c r="V66" s="438"/>
      <c r="W66" s="438"/>
      <c r="X66" s="438"/>
      <c r="Y66" s="438"/>
      <c r="Z66" s="438"/>
      <c r="AA66" s="438"/>
      <c r="AB66" s="438"/>
      <c r="AC66" s="438"/>
      <c r="AD66" s="438"/>
      <c r="AE66" s="439"/>
    </row>
    <row r="67" spans="1:31" x14ac:dyDescent="0.25">
      <c r="A67" s="437"/>
      <c r="B67" s="438"/>
      <c r="C67" s="438"/>
      <c r="D67" s="438"/>
      <c r="E67" s="438"/>
      <c r="F67" s="438"/>
      <c r="G67" s="438"/>
      <c r="H67" s="438"/>
      <c r="I67" s="438"/>
      <c r="J67" s="438"/>
      <c r="K67" s="438"/>
      <c r="L67" s="438"/>
      <c r="M67" s="438"/>
      <c r="N67" s="438"/>
      <c r="O67" s="438"/>
      <c r="P67" s="438"/>
      <c r="Q67" s="438"/>
      <c r="R67" s="438"/>
      <c r="S67" s="438"/>
      <c r="T67" s="438"/>
      <c r="U67" s="438"/>
      <c r="V67" s="438"/>
      <c r="W67" s="438"/>
      <c r="X67" s="438"/>
      <c r="Y67" s="438"/>
      <c r="Z67" s="438"/>
      <c r="AA67" s="438"/>
      <c r="AB67" s="438"/>
      <c r="AC67" s="438"/>
      <c r="AD67" s="438"/>
      <c r="AE67" s="439"/>
    </row>
    <row r="68" spans="1:31" x14ac:dyDescent="0.25">
      <c r="A68" s="437"/>
      <c r="B68" s="438"/>
      <c r="C68" s="438"/>
      <c r="D68" s="438"/>
      <c r="E68" s="438"/>
      <c r="F68" s="438"/>
      <c r="G68" s="438"/>
      <c r="H68" s="438"/>
      <c r="I68" s="438"/>
      <c r="J68" s="438"/>
      <c r="K68" s="438"/>
      <c r="L68" s="438"/>
      <c r="M68" s="438"/>
      <c r="N68" s="438"/>
      <c r="O68" s="438"/>
      <c r="P68" s="438"/>
      <c r="Q68" s="438"/>
      <c r="R68" s="438"/>
      <c r="S68" s="438"/>
      <c r="T68" s="438"/>
      <c r="U68" s="438"/>
      <c r="V68" s="438"/>
      <c r="W68" s="438"/>
      <c r="X68" s="438"/>
      <c r="Y68" s="438"/>
      <c r="Z68" s="438"/>
      <c r="AA68" s="438"/>
      <c r="AB68" s="438"/>
      <c r="AC68" s="438"/>
      <c r="AD68" s="438"/>
      <c r="AE68" s="439"/>
    </row>
    <row r="69" spans="1:31" x14ac:dyDescent="0.25">
      <c r="A69" s="437"/>
      <c r="B69" s="438"/>
      <c r="C69" s="438"/>
      <c r="D69" s="438"/>
      <c r="E69" s="438"/>
      <c r="F69" s="438"/>
      <c r="G69" s="438"/>
      <c r="H69" s="438"/>
      <c r="I69" s="438"/>
      <c r="J69" s="438"/>
      <c r="K69" s="438"/>
      <c r="L69" s="438"/>
      <c r="M69" s="438"/>
      <c r="N69" s="438"/>
      <c r="O69" s="438"/>
      <c r="P69" s="438"/>
      <c r="Q69" s="438"/>
      <c r="R69" s="438"/>
      <c r="S69" s="438"/>
      <c r="T69" s="438"/>
      <c r="U69" s="438"/>
      <c r="V69" s="438"/>
      <c r="W69" s="438"/>
      <c r="X69" s="438"/>
      <c r="Y69" s="438"/>
      <c r="Z69" s="438"/>
      <c r="AA69" s="438"/>
      <c r="AB69" s="438"/>
      <c r="AC69" s="438"/>
      <c r="AD69" s="438"/>
      <c r="AE69" s="439"/>
    </row>
    <row r="70" spans="1:31" x14ac:dyDescent="0.25">
      <c r="A70" s="437"/>
      <c r="B70" s="438"/>
      <c r="C70" s="438"/>
      <c r="D70" s="438"/>
      <c r="E70" s="438"/>
      <c r="F70" s="438"/>
      <c r="G70" s="438"/>
      <c r="H70" s="438"/>
      <c r="I70" s="438"/>
      <c r="J70" s="438"/>
      <c r="K70" s="438"/>
      <c r="L70" s="438"/>
      <c r="M70" s="438"/>
      <c r="N70" s="438"/>
      <c r="O70" s="438"/>
      <c r="P70" s="438"/>
      <c r="Q70" s="438"/>
      <c r="R70" s="438"/>
      <c r="S70" s="438"/>
      <c r="T70" s="438"/>
      <c r="U70" s="438"/>
      <c r="V70" s="438"/>
      <c r="W70" s="438"/>
      <c r="X70" s="438"/>
      <c r="Y70" s="438"/>
      <c r="Z70" s="438"/>
      <c r="AA70" s="438"/>
      <c r="AB70" s="438"/>
      <c r="AC70" s="438"/>
      <c r="AD70" s="438"/>
      <c r="AE70" s="439"/>
    </row>
    <row r="71" spans="1:31" x14ac:dyDescent="0.25">
      <c r="A71" s="437"/>
      <c r="B71" s="438"/>
      <c r="C71" s="438"/>
      <c r="D71" s="438"/>
      <c r="E71" s="438"/>
      <c r="F71" s="438"/>
      <c r="G71" s="438"/>
      <c r="H71" s="438"/>
      <c r="I71" s="438"/>
      <c r="J71" s="438"/>
      <c r="K71" s="438"/>
      <c r="L71" s="438"/>
      <c r="M71" s="438"/>
      <c r="N71" s="438"/>
      <c r="O71" s="438"/>
      <c r="P71" s="438"/>
      <c r="Q71" s="438"/>
      <c r="R71" s="438"/>
      <c r="S71" s="438"/>
      <c r="T71" s="438"/>
      <c r="U71" s="438"/>
      <c r="V71" s="438"/>
      <c r="W71" s="438"/>
      <c r="X71" s="438"/>
      <c r="Y71" s="438"/>
      <c r="Z71" s="438"/>
      <c r="AA71" s="438"/>
      <c r="AB71" s="438"/>
      <c r="AC71" s="438"/>
      <c r="AD71" s="438"/>
      <c r="AE71" s="439"/>
    </row>
    <row r="72" spans="1:31" x14ac:dyDescent="0.25">
      <c r="A72" s="437"/>
      <c r="B72" s="438"/>
      <c r="C72" s="438"/>
      <c r="D72" s="438"/>
      <c r="E72" s="438"/>
      <c r="F72" s="438"/>
      <c r="G72" s="438"/>
      <c r="H72" s="438"/>
      <c r="I72" s="438"/>
      <c r="J72" s="438"/>
      <c r="K72" s="438"/>
      <c r="L72" s="438"/>
      <c r="M72" s="438"/>
      <c r="N72" s="438"/>
      <c r="O72" s="438"/>
      <c r="P72" s="438"/>
      <c r="Q72" s="438"/>
      <c r="R72" s="438"/>
      <c r="S72" s="438"/>
      <c r="T72" s="438"/>
      <c r="U72" s="438"/>
      <c r="V72" s="438"/>
      <c r="W72" s="438"/>
      <c r="X72" s="438"/>
      <c r="Y72" s="438"/>
      <c r="Z72" s="438"/>
      <c r="AA72" s="438"/>
      <c r="AB72" s="438"/>
      <c r="AC72" s="438"/>
      <c r="AD72" s="438"/>
      <c r="AE72" s="439"/>
    </row>
    <row r="73" spans="1:31" x14ac:dyDescent="0.25">
      <c r="A73" s="437"/>
      <c r="B73" s="438"/>
      <c r="C73" s="438"/>
      <c r="D73" s="438"/>
      <c r="E73" s="438"/>
      <c r="F73" s="438"/>
      <c r="G73" s="438"/>
      <c r="H73" s="438"/>
      <c r="I73" s="438"/>
      <c r="J73" s="438"/>
      <c r="K73" s="438"/>
      <c r="L73" s="438"/>
      <c r="M73" s="438"/>
      <c r="N73" s="438"/>
      <c r="O73" s="438"/>
      <c r="P73" s="438"/>
      <c r="Q73" s="438"/>
      <c r="R73" s="438"/>
      <c r="S73" s="438"/>
      <c r="T73" s="438"/>
      <c r="U73" s="438"/>
      <c r="V73" s="438"/>
      <c r="W73" s="438"/>
      <c r="X73" s="438"/>
      <c r="Y73" s="438"/>
      <c r="Z73" s="438"/>
      <c r="AA73" s="438"/>
      <c r="AB73" s="438"/>
      <c r="AC73" s="438"/>
      <c r="AD73" s="438"/>
      <c r="AE73" s="439"/>
    </row>
    <row r="74" spans="1:31" x14ac:dyDescent="0.25">
      <c r="A74" s="437"/>
      <c r="B74" s="438"/>
      <c r="C74" s="438"/>
      <c r="D74" s="438"/>
      <c r="E74" s="438"/>
      <c r="F74" s="438"/>
      <c r="G74" s="438"/>
      <c r="H74" s="438"/>
      <c r="I74" s="438"/>
      <c r="J74" s="438"/>
      <c r="K74" s="438"/>
      <c r="L74" s="438"/>
      <c r="M74" s="438"/>
      <c r="N74" s="438"/>
      <c r="O74" s="438"/>
      <c r="P74" s="438"/>
      <c r="Q74" s="438"/>
      <c r="R74" s="438"/>
      <c r="S74" s="438"/>
      <c r="T74" s="438"/>
      <c r="U74" s="438"/>
      <c r="V74" s="438"/>
      <c r="W74" s="438"/>
      <c r="X74" s="438"/>
      <c r="Y74" s="438"/>
      <c r="Z74" s="438"/>
      <c r="AA74" s="438"/>
      <c r="AB74" s="438"/>
      <c r="AC74" s="438"/>
      <c r="AD74" s="438"/>
      <c r="AE74" s="439"/>
    </row>
    <row r="75" spans="1:31" x14ac:dyDescent="0.25">
      <c r="A75" s="437"/>
      <c r="B75" s="438"/>
      <c r="C75" s="438"/>
      <c r="D75" s="438"/>
      <c r="E75" s="438"/>
      <c r="F75" s="438"/>
      <c r="G75" s="438"/>
      <c r="H75" s="438"/>
      <c r="I75" s="438"/>
      <c r="J75" s="438"/>
      <c r="K75" s="438"/>
      <c r="L75" s="438"/>
      <c r="M75" s="438"/>
      <c r="N75" s="438"/>
      <c r="O75" s="438"/>
      <c r="P75" s="438"/>
      <c r="Q75" s="438"/>
      <c r="R75" s="438"/>
      <c r="S75" s="438"/>
      <c r="T75" s="438"/>
      <c r="U75" s="438"/>
      <c r="V75" s="438"/>
      <c r="W75" s="438"/>
      <c r="X75" s="438"/>
      <c r="Y75" s="438"/>
      <c r="Z75" s="438"/>
      <c r="AA75" s="438"/>
      <c r="AB75" s="438"/>
      <c r="AC75" s="438"/>
      <c r="AD75" s="438"/>
      <c r="AE75" s="439"/>
    </row>
    <row r="76" spans="1:31" x14ac:dyDescent="0.25">
      <c r="A76" s="437"/>
      <c r="B76" s="438"/>
      <c r="C76" s="438"/>
      <c r="D76" s="438"/>
      <c r="E76" s="438"/>
      <c r="F76" s="438"/>
      <c r="G76" s="438"/>
      <c r="H76" s="438"/>
      <c r="I76" s="438"/>
      <c r="J76" s="438"/>
      <c r="K76" s="438"/>
      <c r="L76" s="438"/>
      <c r="M76" s="438"/>
      <c r="N76" s="438"/>
      <c r="O76" s="438"/>
      <c r="P76" s="438"/>
      <c r="Q76" s="438"/>
      <c r="R76" s="438"/>
      <c r="S76" s="438"/>
      <c r="T76" s="438"/>
      <c r="U76" s="438"/>
      <c r="V76" s="438"/>
      <c r="W76" s="438"/>
      <c r="X76" s="438"/>
      <c r="Y76" s="438"/>
      <c r="Z76" s="438"/>
      <c r="AA76" s="438"/>
      <c r="AB76" s="438"/>
      <c r="AC76" s="438"/>
      <c r="AD76" s="438"/>
      <c r="AE76" s="439"/>
    </row>
    <row r="77" spans="1:31" x14ac:dyDescent="0.25">
      <c r="A77" s="437"/>
      <c r="B77" s="438"/>
      <c r="C77" s="438"/>
      <c r="D77" s="438"/>
      <c r="E77" s="438"/>
      <c r="F77" s="438"/>
      <c r="G77" s="438"/>
      <c r="H77" s="438"/>
      <c r="I77" s="438"/>
      <c r="J77" s="438"/>
      <c r="K77" s="438"/>
      <c r="L77" s="438"/>
      <c r="M77" s="438"/>
      <c r="N77" s="438"/>
      <c r="O77" s="438"/>
      <c r="P77" s="438"/>
      <c r="Q77" s="438"/>
      <c r="R77" s="438"/>
      <c r="S77" s="438"/>
      <c r="T77" s="438"/>
      <c r="U77" s="438"/>
      <c r="V77" s="438"/>
      <c r="W77" s="438"/>
      <c r="X77" s="438"/>
      <c r="Y77" s="438"/>
      <c r="Z77" s="438"/>
      <c r="AA77" s="438"/>
      <c r="AB77" s="438"/>
      <c r="AC77" s="438"/>
      <c r="AD77" s="438"/>
      <c r="AE77" s="439"/>
    </row>
    <row r="78" spans="1:31" x14ac:dyDescent="0.25">
      <c r="A78" s="437"/>
      <c r="B78" s="438"/>
      <c r="C78" s="438"/>
      <c r="D78" s="438"/>
      <c r="E78" s="438"/>
      <c r="F78" s="438"/>
      <c r="G78" s="438"/>
      <c r="H78" s="438"/>
      <c r="I78" s="438"/>
      <c r="J78" s="438"/>
      <c r="K78" s="438"/>
      <c r="L78" s="438"/>
      <c r="M78" s="438"/>
      <c r="N78" s="438"/>
      <c r="O78" s="438"/>
      <c r="P78" s="438"/>
      <c r="Q78" s="438"/>
      <c r="R78" s="438"/>
      <c r="S78" s="438"/>
      <c r="T78" s="438"/>
      <c r="U78" s="438"/>
      <c r="V78" s="438"/>
      <c r="W78" s="438"/>
      <c r="X78" s="438"/>
      <c r="Y78" s="438"/>
      <c r="Z78" s="438"/>
      <c r="AA78" s="438"/>
      <c r="AB78" s="438"/>
      <c r="AC78" s="438"/>
      <c r="AD78" s="438"/>
      <c r="AE78" s="439"/>
    </row>
    <row r="79" spans="1:31" ht="23.25" customHeight="1" x14ac:dyDescent="0.25">
      <c r="A79" s="437"/>
      <c r="B79" s="438"/>
      <c r="C79" s="438"/>
      <c r="D79" s="438"/>
      <c r="E79" s="438"/>
      <c r="F79" s="438"/>
      <c r="G79" s="438"/>
      <c r="H79" s="438"/>
      <c r="I79" s="438"/>
      <c r="J79" s="438"/>
      <c r="K79" s="438"/>
      <c r="L79" s="438"/>
      <c r="M79" s="438"/>
      <c r="N79" s="438"/>
      <c r="O79" s="438"/>
      <c r="P79" s="438"/>
      <c r="Q79" s="438"/>
      <c r="R79" s="438"/>
      <c r="S79" s="438"/>
      <c r="T79" s="438"/>
      <c r="U79" s="438"/>
      <c r="V79" s="438"/>
      <c r="W79" s="438"/>
      <c r="X79" s="438"/>
      <c r="Y79" s="438"/>
      <c r="Z79" s="438"/>
      <c r="AA79" s="438"/>
      <c r="AB79" s="438"/>
      <c r="AC79" s="438"/>
      <c r="AD79" s="438"/>
      <c r="AE79" s="439"/>
    </row>
    <row r="80" spans="1:31" ht="23.25" customHeight="1" x14ac:dyDescent="0.25">
      <c r="A80" s="437"/>
      <c r="B80" s="438"/>
      <c r="C80" s="438"/>
      <c r="D80" s="438"/>
      <c r="E80" s="438"/>
      <c r="F80" s="438"/>
      <c r="G80" s="438"/>
      <c r="H80" s="438"/>
      <c r="I80" s="438"/>
      <c r="J80" s="438"/>
      <c r="K80" s="438"/>
      <c r="L80" s="438"/>
      <c r="M80" s="438"/>
      <c r="N80" s="438"/>
      <c r="O80" s="438"/>
      <c r="P80" s="438"/>
      <c r="Q80" s="438"/>
      <c r="R80" s="438"/>
      <c r="S80" s="438"/>
      <c r="T80" s="438"/>
      <c r="U80" s="438"/>
      <c r="V80" s="438"/>
      <c r="W80" s="438"/>
      <c r="X80" s="438"/>
      <c r="Y80" s="438"/>
      <c r="Z80" s="438"/>
      <c r="AA80" s="438"/>
      <c r="AB80" s="438"/>
      <c r="AC80" s="438"/>
      <c r="AD80" s="438"/>
      <c r="AE80" s="439"/>
    </row>
    <row r="81" spans="1:31" ht="13.8" thickBot="1" x14ac:dyDescent="0.3">
      <c r="P81" s="438"/>
      <c r="Q81" s="438"/>
      <c r="R81" s="438"/>
      <c r="S81" s="438"/>
      <c r="T81" s="438"/>
      <c r="U81" s="438"/>
      <c r="V81" s="438"/>
      <c r="W81" s="438"/>
      <c r="X81" s="438"/>
      <c r="Y81" s="438"/>
      <c r="Z81" s="438"/>
      <c r="AA81" s="438"/>
      <c r="AB81" s="438"/>
      <c r="AC81" s="438"/>
      <c r="AD81" s="438"/>
      <c r="AE81" s="439"/>
    </row>
    <row r="82" spans="1:31" ht="21" customHeight="1" thickBot="1" x14ac:dyDescent="0.45">
      <c r="A82" s="780" t="s">
        <v>300</v>
      </c>
      <c r="B82" s="781"/>
      <c r="C82" s="781"/>
      <c r="D82" s="781"/>
      <c r="E82" s="781"/>
      <c r="F82" s="781"/>
      <c r="G82" s="781"/>
      <c r="H82" s="781"/>
      <c r="I82" s="782"/>
      <c r="J82" s="782"/>
      <c r="K82" s="782"/>
      <c r="L82" s="782"/>
      <c r="M82" s="782"/>
      <c r="N82" s="782"/>
      <c r="O82" s="783"/>
      <c r="P82" s="440" t="s">
        <v>124</v>
      </c>
      <c r="Q82" s="441"/>
      <c r="R82" s="442"/>
      <c r="S82" s="442"/>
      <c r="T82" s="442"/>
      <c r="U82" s="442"/>
      <c r="V82" s="442"/>
      <c r="W82" s="442"/>
      <c r="X82" s="442"/>
      <c r="Y82" s="443"/>
      <c r="Z82" s="443"/>
      <c r="AA82" s="443"/>
      <c r="AB82" s="443"/>
      <c r="AC82" s="443"/>
      <c r="AD82" s="443"/>
      <c r="AE82" s="444"/>
    </row>
    <row r="83" spans="1:31" ht="20.25" customHeight="1" x14ac:dyDescent="0.35">
      <c r="A83" s="649"/>
      <c r="B83" s="647"/>
      <c r="C83" s="647"/>
      <c r="D83" s="647"/>
      <c r="E83" s="647"/>
      <c r="F83" s="647"/>
      <c r="G83" s="647"/>
      <c r="H83" s="647"/>
      <c r="I83" s="647"/>
      <c r="J83" s="647"/>
      <c r="K83" s="647"/>
      <c r="L83" s="647"/>
      <c r="M83" s="647"/>
      <c r="N83" s="647"/>
      <c r="O83" s="648"/>
      <c r="P83" s="445"/>
      <c r="Q83" s="446"/>
      <c r="R83" s="447"/>
      <c r="S83" s="447"/>
      <c r="T83" s="447"/>
      <c r="U83" s="447"/>
      <c r="V83" s="447"/>
      <c r="W83" s="447"/>
      <c r="X83" s="447"/>
      <c r="Y83" s="438"/>
      <c r="Z83" s="438"/>
      <c r="AA83" s="438"/>
      <c r="AB83" s="438"/>
      <c r="AC83" s="438"/>
      <c r="AD83" s="438"/>
      <c r="AE83" s="439"/>
    </row>
    <row r="84" spans="1:31" ht="20.25" customHeight="1" x14ac:dyDescent="0.35">
      <c r="A84" s="777" t="s">
        <v>655</v>
      </c>
      <c r="B84" s="778"/>
      <c r="C84" s="778"/>
      <c r="D84" s="778"/>
      <c r="E84" s="647"/>
      <c r="F84" s="647"/>
      <c r="G84" s="647"/>
      <c r="H84" s="647"/>
      <c r="I84" s="647"/>
      <c r="J84" s="647"/>
      <c r="K84" s="647"/>
      <c r="L84" s="647"/>
      <c r="M84" s="647"/>
      <c r="N84" s="647"/>
      <c r="O84" s="648"/>
      <c r="P84" s="448"/>
      <c r="Q84" s="449" t="s">
        <v>125</v>
      </c>
      <c r="R84" s="446"/>
      <c r="S84" s="447"/>
      <c r="T84" s="447"/>
      <c r="U84" s="447"/>
      <c r="V84" s="447"/>
      <c r="W84" s="447"/>
      <c r="X84" s="447"/>
      <c r="Y84" s="438"/>
      <c r="Z84" s="438"/>
      <c r="AA84" s="438"/>
      <c r="AB84" s="438"/>
      <c r="AC84" s="438"/>
      <c r="AD84" s="438"/>
      <c r="AE84" s="439"/>
    </row>
    <row r="85" spans="1:31" ht="20.25" customHeight="1" x14ac:dyDescent="0.35">
      <c r="A85" s="779" t="s">
        <v>654</v>
      </c>
      <c r="B85" s="778"/>
      <c r="C85" s="778"/>
      <c r="D85" s="778"/>
      <c r="E85" s="647"/>
      <c r="F85" s="647"/>
      <c r="G85" s="647"/>
      <c r="H85" s="647"/>
      <c r="I85" s="647"/>
      <c r="J85" s="647"/>
      <c r="K85" s="647"/>
      <c r="L85" s="647"/>
      <c r="M85" s="647"/>
      <c r="N85" s="647"/>
      <c r="O85" s="648"/>
      <c r="P85" s="448"/>
      <c r="Q85" s="774" t="s">
        <v>126</v>
      </c>
      <c r="R85" s="774"/>
      <c r="S85" s="774"/>
      <c r="T85" s="774"/>
      <c r="U85" s="775"/>
      <c r="V85" s="775"/>
      <c r="W85" s="775"/>
      <c r="X85" s="775"/>
      <c r="Y85" s="775"/>
      <c r="Z85" s="775"/>
      <c r="AA85" s="775"/>
      <c r="AB85" s="438"/>
      <c r="AC85" s="438"/>
      <c r="AD85" s="438"/>
      <c r="AE85" s="439"/>
    </row>
    <row r="86" spans="1:31" ht="20.25" customHeight="1" x14ac:dyDescent="0.35">
      <c r="A86" s="649"/>
      <c r="B86" s="647"/>
      <c r="C86" s="647"/>
      <c r="D86" s="647"/>
      <c r="E86" s="647"/>
      <c r="F86" s="647"/>
      <c r="G86" s="647"/>
      <c r="H86" s="647"/>
      <c r="I86" s="647"/>
      <c r="J86" s="647"/>
      <c r="K86" s="647"/>
      <c r="L86" s="647"/>
      <c r="M86" s="647"/>
      <c r="N86" s="647"/>
      <c r="O86" s="648"/>
      <c r="P86" s="448"/>
      <c r="Q86" s="774" t="s">
        <v>127</v>
      </c>
      <c r="R86" s="774"/>
      <c r="S86" s="774"/>
      <c r="T86" s="774"/>
      <c r="U86" s="775"/>
      <c r="V86" s="775"/>
      <c r="W86" s="775"/>
      <c r="X86" s="775"/>
      <c r="Y86" s="775"/>
      <c r="Z86" s="775"/>
      <c r="AA86" s="438"/>
      <c r="AB86" s="438"/>
      <c r="AC86" s="438"/>
      <c r="AD86" s="438"/>
      <c r="AE86" s="439"/>
    </row>
    <row r="87" spans="1:31" ht="20.25" customHeight="1" x14ac:dyDescent="0.35">
      <c r="A87" s="649"/>
      <c r="B87" s="647"/>
      <c r="C87" s="647"/>
      <c r="D87" s="647"/>
      <c r="E87" s="647"/>
      <c r="F87" s="647"/>
      <c r="G87" s="647"/>
      <c r="H87" s="647"/>
      <c r="I87" s="647"/>
      <c r="J87" s="647"/>
      <c r="K87" s="647"/>
      <c r="L87" s="647"/>
      <c r="M87" s="647"/>
      <c r="N87" s="647"/>
      <c r="O87" s="648"/>
      <c r="P87" s="448"/>
      <c r="Q87" s="774" t="s">
        <v>128</v>
      </c>
      <c r="R87" s="774"/>
      <c r="S87" s="774"/>
      <c r="T87" s="774"/>
      <c r="U87" s="775"/>
      <c r="V87" s="775"/>
      <c r="W87" s="775"/>
      <c r="X87" s="775"/>
      <c r="Y87" s="775"/>
      <c r="Z87" s="775"/>
      <c r="AA87" s="775"/>
      <c r="AB87" s="438"/>
      <c r="AC87" s="438"/>
      <c r="AD87" s="438"/>
      <c r="AE87" s="439"/>
    </row>
    <row r="88" spans="1:31" ht="20.25" customHeight="1" x14ac:dyDescent="0.35">
      <c r="A88" s="649"/>
      <c r="B88" s="647"/>
      <c r="C88" s="647"/>
      <c r="D88" s="647"/>
      <c r="E88" s="647"/>
      <c r="F88" s="647"/>
      <c r="G88" s="647"/>
      <c r="H88" s="647"/>
      <c r="I88" s="647"/>
      <c r="J88" s="647"/>
      <c r="K88" s="647"/>
      <c r="L88" s="647"/>
      <c r="M88" s="647"/>
      <c r="N88" s="647"/>
      <c r="O88" s="648"/>
      <c r="P88" s="448" t="s">
        <v>267</v>
      </c>
      <c r="Q88" s="450" t="s">
        <v>639</v>
      </c>
      <c r="R88" s="447"/>
      <c r="S88" s="447"/>
      <c r="T88" s="447"/>
      <c r="U88" s="447"/>
      <c r="V88" s="447"/>
      <c r="W88" s="447"/>
      <c r="X88" s="447"/>
      <c r="Y88" s="438"/>
      <c r="Z88" s="438"/>
      <c r="AA88" s="438"/>
      <c r="AB88" s="438"/>
      <c r="AC88" s="438"/>
      <c r="AD88" s="438"/>
      <c r="AE88" s="439"/>
    </row>
    <row r="89" spans="1:31" ht="20.25" customHeight="1" x14ac:dyDescent="0.35">
      <c r="A89" s="649"/>
      <c r="B89" s="647"/>
      <c r="C89" s="647"/>
      <c r="D89" s="647"/>
      <c r="E89" s="647"/>
      <c r="F89" s="647"/>
      <c r="G89" s="647"/>
      <c r="H89" s="647"/>
      <c r="I89" s="647"/>
      <c r="J89" s="647"/>
      <c r="K89" s="647"/>
      <c r="L89" s="647"/>
      <c r="M89" s="647"/>
      <c r="N89" s="647"/>
      <c r="O89" s="648"/>
      <c r="P89" s="448" t="s">
        <v>243</v>
      </c>
      <c r="Q89" s="450" t="s">
        <v>640</v>
      </c>
      <c r="R89" s="447"/>
      <c r="S89" s="447"/>
      <c r="T89" s="447"/>
      <c r="U89" s="447"/>
      <c r="V89" s="447"/>
      <c r="W89" s="447"/>
      <c r="X89" s="447"/>
      <c r="Y89" s="438"/>
      <c r="Z89" s="438"/>
      <c r="AA89" s="438"/>
      <c r="AB89" s="438"/>
      <c r="AC89" s="438"/>
      <c r="AD89" s="438"/>
      <c r="AE89" s="439"/>
    </row>
    <row r="90" spans="1:31" ht="20.25" customHeight="1" thickBot="1" x14ac:dyDescent="0.4">
      <c r="A90" s="649"/>
      <c r="B90" s="647"/>
      <c r="C90" s="647"/>
      <c r="D90" s="647"/>
      <c r="E90" s="647"/>
      <c r="F90" s="647"/>
      <c r="G90" s="647"/>
      <c r="H90" s="647"/>
      <c r="I90" s="647"/>
      <c r="J90" s="647"/>
      <c r="K90" s="647"/>
      <c r="L90" s="647"/>
      <c r="M90" s="647"/>
      <c r="N90" s="647"/>
      <c r="O90" s="648"/>
      <c r="P90" s="448" t="s">
        <v>318</v>
      </c>
      <c r="Q90" s="450" t="s">
        <v>641</v>
      </c>
      <c r="R90" s="447"/>
      <c r="S90" s="447"/>
      <c r="T90" s="447"/>
      <c r="U90" s="447"/>
      <c r="V90" s="447"/>
      <c r="W90" s="447"/>
      <c r="X90" s="447"/>
      <c r="Y90" s="438"/>
      <c r="Z90" s="438"/>
      <c r="AA90" s="438"/>
      <c r="AB90" s="438"/>
      <c r="AC90" s="438"/>
      <c r="AD90" s="438"/>
      <c r="AE90" s="439"/>
    </row>
    <row r="91" spans="1:31" ht="20.25" customHeight="1" thickBot="1" x14ac:dyDescent="0.45">
      <c r="A91" s="649"/>
      <c r="B91" s="647"/>
      <c r="C91" s="647"/>
      <c r="D91" s="647"/>
      <c r="E91" s="647"/>
      <c r="F91" s="647"/>
      <c r="G91" s="647"/>
      <c r="H91" s="647"/>
      <c r="I91" s="647"/>
      <c r="J91" s="647"/>
      <c r="K91" s="647"/>
      <c r="L91" s="647"/>
      <c r="M91" s="647"/>
      <c r="N91" s="647"/>
      <c r="O91" s="648"/>
      <c r="P91" s="451" t="s">
        <v>531</v>
      </c>
      <c r="Q91" s="447"/>
      <c r="R91" s="447"/>
      <c r="S91" s="447"/>
      <c r="T91" s="447"/>
      <c r="U91" s="447"/>
      <c r="V91" s="447"/>
      <c r="W91" s="447"/>
      <c r="X91" s="447"/>
      <c r="Y91" s="438"/>
      <c r="Z91" s="438"/>
      <c r="AA91" s="438"/>
      <c r="AB91" s="438"/>
      <c r="AC91" s="438"/>
      <c r="AD91" s="438"/>
      <c r="AE91" s="439"/>
    </row>
    <row r="92" spans="1:31" ht="20.25" customHeight="1" x14ac:dyDescent="0.35">
      <c r="A92" s="649"/>
      <c r="B92" s="647"/>
      <c r="C92" s="647"/>
      <c r="D92" s="647"/>
      <c r="E92" s="647"/>
      <c r="F92" s="647"/>
      <c r="G92" s="647"/>
      <c r="H92" s="647"/>
      <c r="I92" s="647"/>
      <c r="J92" s="647"/>
      <c r="K92" s="647"/>
      <c r="L92" s="647"/>
      <c r="M92" s="647"/>
      <c r="N92" s="647"/>
      <c r="O92" s="648"/>
      <c r="P92" s="448"/>
      <c r="Q92" s="447" t="s">
        <v>247</v>
      </c>
      <c r="R92" s="447" t="s">
        <v>265</v>
      </c>
      <c r="S92" s="447"/>
      <c r="T92" s="447"/>
      <c r="U92" s="447"/>
      <c r="V92" s="447"/>
      <c r="W92" s="447"/>
      <c r="X92" s="447"/>
      <c r="Y92" s="438"/>
      <c r="Z92" s="438"/>
      <c r="AA92" s="438"/>
      <c r="AB92" s="438"/>
      <c r="AC92" s="438"/>
      <c r="AD92" s="438"/>
      <c r="AE92" s="439"/>
    </row>
    <row r="93" spans="1:31" ht="20.25" customHeight="1" x14ac:dyDescent="0.35">
      <c r="A93" s="649"/>
      <c r="B93" s="647"/>
      <c r="C93" s="647"/>
      <c r="D93" s="647"/>
      <c r="E93" s="647"/>
      <c r="F93" s="647"/>
      <c r="G93" s="647"/>
      <c r="H93" s="647"/>
      <c r="I93" s="647"/>
      <c r="J93" s="647"/>
      <c r="K93" s="647"/>
      <c r="L93" s="647"/>
      <c r="M93" s="647"/>
      <c r="N93" s="647"/>
      <c r="O93" s="648"/>
      <c r="P93" s="448"/>
      <c r="Q93" s="447" t="s">
        <v>254</v>
      </c>
      <c r="R93" s="447" t="s">
        <v>255</v>
      </c>
      <c r="S93" s="447"/>
      <c r="T93" s="447"/>
      <c r="U93" s="447"/>
      <c r="V93" s="447"/>
      <c r="W93" s="447"/>
      <c r="X93" s="447"/>
      <c r="Y93" s="438"/>
      <c r="Z93" s="438"/>
      <c r="AA93" s="438"/>
      <c r="AB93" s="438"/>
      <c r="AC93" s="438"/>
      <c r="AD93" s="438"/>
      <c r="AE93" s="439"/>
    </row>
    <row r="94" spans="1:31" ht="20.25" customHeight="1" x14ac:dyDescent="0.35">
      <c r="A94" s="649"/>
      <c r="B94" s="647"/>
      <c r="C94" s="647"/>
      <c r="D94" s="647"/>
      <c r="E94" s="647"/>
      <c r="F94" s="647"/>
      <c r="G94" s="647"/>
      <c r="H94" s="647"/>
      <c r="I94" s="647"/>
      <c r="J94" s="647"/>
      <c r="K94" s="647"/>
      <c r="L94" s="647"/>
      <c r="M94" s="647"/>
      <c r="N94" s="647"/>
      <c r="O94" s="648"/>
      <c r="P94" s="448"/>
      <c r="Q94" s="447" t="s">
        <v>249</v>
      </c>
      <c r="R94" s="447" t="s">
        <v>266</v>
      </c>
      <c r="S94" s="447"/>
      <c r="T94" s="447"/>
      <c r="U94" s="447"/>
      <c r="V94" s="447"/>
      <c r="W94" s="447"/>
      <c r="X94" s="447"/>
      <c r="Y94" s="438"/>
      <c r="Z94" s="438"/>
      <c r="AA94" s="438"/>
      <c r="AB94" s="438"/>
      <c r="AC94" s="438"/>
      <c r="AD94" s="438"/>
      <c r="AE94" s="439"/>
    </row>
    <row r="95" spans="1:31" ht="20.25" customHeight="1" x14ac:dyDescent="0.35">
      <c r="A95" s="649"/>
      <c r="B95" s="647"/>
      <c r="C95" s="647"/>
      <c r="D95" s="647"/>
      <c r="E95" s="647"/>
      <c r="F95" s="647"/>
      <c r="G95" s="647"/>
      <c r="H95" s="647"/>
      <c r="I95" s="647"/>
      <c r="J95" s="647"/>
      <c r="K95" s="647"/>
      <c r="L95" s="647"/>
      <c r="M95" s="647"/>
      <c r="N95" s="647"/>
      <c r="O95" s="648"/>
      <c r="P95" s="448"/>
      <c r="Q95" s="447" t="s">
        <v>171</v>
      </c>
      <c r="R95" s="447" t="s">
        <v>248</v>
      </c>
      <c r="S95" s="447"/>
      <c r="T95" s="447"/>
      <c r="U95" s="447"/>
      <c r="V95" s="447"/>
      <c r="W95" s="447"/>
      <c r="X95" s="447"/>
      <c r="Y95" s="438"/>
      <c r="Z95" s="438"/>
      <c r="AA95" s="438"/>
      <c r="AB95" s="438"/>
      <c r="AC95" s="438"/>
      <c r="AD95" s="438"/>
      <c r="AE95" s="439"/>
    </row>
    <row r="96" spans="1:31" ht="20.25" customHeight="1" x14ac:dyDescent="0.35">
      <c r="A96" s="649"/>
      <c r="B96" s="647"/>
      <c r="C96" s="647"/>
      <c r="D96" s="647"/>
      <c r="E96" s="647"/>
      <c r="F96" s="647"/>
      <c r="G96" s="647"/>
      <c r="H96" s="647"/>
      <c r="I96" s="647"/>
      <c r="J96" s="647"/>
      <c r="K96" s="647"/>
      <c r="L96" s="647"/>
      <c r="M96" s="647"/>
      <c r="N96" s="647"/>
      <c r="O96" s="648"/>
      <c r="P96" s="448"/>
      <c r="Q96" s="447" t="s">
        <v>245</v>
      </c>
      <c r="R96" s="447" t="s">
        <v>246</v>
      </c>
      <c r="S96" s="447"/>
      <c r="T96" s="447"/>
      <c r="U96" s="447"/>
      <c r="V96" s="447"/>
      <c r="W96" s="447"/>
      <c r="X96" s="447"/>
      <c r="Y96" s="438"/>
      <c r="Z96" s="438"/>
      <c r="AA96" s="438"/>
      <c r="AB96" s="438"/>
      <c r="AC96" s="438"/>
      <c r="AD96" s="438"/>
      <c r="AE96" s="439"/>
    </row>
    <row r="97" spans="1:31" ht="20.25" customHeight="1" x14ac:dyDescent="0.35">
      <c r="A97" s="649"/>
      <c r="B97" s="647"/>
      <c r="C97" s="647"/>
      <c r="D97" s="647"/>
      <c r="E97" s="647"/>
      <c r="F97" s="647"/>
      <c r="G97" s="647"/>
      <c r="H97" s="647"/>
      <c r="I97" s="647"/>
      <c r="J97" s="647"/>
      <c r="K97" s="647"/>
      <c r="L97" s="647"/>
      <c r="M97" s="647"/>
      <c r="N97" s="647"/>
      <c r="O97" s="648"/>
      <c r="P97" s="448"/>
      <c r="Q97" s="447" t="s">
        <v>250</v>
      </c>
      <c r="R97" s="447" t="s">
        <v>251</v>
      </c>
      <c r="S97" s="447"/>
      <c r="T97" s="447"/>
      <c r="U97" s="447"/>
      <c r="V97" s="447"/>
      <c r="W97" s="447"/>
      <c r="X97" s="447"/>
      <c r="Y97" s="438"/>
      <c r="Z97" s="438"/>
      <c r="AA97" s="438"/>
      <c r="AB97" s="438"/>
      <c r="AC97" s="438"/>
      <c r="AD97" s="438"/>
      <c r="AE97" s="439"/>
    </row>
    <row r="98" spans="1:31" ht="20.25" customHeight="1" x14ac:dyDescent="0.35">
      <c r="A98" s="649"/>
      <c r="B98" s="647"/>
      <c r="C98" s="647"/>
      <c r="D98" s="647"/>
      <c r="E98" s="647"/>
      <c r="F98" s="647"/>
      <c r="G98" s="647"/>
      <c r="H98" s="647"/>
      <c r="I98" s="647"/>
      <c r="J98" s="647"/>
      <c r="K98" s="647"/>
      <c r="L98" s="647"/>
      <c r="M98" s="647"/>
      <c r="N98" s="647"/>
      <c r="O98" s="648"/>
      <c r="P98" s="448"/>
      <c r="Q98" s="447" t="s">
        <v>252</v>
      </c>
      <c r="R98" s="447" t="s">
        <v>253</v>
      </c>
      <c r="S98" s="447"/>
      <c r="T98" s="447"/>
      <c r="U98" s="447"/>
      <c r="V98" s="447"/>
      <c r="W98" s="447"/>
      <c r="X98" s="447"/>
      <c r="Y98" s="438"/>
      <c r="Z98" s="438"/>
      <c r="AA98" s="438"/>
      <c r="AB98" s="438"/>
      <c r="AC98" s="438"/>
      <c r="AD98" s="438"/>
      <c r="AE98" s="439"/>
    </row>
    <row r="99" spans="1:31" ht="20.25" customHeight="1" x14ac:dyDescent="0.35">
      <c r="A99" s="649"/>
      <c r="B99" s="647"/>
      <c r="C99" s="647"/>
      <c r="D99" s="647"/>
      <c r="E99" s="647"/>
      <c r="F99" s="647"/>
      <c r="G99" s="647"/>
      <c r="H99" s="647"/>
      <c r="I99" s="647"/>
      <c r="J99" s="647"/>
      <c r="K99" s="647"/>
      <c r="L99" s="647"/>
      <c r="M99" s="647"/>
      <c r="N99" s="647"/>
      <c r="O99" s="648"/>
      <c r="P99" s="448"/>
      <c r="Q99" s="447" t="s">
        <v>256</v>
      </c>
      <c r="R99" s="447" t="s">
        <v>150</v>
      </c>
      <c r="S99" s="447"/>
      <c r="T99" s="447"/>
      <c r="U99" s="447"/>
      <c r="V99" s="447"/>
      <c r="W99" s="447"/>
      <c r="X99" s="447"/>
      <c r="Y99" s="438"/>
      <c r="Z99" s="438"/>
      <c r="AA99" s="438"/>
      <c r="AB99" s="438"/>
      <c r="AC99" s="438"/>
      <c r="AD99" s="438"/>
      <c r="AE99" s="439"/>
    </row>
    <row r="100" spans="1:31" ht="20.25" customHeight="1" x14ac:dyDescent="0.35">
      <c r="A100" s="649"/>
      <c r="B100" s="647"/>
      <c r="C100" s="647"/>
      <c r="D100" s="647"/>
      <c r="E100" s="647"/>
      <c r="F100" s="647"/>
      <c r="G100" s="647"/>
      <c r="H100" s="647"/>
      <c r="I100" s="647"/>
      <c r="J100" s="647"/>
      <c r="K100" s="647"/>
      <c r="L100" s="647"/>
      <c r="M100" s="647"/>
      <c r="N100" s="647"/>
      <c r="O100" s="648"/>
      <c r="P100" s="448"/>
      <c r="Q100" s="447" t="s">
        <v>257</v>
      </c>
      <c r="R100" s="447" t="s">
        <v>258</v>
      </c>
      <c r="S100" s="447"/>
      <c r="T100" s="447"/>
      <c r="U100" s="447"/>
      <c r="V100" s="447"/>
      <c r="W100" s="447"/>
      <c r="X100" s="447"/>
      <c r="Y100" s="438"/>
      <c r="Z100" s="438"/>
      <c r="AA100" s="438"/>
      <c r="AB100" s="438"/>
      <c r="AC100" s="438"/>
      <c r="AD100" s="438"/>
      <c r="AE100" s="439"/>
    </row>
    <row r="101" spans="1:31" ht="20.25" customHeight="1" x14ac:dyDescent="0.35">
      <c r="A101" s="649"/>
      <c r="B101" s="647"/>
      <c r="C101" s="647"/>
      <c r="D101" s="647"/>
      <c r="E101" s="647"/>
      <c r="F101" s="647"/>
      <c r="G101" s="647"/>
      <c r="H101" s="647"/>
      <c r="I101" s="647"/>
      <c r="J101" s="647"/>
      <c r="K101" s="647"/>
      <c r="L101" s="647"/>
      <c r="M101" s="647"/>
      <c r="N101" s="647"/>
      <c r="O101" s="648"/>
      <c r="P101" s="448"/>
      <c r="Q101" s="447" t="s">
        <v>259</v>
      </c>
      <c r="R101" s="447" t="s">
        <v>260</v>
      </c>
      <c r="S101" s="447"/>
      <c r="T101" s="447"/>
      <c r="U101" s="447"/>
      <c r="V101" s="447"/>
      <c r="W101" s="447"/>
      <c r="X101" s="447"/>
      <c r="Y101" s="438"/>
      <c r="Z101" s="438"/>
      <c r="AA101" s="438"/>
      <c r="AB101" s="438"/>
      <c r="AC101" s="438"/>
      <c r="AD101" s="438"/>
      <c r="AE101" s="439"/>
    </row>
    <row r="102" spans="1:31" ht="20.25" customHeight="1" x14ac:dyDescent="0.35">
      <c r="A102" s="649"/>
      <c r="B102" s="647"/>
      <c r="C102" s="647"/>
      <c r="D102" s="647"/>
      <c r="E102" s="647"/>
      <c r="F102" s="647"/>
      <c r="G102" s="647"/>
      <c r="H102" s="647"/>
      <c r="I102" s="647"/>
      <c r="J102" s="647"/>
      <c r="K102" s="647"/>
      <c r="L102" s="647"/>
      <c r="M102" s="647"/>
      <c r="N102" s="647"/>
      <c r="O102" s="648"/>
      <c r="P102" s="448"/>
      <c r="Q102" s="447" t="s">
        <v>263</v>
      </c>
      <c r="R102" s="776" t="s">
        <v>264</v>
      </c>
      <c r="S102" s="776"/>
      <c r="T102" s="776"/>
      <c r="U102" s="447"/>
      <c r="V102" s="447"/>
      <c r="W102" s="447"/>
      <c r="X102" s="447"/>
      <c r="Y102" s="438"/>
      <c r="Z102" s="438"/>
      <c r="AA102" s="438"/>
      <c r="AB102" s="438"/>
      <c r="AC102" s="438"/>
      <c r="AD102" s="438"/>
      <c r="AE102" s="439"/>
    </row>
    <row r="103" spans="1:31" ht="20.25" customHeight="1" x14ac:dyDescent="0.35">
      <c r="A103" s="649"/>
      <c r="B103" s="647"/>
      <c r="C103" s="647"/>
      <c r="D103" s="647"/>
      <c r="E103" s="647"/>
      <c r="F103" s="647"/>
      <c r="G103" s="647"/>
      <c r="H103" s="647"/>
      <c r="I103" s="647"/>
      <c r="J103" s="647"/>
      <c r="K103" s="647"/>
      <c r="L103" s="647"/>
      <c r="M103" s="647"/>
      <c r="N103" s="647"/>
      <c r="O103" s="648"/>
      <c r="P103" s="448"/>
      <c r="Q103" s="447"/>
      <c r="R103" s="776"/>
      <c r="S103" s="776"/>
      <c r="T103" s="776"/>
      <c r="U103" s="447"/>
      <c r="V103" s="447"/>
      <c r="W103" s="447"/>
      <c r="X103" s="447"/>
      <c r="Y103" s="438"/>
      <c r="Z103" s="438"/>
      <c r="AA103" s="438"/>
      <c r="AB103" s="438"/>
      <c r="AC103" s="438"/>
      <c r="AD103" s="438"/>
      <c r="AE103" s="439"/>
    </row>
    <row r="104" spans="1:31" ht="12.75" customHeight="1" x14ac:dyDescent="0.35">
      <c r="A104" s="649"/>
      <c r="B104" s="647"/>
      <c r="C104" s="647"/>
      <c r="D104" s="647"/>
      <c r="E104" s="647"/>
      <c r="F104" s="647"/>
      <c r="G104" s="647"/>
      <c r="H104" s="647"/>
      <c r="I104" s="647"/>
      <c r="J104" s="647"/>
      <c r="K104" s="647"/>
      <c r="L104" s="647"/>
      <c r="M104" s="647"/>
      <c r="N104" s="647"/>
      <c r="O104" s="648"/>
      <c r="P104" s="448"/>
      <c r="Q104" s="447" t="s">
        <v>296</v>
      </c>
      <c r="R104" s="447" t="s">
        <v>297</v>
      </c>
      <c r="S104" s="447"/>
      <c r="T104" s="447"/>
      <c r="U104" s="447"/>
      <c r="V104" s="447"/>
      <c r="W104" s="447"/>
      <c r="X104" s="447"/>
      <c r="Y104" s="438"/>
      <c r="Z104" s="438"/>
      <c r="AA104" s="438"/>
      <c r="AB104" s="438"/>
      <c r="AC104" s="438"/>
      <c r="AD104" s="438"/>
      <c r="AE104" s="439"/>
    </row>
    <row r="105" spans="1:31" ht="20.25" customHeight="1" x14ac:dyDescent="0.35">
      <c r="A105" s="649"/>
      <c r="B105" s="647"/>
      <c r="C105" s="647"/>
      <c r="D105" s="647"/>
      <c r="E105" s="647"/>
      <c r="F105" s="647"/>
      <c r="G105" s="647"/>
      <c r="H105" s="647"/>
      <c r="I105" s="647"/>
      <c r="J105" s="647"/>
      <c r="K105" s="647"/>
      <c r="L105" s="647"/>
      <c r="M105" s="647"/>
      <c r="N105" s="647"/>
      <c r="O105" s="648"/>
      <c r="P105" s="448"/>
      <c r="Q105" s="447" t="s">
        <v>304</v>
      </c>
      <c r="R105" s="447" t="s">
        <v>305</v>
      </c>
      <c r="S105" s="447"/>
      <c r="T105" s="447"/>
      <c r="U105" s="447"/>
      <c r="V105" s="447"/>
      <c r="W105" s="447"/>
      <c r="X105" s="447"/>
      <c r="Y105" s="438"/>
      <c r="Z105" s="438"/>
      <c r="AA105" s="438"/>
      <c r="AB105" s="438"/>
      <c r="AC105" s="438"/>
      <c r="AD105" s="438"/>
      <c r="AE105" s="439"/>
    </row>
    <row r="106" spans="1:31" ht="20.25" customHeight="1" x14ac:dyDescent="0.35">
      <c r="A106" s="649"/>
      <c r="B106" s="647"/>
      <c r="C106" s="647"/>
      <c r="D106" s="647"/>
      <c r="E106" s="647"/>
      <c r="F106" s="647"/>
      <c r="G106" s="647"/>
      <c r="H106" s="647"/>
      <c r="I106" s="647"/>
      <c r="J106" s="647"/>
      <c r="K106" s="647"/>
      <c r="L106" s="647"/>
      <c r="M106" s="647"/>
      <c r="N106" s="647"/>
      <c r="O106" s="648"/>
      <c r="P106" s="448"/>
      <c r="Q106" s="447" t="s">
        <v>379</v>
      </c>
      <c r="R106" s="447" t="s">
        <v>311</v>
      </c>
      <c r="S106" s="447"/>
      <c r="T106" s="447"/>
      <c r="U106" s="447"/>
      <c r="V106" s="447"/>
      <c r="W106" s="447"/>
      <c r="X106" s="447"/>
      <c r="Y106" s="438"/>
      <c r="Z106" s="438"/>
      <c r="AA106" s="438"/>
      <c r="AB106" s="438"/>
      <c r="AC106" s="438"/>
      <c r="AD106" s="438"/>
      <c r="AE106" s="439"/>
    </row>
    <row r="107" spans="1:31" ht="20.25" customHeight="1" x14ac:dyDescent="0.35">
      <c r="A107" s="649"/>
      <c r="B107" s="647"/>
      <c r="C107" s="647"/>
      <c r="D107" s="647"/>
      <c r="E107" s="647"/>
      <c r="F107" s="647"/>
      <c r="G107" s="647"/>
      <c r="H107" s="647"/>
      <c r="I107" s="647"/>
      <c r="J107" s="647"/>
      <c r="K107" s="647"/>
      <c r="L107" s="647"/>
      <c r="M107" s="647"/>
      <c r="N107" s="647"/>
      <c r="O107" s="648"/>
      <c r="P107" s="448"/>
      <c r="Q107" s="447" t="s">
        <v>312</v>
      </c>
      <c r="R107" s="447" t="s">
        <v>313</v>
      </c>
      <c r="S107" s="447"/>
      <c r="T107" s="447"/>
      <c r="U107" s="447"/>
      <c r="V107" s="447"/>
      <c r="W107" s="447"/>
      <c r="X107" s="447"/>
      <c r="Y107" s="438"/>
      <c r="Z107" s="438"/>
      <c r="AA107" s="438"/>
      <c r="AB107" s="438"/>
      <c r="AC107" s="438"/>
      <c r="AD107" s="438"/>
      <c r="AE107" s="439"/>
    </row>
    <row r="108" spans="1:31" ht="20.25" customHeight="1" x14ac:dyDescent="0.35">
      <c r="A108" s="649"/>
      <c r="B108" s="647"/>
      <c r="C108" s="647"/>
      <c r="D108" s="647"/>
      <c r="E108" s="647"/>
      <c r="F108" s="647"/>
      <c r="G108" s="647"/>
      <c r="H108" s="647"/>
      <c r="I108" s="647"/>
      <c r="J108" s="647"/>
      <c r="K108" s="647"/>
      <c r="L108" s="647"/>
      <c r="M108" s="647"/>
      <c r="N108" s="647"/>
      <c r="O108" s="648"/>
      <c r="P108" s="448"/>
      <c r="Q108" s="447" t="s">
        <v>314</v>
      </c>
      <c r="R108" s="447" t="s">
        <v>315</v>
      </c>
      <c r="S108" s="447"/>
      <c r="T108" s="447"/>
      <c r="U108" s="447"/>
      <c r="V108" s="447"/>
      <c r="W108" s="447"/>
      <c r="X108" s="447"/>
      <c r="Y108" s="438"/>
      <c r="Z108" s="438"/>
      <c r="AA108" s="438"/>
      <c r="AB108" s="438"/>
      <c r="AC108" s="438"/>
      <c r="AD108" s="438"/>
      <c r="AE108" s="439"/>
    </row>
    <row r="109" spans="1:31" ht="20.25" customHeight="1" x14ac:dyDescent="0.35">
      <c r="A109" s="649"/>
      <c r="B109" s="647"/>
      <c r="C109" s="647"/>
      <c r="D109" s="647"/>
      <c r="E109" s="647"/>
      <c r="F109" s="647"/>
      <c r="G109" s="647"/>
      <c r="H109" s="647"/>
      <c r="I109" s="647"/>
      <c r="J109" s="647"/>
      <c r="K109" s="647"/>
      <c r="L109" s="647"/>
      <c r="M109" s="647"/>
      <c r="N109" s="647"/>
      <c r="O109" s="648"/>
      <c r="P109" s="448"/>
      <c r="Q109" s="447" t="s">
        <v>316</v>
      </c>
      <c r="R109" s="447" t="s">
        <v>323</v>
      </c>
      <c r="S109" s="447"/>
      <c r="T109" s="447"/>
      <c r="U109" s="447"/>
      <c r="V109" s="447"/>
      <c r="W109" s="447"/>
      <c r="X109" s="447"/>
      <c r="Y109" s="438"/>
      <c r="Z109" s="438"/>
      <c r="AA109" s="438"/>
      <c r="AB109" s="438"/>
      <c r="AC109" s="438"/>
      <c r="AD109" s="438"/>
      <c r="AE109" s="439"/>
    </row>
    <row r="110" spans="1:31" ht="20.25" customHeight="1" x14ac:dyDescent="0.35">
      <c r="A110" s="649"/>
      <c r="B110" s="647"/>
      <c r="C110" s="647"/>
      <c r="D110" s="647"/>
      <c r="E110" s="647"/>
      <c r="F110" s="647"/>
      <c r="G110" s="647"/>
      <c r="H110" s="647"/>
      <c r="I110" s="647"/>
      <c r="J110" s="647"/>
      <c r="K110" s="647"/>
      <c r="L110" s="647"/>
      <c r="M110" s="647"/>
      <c r="N110" s="647"/>
      <c r="O110" s="648"/>
      <c r="P110" s="448"/>
      <c r="Q110" s="447" t="s">
        <v>317</v>
      </c>
      <c r="R110" s="447" t="s">
        <v>322</v>
      </c>
      <c r="S110" s="447"/>
      <c r="T110" s="447"/>
      <c r="U110" s="447"/>
      <c r="V110" s="447"/>
      <c r="W110" s="447"/>
      <c r="X110" s="447"/>
      <c r="Y110" s="438"/>
      <c r="Z110" s="438"/>
      <c r="AA110" s="438"/>
      <c r="AB110" s="438"/>
      <c r="AC110" s="438"/>
      <c r="AD110" s="438"/>
      <c r="AE110" s="439"/>
    </row>
    <row r="111" spans="1:31" ht="20.25" customHeight="1" thickBot="1" x14ac:dyDescent="0.4">
      <c r="A111" s="649"/>
      <c r="B111" s="647"/>
      <c r="C111" s="647"/>
      <c r="D111" s="647"/>
      <c r="E111" s="647"/>
      <c r="F111" s="647"/>
      <c r="G111" s="647"/>
      <c r="H111" s="647"/>
      <c r="I111" s="647"/>
      <c r="J111" s="647"/>
      <c r="K111" s="647"/>
      <c r="L111" s="647"/>
      <c r="M111" s="647"/>
      <c r="N111" s="647"/>
      <c r="O111" s="648"/>
      <c r="P111" s="452"/>
      <c r="Q111" s="453" t="s">
        <v>320</v>
      </c>
      <c r="R111" s="453" t="s">
        <v>321</v>
      </c>
      <c r="S111" s="453"/>
      <c r="T111" s="453"/>
      <c r="U111" s="453"/>
      <c r="V111" s="453"/>
      <c r="W111" s="453"/>
      <c r="X111" s="453"/>
      <c r="Y111" s="454"/>
      <c r="Z111" s="454"/>
      <c r="AA111" s="454"/>
      <c r="AB111" s="454"/>
      <c r="AC111" s="454"/>
      <c r="AD111" s="454"/>
      <c r="AE111" s="455"/>
    </row>
  </sheetData>
  <mergeCells count="12">
    <mergeCell ref="Q85:AA85"/>
    <mergeCell ref="Q86:Z86"/>
    <mergeCell ref="Q87:AA87"/>
    <mergeCell ref="R102:T103"/>
    <mergeCell ref="A84:D84"/>
    <mergeCell ref="A85:D85"/>
    <mergeCell ref="A82:O82"/>
    <mergeCell ref="A1:K1"/>
    <mergeCell ref="C3:D3"/>
    <mergeCell ref="E23:K23"/>
    <mergeCell ref="F24:J24"/>
    <mergeCell ref="A37:AE37"/>
  </mergeCells>
  <hyperlinks>
    <hyperlink ref="Q88" r:id="rId1"/>
    <hyperlink ref="A85" r:id="rId2"/>
  </hyperlinks>
  <pageMargins left="0.39370078740157483" right="0.39370078740157483" top="0.39370078740157483" bottom="0.19685039370078741" header="0.19685039370078741" footer="0"/>
  <pageSetup paperSize="9" scale="24"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23553" r:id="rId7">
          <objectPr defaultSize="0" r:id="rId8">
            <anchor moveWithCells="1">
              <from>
                <xdr:col>0</xdr:col>
                <xdr:colOff>0</xdr:colOff>
                <xdr:row>37</xdr:row>
                <xdr:rowOff>0</xdr:rowOff>
              </from>
              <to>
                <xdr:col>19</xdr:col>
                <xdr:colOff>480060</xdr:colOff>
                <xdr:row>79</xdr:row>
                <xdr:rowOff>152400</xdr:rowOff>
              </to>
            </anchor>
          </objectPr>
        </oleObject>
      </mc:Choice>
      <mc:Fallback>
        <oleObject progId="Visio.Drawing.11" shapeId="23553" r:id="rId7"/>
      </mc:Fallback>
    </mc:AlternateContent>
    <mc:AlternateContent xmlns:mc="http://schemas.openxmlformats.org/markup-compatibility/2006">
      <mc:Choice Requires="x14">
        <oleObject progId="Visio.Drawing.11" shapeId="23555" r:id="rId9">
          <objectPr defaultSize="0" autoPict="0" r:id="rId10">
            <anchor moveWithCells="1">
              <from>
                <xdr:col>12</xdr:col>
                <xdr:colOff>236220</xdr:colOff>
                <xdr:row>0</xdr:row>
                <xdr:rowOff>114300</xdr:rowOff>
              </from>
              <to>
                <xdr:col>30</xdr:col>
                <xdr:colOff>144780</xdr:colOff>
                <xdr:row>34</xdr:row>
                <xdr:rowOff>152400</xdr:rowOff>
              </to>
            </anchor>
          </objectPr>
        </oleObject>
      </mc:Choice>
      <mc:Fallback>
        <oleObject progId="Visio.Drawing.11" shapeId="23555" r:id="rId9"/>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zoomScaleNormal="100" workbookViewId="0">
      <selection activeCell="A19" sqref="A19"/>
    </sheetView>
  </sheetViews>
  <sheetFormatPr defaultRowHeight="13.2" x14ac:dyDescent="0.25"/>
  <cols>
    <col min="1" max="1" width="154.88671875" style="734" customWidth="1"/>
    <col min="2" max="16384" width="8.88671875" style="737"/>
  </cols>
  <sheetData>
    <row r="2" spans="1:1" x14ac:dyDescent="0.25">
      <c r="A2" s="979" t="s">
        <v>691</v>
      </c>
    </row>
    <row r="3" spans="1:1" ht="26.4" x14ac:dyDescent="0.25">
      <c r="A3" s="980" t="s">
        <v>692</v>
      </c>
    </row>
    <row r="4" spans="1:1" x14ac:dyDescent="0.25">
      <c r="A4" s="980" t="s">
        <v>693</v>
      </c>
    </row>
    <row r="5" spans="1:1" ht="13.8" thickBot="1" x14ac:dyDescent="0.3">
      <c r="A5" s="981"/>
    </row>
    <row r="6" spans="1:1" x14ac:dyDescent="0.25">
      <c r="A6" s="980" t="s">
        <v>694</v>
      </c>
    </row>
    <row r="7" spans="1:1" x14ac:dyDescent="0.25">
      <c r="A7" s="982" t="s">
        <v>695</v>
      </c>
    </row>
    <row r="8" spans="1:1" x14ac:dyDescent="0.25">
      <c r="A8" s="980" t="s">
        <v>696</v>
      </c>
    </row>
    <row r="9" spans="1:1" x14ac:dyDescent="0.25">
      <c r="A9" s="980" t="s">
        <v>697</v>
      </c>
    </row>
    <row r="10" spans="1:1" x14ac:dyDescent="0.25">
      <c r="A10" s="980" t="s">
        <v>698</v>
      </c>
    </row>
    <row r="11" spans="1:1" x14ac:dyDescent="0.25">
      <c r="A11" s="982" t="s">
        <v>645</v>
      </c>
    </row>
    <row r="12" spans="1:1" x14ac:dyDescent="0.25">
      <c r="A12" s="980" t="s">
        <v>699</v>
      </c>
    </row>
    <row r="13" spans="1:1" x14ac:dyDescent="0.25">
      <c r="A13" s="980" t="s">
        <v>700</v>
      </c>
    </row>
    <row r="14" spans="1:1" x14ac:dyDescent="0.25">
      <c r="A14" s="980"/>
    </row>
    <row r="15" spans="1:1" x14ac:dyDescent="0.25">
      <c r="A15" s="982" t="s">
        <v>646</v>
      </c>
    </row>
    <row r="16" spans="1:1" x14ac:dyDescent="0.25">
      <c r="A16" s="980" t="s">
        <v>701</v>
      </c>
    </row>
    <row r="17" spans="1:1" x14ac:dyDescent="0.25">
      <c r="A17" s="980" t="s">
        <v>702</v>
      </c>
    </row>
    <row r="18" spans="1:1" x14ac:dyDescent="0.25">
      <c r="A18" s="980" t="s">
        <v>703</v>
      </c>
    </row>
    <row r="19" spans="1:1" x14ac:dyDescent="0.25">
      <c r="A19" s="980" t="s">
        <v>704</v>
      </c>
    </row>
    <row r="20" spans="1:1" ht="13.8" thickBot="1" x14ac:dyDescent="0.3">
      <c r="A20" s="981"/>
    </row>
    <row r="22" spans="1:1" x14ac:dyDescent="0.25">
      <c r="A22" s="983" t="s">
        <v>705</v>
      </c>
    </row>
    <row r="23" spans="1:1" ht="26.4" x14ac:dyDescent="0.25">
      <c r="A23" s="734" t="s">
        <v>706</v>
      </c>
    </row>
    <row r="24" spans="1:1" x14ac:dyDescent="0.25">
      <c r="A24" s="734" t="s">
        <v>707</v>
      </c>
    </row>
    <row r="26" spans="1:1" x14ac:dyDescent="0.25">
      <c r="A26" s="983" t="s">
        <v>708</v>
      </c>
    </row>
    <row r="27" spans="1:1" x14ac:dyDescent="0.25">
      <c r="A27" s="734" t="s">
        <v>709</v>
      </c>
    </row>
    <row r="28" spans="1:1" ht="26.4" x14ac:dyDescent="0.25">
      <c r="A28" s="647" t="s">
        <v>710</v>
      </c>
    </row>
    <row r="29" spans="1:1" ht="13.8" thickBot="1" x14ac:dyDescent="0.3">
      <c r="A29" s="981"/>
    </row>
    <row r="31" spans="1:1" x14ac:dyDescent="0.25">
      <c r="A31" s="983" t="s">
        <v>711</v>
      </c>
    </row>
    <row r="32" spans="1:1" x14ac:dyDescent="0.25">
      <c r="A32" s="415" t="s">
        <v>712</v>
      </c>
    </row>
    <row r="33" spans="1:1" x14ac:dyDescent="0.25">
      <c r="A33" s="734" t="s">
        <v>713</v>
      </c>
    </row>
    <row r="35" spans="1:1" x14ac:dyDescent="0.25">
      <c r="A35" s="983" t="s">
        <v>714</v>
      </c>
    </row>
    <row r="36" spans="1:1" x14ac:dyDescent="0.25">
      <c r="A36" s="984" t="s">
        <v>715</v>
      </c>
    </row>
    <row r="37" spans="1:1" x14ac:dyDescent="0.25">
      <c r="A37" s="985" t="s">
        <v>716</v>
      </c>
    </row>
    <row r="38" spans="1:1" x14ac:dyDescent="0.25">
      <c r="A38" s="985"/>
    </row>
    <row r="39" spans="1:1" x14ac:dyDescent="0.25">
      <c r="A39" s="986" t="s">
        <v>717</v>
      </c>
    </row>
    <row r="40" spans="1:1" x14ac:dyDescent="0.25">
      <c r="A40" s="987" t="s">
        <v>718</v>
      </c>
    </row>
    <row r="41" spans="1:1" x14ac:dyDescent="0.25">
      <c r="A41" s="987" t="s">
        <v>719</v>
      </c>
    </row>
    <row r="42" spans="1:1" x14ac:dyDescent="0.25">
      <c r="A42" s="987" t="s">
        <v>720</v>
      </c>
    </row>
    <row r="43" spans="1:1" x14ac:dyDescent="0.25">
      <c r="A43" s="987" t="s">
        <v>721</v>
      </c>
    </row>
    <row r="44" spans="1:1" x14ac:dyDescent="0.25">
      <c r="A44" s="987" t="s">
        <v>722</v>
      </c>
    </row>
    <row r="45" spans="1:1" x14ac:dyDescent="0.25">
      <c r="A45" s="988" t="s">
        <v>723</v>
      </c>
    </row>
    <row r="46" spans="1:1" x14ac:dyDescent="0.25">
      <c r="A46" s="988"/>
    </row>
    <row r="47" spans="1:1" x14ac:dyDescent="0.25">
      <c r="A47" s="985" t="s">
        <v>724</v>
      </c>
    </row>
    <row r="48" spans="1:1" ht="13.8" thickBot="1" x14ac:dyDescent="0.3">
      <c r="A48" s="454"/>
    </row>
    <row r="49" spans="1:1" x14ac:dyDescent="0.25">
      <c r="A49" s="985"/>
    </row>
    <row r="50" spans="1:1" x14ac:dyDescent="0.25">
      <c r="A50" s="989" t="s">
        <v>725</v>
      </c>
    </row>
    <row r="51" spans="1:1" ht="26.4" x14ac:dyDescent="0.25">
      <c r="A51" s="990" t="s">
        <v>726</v>
      </c>
    </row>
    <row r="52" spans="1:1" ht="26.4" x14ac:dyDescent="0.25">
      <c r="A52" s="736" t="s">
        <v>727</v>
      </c>
    </row>
    <row r="53" spans="1:1" x14ac:dyDescent="0.25">
      <c r="A53" s="736" t="s">
        <v>728</v>
      </c>
    </row>
    <row r="54" spans="1:1" ht="14.4" x14ac:dyDescent="0.3">
      <c r="A54" s="991"/>
    </row>
    <row r="56" spans="1:1" x14ac:dyDescent="0.25">
      <c r="A56" s="983" t="s">
        <v>526</v>
      </c>
    </row>
    <row r="57" spans="1:1" x14ac:dyDescent="0.25">
      <c r="A57" s="984" t="s">
        <v>729</v>
      </c>
    </row>
    <row r="58" spans="1:1" x14ac:dyDescent="0.25">
      <c r="A58" s="734" t="s">
        <v>730</v>
      </c>
    </row>
    <row r="59" spans="1:1" x14ac:dyDescent="0.25">
      <c r="A59" s="984" t="s">
        <v>731</v>
      </c>
    </row>
    <row r="60" spans="1:1" x14ac:dyDescent="0.25">
      <c r="A60" s="984" t="s">
        <v>732</v>
      </c>
    </row>
    <row r="61" spans="1:1" x14ac:dyDescent="0.25">
      <c r="A61" s="734" t="s">
        <v>733</v>
      </c>
    </row>
    <row r="63" spans="1:1" x14ac:dyDescent="0.25">
      <c r="A63" s="980" t="s">
        <v>734</v>
      </c>
    </row>
    <row r="64" spans="1:1" x14ac:dyDescent="0.25">
      <c r="A64" s="736" t="s">
        <v>735</v>
      </c>
    </row>
    <row r="65" spans="1:2" ht="13.8" thickBot="1" x14ac:dyDescent="0.3">
      <c r="A65" s="992"/>
      <c r="B65" s="985"/>
    </row>
    <row r="66" spans="1:2" x14ac:dyDescent="0.25">
      <c r="A66" s="736"/>
      <c r="B66" s="985"/>
    </row>
    <row r="67" spans="1:2" x14ac:dyDescent="0.25">
      <c r="A67" s="735" t="s">
        <v>736</v>
      </c>
      <c r="B67" s="985"/>
    </row>
    <row r="68" spans="1:2" x14ac:dyDescent="0.25">
      <c r="A68" s="983" t="s">
        <v>737</v>
      </c>
      <c r="B68" s="985"/>
    </row>
    <row r="69" spans="1:2" x14ac:dyDescent="0.25">
      <c r="A69" s="990" t="s">
        <v>738</v>
      </c>
      <c r="B69" s="985"/>
    </row>
    <row r="70" spans="1:2" x14ac:dyDescent="0.25">
      <c r="A70" s="990" t="s">
        <v>739</v>
      </c>
      <c r="B70" s="985"/>
    </row>
    <row r="71" spans="1:2" x14ac:dyDescent="0.25">
      <c r="A71" s="990" t="s">
        <v>740</v>
      </c>
      <c r="B71" s="985"/>
    </row>
    <row r="72" spans="1:2" ht="12.75" customHeight="1" x14ac:dyDescent="0.25">
      <c r="A72" s="990" t="s">
        <v>741</v>
      </c>
      <c r="B72" s="985"/>
    </row>
    <row r="73" spans="1:2" ht="12.75" customHeight="1" x14ac:dyDescent="0.25">
      <c r="A73" s="990"/>
      <c r="B73" s="985"/>
    </row>
    <row r="74" spans="1:2" ht="12.75" customHeight="1" x14ac:dyDescent="0.25">
      <c r="A74" s="989" t="s">
        <v>742</v>
      </c>
      <c r="B74" s="985"/>
    </row>
    <row r="75" spans="1:2" ht="13.8" x14ac:dyDescent="0.25">
      <c r="A75" s="990" t="s">
        <v>743</v>
      </c>
      <c r="B75" s="985"/>
    </row>
    <row r="76" spans="1:2" x14ac:dyDescent="0.25">
      <c r="A76" s="990" t="s">
        <v>744</v>
      </c>
      <c r="B76" s="985"/>
    </row>
    <row r="77" spans="1:2" x14ac:dyDescent="0.25">
      <c r="A77" s="990"/>
      <c r="B77" s="985"/>
    </row>
    <row r="78" spans="1:2" x14ac:dyDescent="0.25">
      <c r="A78" s="990"/>
      <c r="B78" s="985"/>
    </row>
    <row r="79" spans="1:2" ht="12.75" customHeight="1" x14ac:dyDescent="0.25">
      <c r="A79" s="993" t="s">
        <v>745</v>
      </c>
      <c r="B79" s="985"/>
    </row>
    <row r="80" spans="1:2" x14ac:dyDescent="0.25">
      <c r="A80" s="994" t="s">
        <v>746</v>
      </c>
    </row>
    <row r="81" spans="1:1" x14ac:dyDescent="0.25">
      <c r="A81" s="994" t="s">
        <v>747</v>
      </c>
    </row>
    <row r="82" spans="1:1" x14ac:dyDescent="0.25">
      <c r="A82" s="994" t="s">
        <v>748</v>
      </c>
    </row>
    <row r="83" spans="1:1" ht="14.4" x14ac:dyDescent="0.25">
      <c r="A83" s="995" t="s">
        <v>749</v>
      </c>
    </row>
    <row r="84" spans="1:1" x14ac:dyDescent="0.25">
      <c r="A84" s="990"/>
    </row>
    <row r="85" spans="1:1" x14ac:dyDescent="0.25">
      <c r="A85" s="989" t="s">
        <v>750</v>
      </c>
    </row>
    <row r="86" spans="1:1" ht="26.4" x14ac:dyDescent="0.25">
      <c r="A86" s="990" t="s">
        <v>751</v>
      </c>
    </row>
    <row r="87" spans="1:1" x14ac:dyDescent="0.25">
      <c r="A87" s="990"/>
    </row>
    <row r="88" spans="1:1" x14ac:dyDescent="0.25">
      <c r="A88" s="993" t="s">
        <v>717</v>
      </c>
    </row>
    <row r="89" spans="1:1" ht="26.4" x14ac:dyDescent="0.25">
      <c r="A89" s="994" t="s">
        <v>752</v>
      </c>
    </row>
    <row r="90" spans="1:1" x14ac:dyDescent="0.25">
      <c r="A90" s="994" t="s">
        <v>753</v>
      </c>
    </row>
    <row r="91" spans="1:1" ht="26.4" x14ac:dyDescent="0.25">
      <c r="A91" s="994" t="s">
        <v>754</v>
      </c>
    </row>
    <row r="92" spans="1:1" x14ac:dyDescent="0.25">
      <c r="A92" s="994" t="s">
        <v>755</v>
      </c>
    </row>
    <row r="93" spans="1:1" ht="12.75" customHeight="1" x14ac:dyDescent="0.25">
      <c r="A93" s="994" t="s">
        <v>756</v>
      </c>
    </row>
    <row r="94" spans="1:1" x14ac:dyDescent="0.25">
      <c r="A94" s="994" t="s">
        <v>757</v>
      </c>
    </row>
    <row r="95" spans="1:1" ht="26.4" x14ac:dyDescent="0.25">
      <c r="A95" s="994" t="s">
        <v>758</v>
      </c>
    </row>
    <row r="96" spans="1:1" x14ac:dyDescent="0.25">
      <c r="A96" s="994" t="s">
        <v>759</v>
      </c>
    </row>
    <row r="97" spans="1:1" ht="12.75" customHeight="1" x14ac:dyDescent="0.25">
      <c r="A97" s="994" t="s">
        <v>760</v>
      </c>
    </row>
    <row r="98" spans="1:1" ht="12.75" customHeight="1" x14ac:dyDescent="0.25">
      <c r="A98" s="994" t="s">
        <v>761</v>
      </c>
    </row>
    <row r="99" spans="1:1" ht="26.25" customHeight="1" x14ac:dyDescent="0.25">
      <c r="A99" s="994" t="s">
        <v>762</v>
      </c>
    </row>
    <row r="100" spans="1:1" x14ac:dyDescent="0.25">
      <c r="A100" s="994" t="s">
        <v>763</v>
      </c>
    </row>
    <row r="101" spans="1:1" x14ac:dyDescent="0.25">
      <c r="A101" s="994" t="s">
        <v>764</v>
      </c>
    </row>
    <row r="102" spans="1:1" x14ac:dyDescent="0.25">
      <c r="A102" s="994"/>
    </row>
    <row r="103" spans="1:1" ht="13.8" thickBot="1" x14ac:dyDescent="0.3">
      <c r="A103" s="996"/>
    </row>
    <row r="105" spans="1:1" x14ac:dyDescent="0.25">
      <c r="A105" s="983" t="s">
        <v>17</v>
      </c>
    </row>
    <row r="106" spans="1:1" x14ac:dyDescent="0.25">
      <c r="A106" s="984" t="s">
        <v>765</v>
      </c>
    </row>
    <row r="107" spans="1:1" x14ac:dyDescent="0.25">
      <c r="A107" s="984" t="s">
        <v>766</v>
      </c>
    </row>
    <row r="108" spans="1:1" ht="26.4" x14ac:dyDescent="0.25">
      <c r="A108" s="984" t="s">
        <v>767</v>
      </c>
    </row>
    <row r="109" spans="1:1" x14ac:dyDescent="0.25">
      <c r="A109" s="997" t="s">
        <v>768</v>
      </c>
    </row>
    <row r="110" spans="1:1" x14ac:dyDescent="0.25">
      <c r="A110" s="997"/>
    </row>
    <row r="111" spans="1:1" ht="13.8" thickBot="1" x14ac:dyDescent="0.3">
      <c r="A111" s="998"/>
    </row>
    <row r="112" spans="1:1" x14ac:dyDescent="0.25">
      <c r="A112" s="997"/>
    </row>
    <row r="113" spans="1:2" x14ac:dyDescent="0.25">
      <c r="A113" s="983" t="s">
        <v>769</v>
      </c>
    </row>
    <row r="114" spans="1:2" x14ac:dyDescent="0.25">
      <c r="A114" s="980" t="s">
        <v>770</v>
      </c>
      <c r="B114" s="985"/>
    </row>
    <row r="115" spans="1:2" x14ac:dyDescent="0.25">
      <c r="A115" s="980" t="s">
        <v>771</v>
      </c>
    </row>
    <row r="116" spans="1:2" x14ac:dyDescent="0.25">
      <c r="A116" s="734" t="s">
        <v>772</v>
      </c>
    </row>
    <row r="117" spans="1:2" x14ac:dyDescent="0.25">
      <c r="A117" s="734" t="s">
        <v>773</v>
      </c>
    </row>
    <row r="118" spans="1:2" x14ac:dyDescent="0.25">
      <c r="A118" s="737" t="s">
        <v>774</v>
      </c>
    </row>
    <row r="122" spans="1:2" x14ac:dyDescent="0.25">
      <c r="A122" s="993" t="s">
        <v>775</v>
      </c>
    </row>
    <row r="123" spans="1:2" x14ac:dyDescent="0.25">
      <c r="A123" s="994" t="s">
        <v>776</v>
      </c>
    </row>
    <row r="124" spans="1:2" x14ac:dyDescent="0.25">
      <c r="A124" s="994" t="s">
        <v>777</v>
      </c>
    </row>
    <row r="125" spans="1:2" x14ac:dyDescent="0.25">
      <c r="A125" s="994" t="s">
        <v>778</v>
      </c>
    </row>
    <row r="126" spans="1:2" x14ac:dyDescent="0.25">
      <c r="A126" s="986"/>
    </row>
    <row r="127" spans="1:2" x14ac:dyDescent="0.25">
      <c r="A127" s="986"/>
      <c r="B127" s="985"/>
    </row>
    <row r="128" spans="1:2" ht="12.75" customHeight="1" x14ac:dyDescent="0.25">
      <c r="A128" s="986"/>
    </row>
    <row r="129" spans="1:1" x14ac:dyDescent="0.25">
      <c r="A129" s="994" t="s">
        <v>779</v>
      </c>
    </row>
    <row r="130" spans="1:1" x14ac:dyDescent="0.25">
      <c r="A130" s="994" t="s">
        <v>780</v>
      </c>
    </row>
    <row r="131" spans="1:1" x14ac:dyDescent="0.25">
      <c r="A131" s="994" t="s">
        <v>781</v>
      </c>
    </row>
    <row r="132" spans="1:1" x14ac:dyDescent="0.25">
      <c r="A132" s="994"/>
    </row>
    <row r="133" spans="1:1" x14ac:dyDescent="0.25">
      <c r="A133" s="994"/>
    </row>
    <row r="134" spans="1:1" x14ac:dyDescent="0.25">
      <c r="A134" s="994"/>
    </row>
    <row r="135" spans="1:1" x14ac:dyDescent="0.25">
      <c r="A135" s="994" t="s">
        <v>782</v>
      </c>
    </row>
    <row r="136" spans="1:1" x14ac:dyDescent="0.25">
      <c r="A136" s="994" t="s">
        <v>783</v>
      </c>
    </row>
    <row r="137" spans="1:1" x14ac:dyDescent="0.25">
      <c r="A137" s="994" t="s">
        <v>784</v>
      </c>
    </row>
    <row r="138" spans="1:1" x14ac:dyDescent="0.25">
      <c r="A138" s="987"/>
    </row>
    <row r="139" spans="1:1" x14ac:dyDescent="0.25">
      <c r="A139" s="986"/>
    </row>
    <row r="140" spans="1:1" ht="13.8" thickBot="1" x14ac:dyDescent="0.3">
      <c r="A140" s="999"/>
    </row>
    <row r="142" spans="1:1" x14ac:dyDescent="0.25">
      <c r="A142" s="983" t="s">
        <v>785</v>
      </c>
    </row>
    <row r="143" spans="1:1" x14ac:dyDescent="0.25">
      <c r="A143" s="984" t="s">
        <v>786</v>
      </c>
    </row>
    <row r="144" spans="1:1" x14ac:dyDescent="0.25">
      <c r="A144" s="984"/>
    </row>
    <row r="145" spans="1:1" x14ac:dyDescent="0.25">
      <c r="A145" s="984"/>
    </row>
    <row r="146" spans="1:1" x14ac:dyDescent="0.25">
      <c r="A146" s="984"/>
    </row>
    <row r="147" spans="1:1" x14ac:dyDescent="0.25">
      <c r="A147" s="993" t="s">
        <v>787</v>
      </c>
    </row>
    <row r="148" spans="1:1" x14ac:dyDescent="0.25">
      <c r="A148" s="994" t="s">
        <v>788</v>
      </c>
    </row>
    <row r="149" spans="1:1" x14ac:dyDescent="0.25">
      <c r="A149" s="994" t="s">
        <v>789</v>
      </c>
    </row>
    <row r="150" spans="1:1" x14ac:dyDescent="0.25">
      <c r="A150" s="994" t="s">
        <v>781</v>
      </c>
    </row>
    <row r="151" spans="1:1" x14ac:dyDescent="0.25">
      <c r="A151" s="994" t="s">
        <v>790</v>
      </c>
    </row>
    <row r="152" spans="1:1" x14ac:dyDescent="0.25">
      <c r="A152" s="993"/>
    </row>
    <row r="153" spans="1:1" x14ac:dyDescent="0.25">
      <c r="A153" s="993"/>
    </row>
    <row r="154" spans="1:1" ht="13.8" thickBot="1" x14ac:dyDescent="0.3">
      <c r="A154" s="999"/>
    </row>
    <row r="155" spans="1:1" x14ac:dyDescent="0.25">
      <c r="A155" s="984"/>
    </row>
    <row r="156" spans="1:1" x14ac:dyDescent="0.25">
      <c r="A156" s="983" t="s">
        <v>791</v>
      </c>
    </row>
    <row r="157" spans="1:1" x14ac:dyDescent="0.25">
      <c r="A157" s="984" t="s">
        <v>792</v>
      </c>
    </row>
    <row r="158" spans="1:1" x14ac:dyDescent="0.25">
      <c r="A158" s="984"/>
    </row>
    <row r="159" spans="1:1" x14ac:dyDescent="0.25">
      <c r="A159" s="984"/>
    </row>
    <row r="160" spans="1:1" x14ac:dyDescent="0.25">
      <c r="A160" s="984"/>
    </row>
    <row r="161" spans="1:1" x14ac:dyDescent="0.25">
      <c r="A161" s="993" t="s">
        <v>787</v>
      </c>
    </row>
    <row r="162" spans="1:1" x14ac:dyDescent="0.25">
      <c r="A162" s="994" t="s">
        <v>793</v>
      </c>
    </row>
    <row r="163" spans="1:1" x14ac:dyDescent="0.25">
      <c r="A163" s="994" t="s">
        <v>789</v>
      </c>
    </row>
    <row r="164" spans="1:1" x14ac:dyDescent="0.25">
      <c r="A164" s="994" t="s">
        <v>794</v>
      </c>
    </row>
    <row r="165" spans="1:1" x14ac:dyDescent="0.25">
      <c r="A165" s="994" t="s">
        <v>795</v>
      </c>
    </row>
    <row r="166" spans="1:1" x14ac:dyDescent="0.25">
      <c r="A166" s="993"/>
    </row>
    <row r="167" spans="1:1" x14ac:dyDescent="0.25">
      <c r="A167" s="993"/>
    </row>
    <row r="168" spans="1:1" ht="13.8" thickBot="1" x14ac:dyDescent="0.3">
      <c r="A168" s="999"/>
    </row>
    <row r="170" spans="1:1" x14ac:dyDescent="0.25">
      <c r="A170" s="983" t="s">
        <v>796</v>
      </c>
    </row>
    <row r="171" spans="1:1" x14ac:dyDescent="0.25">
      <c r="A171" s="983" t="s">
        <v>797</v>
      </c>
    </row>
    <row r="172" spans="1:1" x14ac:dyDescent="0.25">
      <c r="A172" s="1000" t="s">
        <v>798</v>
      </c>
    </row>
    <row r="174" spans="1:1" x14ac:dyDescent="0.25">
      <c r="A174" s="983" t="s">
        <v>799</v>
      </c>
    </row>
    <row r="175" spans="1:1" x14ac:dyDescent="0.25">
      <c r="A175" s="1000" t="s">
        <v>798</v>
      </c>
    </row>
    <row r="176" spans="1:1" ht="13.8" thickBot="1" x14ac:dyDescent="0.3">
      <c r="A176" s="999"/>
    </row>
    <row r="178" spans="1:1" x14ac:dyDescent="0.25">
      <c r="A178" s="983" t="s">
        <v>800</v>
      </c>
    </row>
    <row r="179" spans="1:1" x14ac:dyDescent="0.25">
      <c r="A179" s="734" t="s">
        <v>801</v>
      </c>
    </row>
    <row r="181" spans="1:1" x14ac:dyDescent="0.25">
      <c r="A181" s="986" t="s">
        <v>717</v>
      </c>
    </row>
    <row r="182" spans="1:1" x14ac:dyDescent="0.25">
      <c r="A182" s="987" t="s">
        <v>802</v>
      </c>
    </row>
    <row r="183" spans="1:1" x14ac:dyDescent="0.25">
      <c r="A183" s="987" t="s">
        <v>803</v>
      </c>
    </row>
    <row r="184" spans="1:1" ht="13.8" thickBot="1" x14ac:dyDescent="0.3">
      <c r="A184" s="992"/>
    </row>
    <row r="186" spans="1:1" x14ac:dyDescent="0.25">
      <c r="A186" s="983" t="s">
        <v>804</v>
      </c>
    </row>
    <row r="187" spans="1:1" ht="26.4" x14ac:dyDescent="0.25">
      <c r="A187" s="734" t="s">
        <v>805</v>
      </c>
    </row>
    <row r="188" spans="1:1" ht="13.8" thickBot="1" x14ac:dyDescent="0.3">
      <c r="A188" s="992"/>
    </row>
  </sheetData>
  <hyperlinks>
    <hyperlink ref="A172" r:id="rId1"/>
    <hyperlink ref="A175" r:id="rId2"/>
  </hyperlinks>
  <pageMargins left="0.7" right="0.7" top="0.75" bottom="0.75" header="0.3" footer="0.3"/>
  <pageSetup paperSize="9" orientation="landscape"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9" sqref="B9"/>
    </sheetView>
  </sheetViews>
  <sheetFormatPr defaultColWidth="9.109375" defaultRowHeight="13.2" x14ac:dyDescent="0.25"/>
  <cols>
    <col min="1" max="1" width="9.109375" style="461"/>
    <col min="2" max="2" width="80.44140625" style="461" bestFit="1" customWidth="1"/>
    <col min="3" max="3" width="35" style="461" bestFit="1" customWidth="1"/>
    <col min="4" max="4" width="9.109375" style="461"/>
    <col min="5" max="5" width="9.109375" style="584"/>
    <col min="6" max="6" width="16.88671875" style="461" customWidth="1"/>
    <col min="7" max="16384" width="9.109375" style="461"/>
  </cols>
  <sheetData>
    <row r="1" spans="1:5" ht="24.6" x14ac:dyDescent="0.4">
      <c r="A1" s="797" t="s">
        <v>591</v>
      </c>
      <c r="B1" s="798"/>
      <c r="C1" s="798"/>
      <c r="D1" s="798"/>
      <c r="E1" s="798"/>
    </row>
    <row r="2" spans="1:5" ht="29.25" customHeight="1" x14ac:dyDescent="0.25">
      <c r="A2" s="584">
        <v>1</v>
      </c>
      <c r="B2" s="585" t="s">
        <v>552</v>
      </c>
      <c r="C2" s="586" t="s">
        <v>553</v>
      </c>
      <c r="E2" s="461"/>
    </row>
    <row r="3" spans="1:5" ht="24" customHeight="1" x14ac:dyDescent="0.25">
      <c r="A3" s="584">
        <v>2</v>
      </c>
      <c r="B3" s="585" t="s">
        <v>554</v>
      </c>
      <c r="C3" s="586" t="s">
        <v>553</v>
      </c>
      <c r="E3" s="461"/>
    </row>
    <row r="4" spans="1:5" ht="24" customHeight="1" x14ac:dyDescent="0.25">
      <c r="A4" s="584">
        <v>3</v>
      </c>
      <c r="B4" s="585" t="s">
        <v>555</v>
      </c>
      <c r="C4" s="586" t="s">
        <v>553</v>
      </c>
      <c r="E4" s="461"/>
    </row>
    <row r="5" spans="1:5" ht="26.4" x14ac:dyDescent="0.25">
      <c r="A5" s="584">
        <v>4</v>
      </c>
      <c r="B5" s="587" t="s">
        <v>556</v>
      </c>
      <c r="C5" s="586" t="s">
        <v>553</v>
      </c>
      <c r="E5" s="461"/>
    </row>
    <row r="6" spans="1:5" ht="39.6" x14ac:dyDescent="0.25">
      <c r="A6" s="584">
        <v>5</v>
      </c>
      <c r="B6" s="587" t="s">
        <v>557</v>
      </c>
      <c r="C6" s="586" t="s">
        <v>553</v>
      </c>
      <c r="E6" s="461"/>
    </row>
    <row r="7" spans="1:5" s="733" customFormat="1" x14ac:dyDescent="0.25">
      <c r="A7" s="584">
        <v>6</v>
      </c>
      <c r="B7" s="587" t="s">
        <v>687</v>
      </c>
      <c r="C7" s="586" t="s">
        <v>553</v>
      </c>
    </row>
    <row r="8" spans="1:5" s="733" customFormat="1" x14ac:dyDescent="0.25">
      <c r="A8" s="584">
        <v>7</v>
      </c>
      <c r="B8" s="587" t="s">
        <v>688</v>
      </c>
      <c r="C8" s="586" t="s">
        <v>553</v>
      </c>
    </row>
    <row r="9" spans="1:5" s="733" customFormat="1" x14ac:dyDescent="0.25">
      <c r="A9" s="584">
        <v>8</v>
      </c>
      <c r="B9" s="587" t="s">
        <v>689</v>
      </c>
      <c r="C9" s="586" t="s">
        <v>553</v>
      </c>
    </row>
    <row r="10" spans="1:5" ht="33.75" customHeight="1" x14ac:dyDescent="0.25">
      <c r="A10" s="584">
        <v>9</v>
      </c>
      <c r="B10" s="585" t="s">
        <v>558</v>
      </c>
      <c r="C10" s="586" t="s">
        <v>553</v>
      </c>
      <c r="E10" s="461"/>
    </row>
    <row r="11" spans="1:5" ht="21.75" customHeight="1" x14ac:dyDescent="0.25">
      <c r="A11" s="584">
        <v>10</v>
      </c>
      <c r="B11" s="585" t="s">
        <v>559</v>
      </c>
      <c r="C11" s="586" t="s">
        <v>553</v>
      </c>
      <c r="E11" s="461"/>
    </row>
    <row r="12" spans="1:5" ht="21" customHeight="1" x14ac:dyDescent="0.25">
      <c r="A12" s="584"/>
      <c r="B12" s="588" t="s">
        <v>560</v>
      </c>
      <c r="C12" s="586" t="s">
        <v>553</v>
      </c>
      <c r="E12" s="461"/>
    </row>
    <row r="13" spans="1:5" x14ac:dyDescent="0.25">
      <c r="A13" s="584"/>
      <c r="B13" s="588" t="s">
        <v>561</v>
      </c>
      <c r="C13" s="586" t="s">
        <v>553</v>
      </c>
      <c r="E13" s="461"/>
    </row>
    <row r="14" spans="1:5" x14ac:dyDescent="0.25">
      <c r="A14" s="584"/>
      <c r="B14" s="588" t="s">
        <v>685</v>
      </c>
      <c r="C14" s="586" t="s">
        <v>553</v>
      </c>
      <c r="E14" s="461"/>
    </row>
    <row r="15" spans="1:5" x14ac:dyDescent="0.25">
      <c r="A15" s="584"/>
      <c r="B15" s="588" t="s">
        <v>562</v>
      </c>
      <c r="C15" s="586" t="s">
        <v>553</v>
      </c>
      <c r="E15" s="461"/>
    </row>
    <row r="16" spans="1:5" x14ac:dyDescent="0.25">
      <c r="A16" s="584"/>
      <c r="B16" s="588" t="s">
        <v>563</v>
      </c>
      <c r="C16" s="586" t="s">
        <v>553</v>
      </c>
      <c r="E16" s="461"/>
    </row>
    <row r="17" spans="1:5" ht="24" customHeight="1" x14ac:dyDescent="0.25">
      <c r="A17" s="584">
        <v>11</v>
      </c>
      <c r="B17" s="585" t="s">
        <v>686</v>
      </c>
      <c r="C17" s="586" t="s">
        <v>553</v>
      </c>
      <c r="E17" s="461"/>
    </row>
    <row r="18" spans="1:5" ht="21.75" customHeight="1" x14ac:dyDescent="0.25">
      <c r="A18" s="584">
        <v>12</v>
      </c>
      <c r="B18" s="585" t="s">
        <v>564</v>
      </c>
      <c r="C18" s="586" t="s">
        <v>553</v>
      </c>
      <c r="E18" s="461"/>
    </row>
    <row r="19" spans="1:5" s="733" customFormat="1" ht="21.75" customHeight="1" x14ac:dyDescent="0.25">
      <c r="A19" s="584">
        <v>13</v>
      </c>
      <c r="B19" s="585" t="s">
        <v>690</v>
      </c>
      <c r="C19" s="586" t="s">
        <v>553</v>
      </c>
    </row>
    <row r="20" spans="1:5" ht="21.75" customHeight="1" x14ac:dyDescent="0.25">
      <c r="A20" s="584">
        <v>14</v>
      </c>
      <c r="B20" s="585" t="s">
        <v>565</v>
      </c>
      <c r="C20" s="586" t="s">
        <v>553</v>
      </c>
      <c r="E20" s="461"/>
    </row>
    <row r="21" spans="1:5" ht="21.75" customHeight="1" x14ac:dyDescent="0.25">
      <c r="A21" s="584">
        <v>15</v>
      </c>
      <c r="B21" s="585" t="s">
        <v>566</v>
      </c>
      <c r="C21" s="586" t="s">
        <v>553</v>
      </c>
      <c r="E21" s="461"/>
    </row>
    <row r="22" spans="1:5" s="699" customFormat="1" ht="53.25" customHeight="1" x14ac:dyDescent="0.25">
      <c r="A22" s="584">
        <v>16</v>
      </c>
      <c r="B22" s="585" t="s">
        <v>680</v>
      </c>
      <c r="C22" s="721" t="s">
        <v>681</v>
      </c>
    </row>
    <row r="23" spans="1:5" x14ac:dyDescent="0.25">
      <c r="A23" s="491"/>
      <c r="B23" s="415"/>
      <c r="E23" s="461"/>
    </row>
    <row r="24" spans="1:5" x14ac:dyDescent="0.25">
      <c r="A24" s="799" t="s">
        <v>567</v>
      </c>
      <c r="B24" s="799"/>
      <c r="C24" s="799"/>
      <c r="E24" s="461"/>
    </row>
    <row r="25" spans="1:5" x14ac:dyDescent="0.25">
      <c r="A25" s="491"/>
      <c r="E25" s="461"/>
    </row>
    <row r="26" spans="1:5" x14ac:dyDescent="0.25">
      <c r="A26" s="491"/>
      <c r="B26" s="415"/>
      <c r="E26" s="461"/>
    </row>
    <row r="27" spans="1:5" x14ac:dyDescent="0.25">
      <c r="A27" s="491"/>
      <c r="B27" s="415"/>
      <c r="E27" s="461"/>
    </row>
    <row r="28" spans="1:5" x14ac:dyDescent="0.25">
      <c r="A28" s="491"/>
      <c r="E28" s="461"/>
    </row>
    <row r="29" spans="1:5" x14ac:dyDescent="0.25">
      <c r="E29" s="461"/>
    </row>
    <row r="30" spans="1:5" x14ac:dyDescent="0.25">
      <c r="E30" s="461"/>
    </row>
    <row r="31" spans="1:5" x14ac:dyDescent="0.25">
      <c r="E31" s="461"/>
    </row>
    <row r="32" spans="1:5" x14ac:dyDescent="0.25">
      <c r="E32" s="461"/>
    </row>
    <row r="33" spans="5:5" x14ac:dyDescent="0.25">
      <c r="E33" s="461"/>
    </row>
    <row r="34" spans="5:5" x14ac:dyDescent="0.25">
      <c r="E34" s="461"/>
    </row>
    <row r="35" spans="5:5" x14ac:dyDescent="0.25">
      <c r="E35" s="461"/>
    </row>
    <row r="36" spans="5:5" x14ac:dyDescent="0.25">
      <c r="E36" s="461"/>
    </row>
    <row r="37" spans="5:5" x14ac:dyDescent="0.25">
      <c r="E37" s="461"/>
    </row>
    <row r="38" spans="5:5" x14ac:dyDescent="0.25">
      <c r="E38" s="461"/>
    </row>
    <row r="39" spans="5:5" x14ac:dyDescent="0.25">
      <c r="E39" s="461"/>
    </row>
    <row r="40" spans="5:5" x14ac:dyDescent="0.25">
      <c r="E40" s="461"/>
    </row>
    <row r="41" spans="5:5" x14ac:dyDescent="0.25">
      <c r="E41" s="461"/>
    </row>
    <row r="42" spans="5:5" x14ac:dyDescent="0.25">
      <c r="E42" s="461"/>
    </row>
    <row r="43" spans="5:5" x14ac:dyDescent="0.25">
      <c r="E43" s="461"/>
    </row>
    <row r="44" spans="5:5" x14ac:dyDescent="0.25">
      <c r="E44" s="461"/>
    </row>
    <row r="45" spans="5:5" x14ac:dyDescent="0.25">
      <c r="E45" s="461"/>
    </row>
    <row r="46" spans="5:5" x14ac:dyDescent="0.25">
      <c r="E46" s="461"/>
    </row>
    <row r="47" spans="5:5" x14ac:dyDescent="0.25">
      <c r="E47" s="461"/>
    </row>
    <row r="48" spans="5:5" x14ac:dyDescent="0.25">
      <c r="E48" s="461"/>
    </row>
    <row r="49" spans="5:5" x14ac:dyDescent="0.25">
      <c r="E49" s="461"/>
    </row>
    <row r="50" spans="5:5" x14ac:dyDescent="0.25">
      <c r="E50" s="461"/>
    </row>
    <row r="51" spans="5:5" x14ac:dyDescent="0.25">
      <c r="E51" s="461"/>
    </row>
    <row r="52" spans="5:5" x14ac:dyDescent="0.25">
      <c r="E52" s="461"/>
    </row>
    <row r="53" spans="5:5" x14ac:dyDescent="0.25">
      <c r="E53" s="461"/>
    </row>
    <row r="54" spans="5:5" x14ac:dyDescent="0.25">
      <c r="E54" s="461"/>
    </row>
    <row r="55" spans="5:5" x14ac:dyDescent="0.25">
      <c r="E55" s="461"/>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50"/>
  <sheetViews>
    <sheetView view="pageBreakPreview" zoomScale="85" zoomScaleNormal="85" zoomScaleSheetLayoutView="85" workbookViewId="0">
      <selection activeCell="A17" sqref="A17"/>
    </sheetView>
  </sheetViews>
  <sheetFormatPr defaultColWidth="9.109375" defaultRowHeight="13.2" x14ac:dyDescent="0.25"/>
  <cols>
    <col min="1" max="1" width="16.33203125" style="4" customWidth="1"/>
    <col min="2" max="2" width="51" style="34" customWidth="1"/>
    <col min="3" max="3" width="12.44140625" style="34" customWidth="1"/>
    <col min="4" max="4" width="9.109375" style="34"/>
    <col min="5" max="5" width="10.44140625" style="27" bestFit="1" customWidth="1"/>
    <col min="6" max="6" width="16.44140625" style="34" customWidth="1"/>
    <col min="7" max="7" width="13.33203125" style="14" bestFit="1" customWidth="1"/>
    <col min="8" max="8" width="20.6640625" style="14" bestFit="1" customWidth="1"/>
    <col min="9" max="9" width="104.44140625" style="23" customWidth="1"/>
    <col min="10" max="10" width="27.88671875" style="22" customWidth="1"/>
    <col min="11" max="16384" width="9.109375" style="22"/>
  </cols>
  <sheetData>
    <row r="1" spans="1:13" s="11" customFormat="1" ht="24.6" x14ac:dyDescent="0.4">
      <c r="A1" s="93" t="s">
        <v>642</v>
      </c>
      <c r="B1" s="94"/>
      <c r="C1" s="10" t="s">
        <v>226</v>
      </c>
      <c r="D1" s="193" t="s">
        <v>80</v>
      </c>
      <c r="E1" s="94" t="s">
        <v>539</v>
      </c>
      <c r="F1" s="10" t="s">
        <v>1</v>
      </c>
      <c r="G1" s="9" t="s">
        <v>682</v>
      </c>
      <c r="H1" s="9"/>
      <c r="I1" s="190" t="s">
        <v>301</v>
      </c>
    </row>
    <row r="2" spans="1:13" ht="33" x14ac:dyDescent="0.6">
      <c r="A2" s="6" t="s">
        <v>228</v>
      </c>
      <c r="B2" s="22"/>
      <c r="C2" s="1"/>
      <c r="D2" s="2"/>
      <c r="E2" s="12"/>
      <c r="F2" s="2"/>
      <c r="G2" s="81"/>
      <c r="H2" s="81"/>
      <c r="I2" s="95"/>
    </row>
    <row r="3" spans="1:13" ht="33" x14ac:dyDescent="0.6">
      <c r="A3" s="79" t="s">
        <v>238</v>
      </c>
      <c r="B3" s="96"/>
      <c r="C3" s="85" t="str">
        <f>CONCATENATE("Registered Capacity: ",E1," MW")</f>
        <v>Registered Capacity: XX MW</v>
      </c>
      <c r="D3" s="85"/>
      <c r="E3" s="86"/>
      <c r="F3" s="85"/>
      <c r="G3" s="85" t="str">
        <f>CONCATENATE("Installed Plant: XXX MW")</f>
        <v>Installed Plant: XXX MW</v>
      </c>
      <c r="H3" s="81"/>
      <c r="I3" s="85" t="str">
        <f>CONCATENATE("MEC: XXX MW")</f>
        <v>MEC: XXX MW</v>
      </c>
    </row>
    <row r="4" spans="1:13" x14ac:dyDescent="0.25">
      <c r="A4" s="7"/>
      <c r="B4" s="22"/>
      <c r="C4" s="22"/>
      <c r="D4" s="22"/>
      <c r="E4" s="3"/>
      <c r="F4" s="22"/>
      <c r="I4" s="15"/>
    </row>
    <row r="5" spans="1:13" ht="14.4" thickBot="1" x14ac:dyDescent="0.3">
      <c r="A5" s="98" t="s">
        <v>85</v>
      </c>
      <c r="B5" s="99" t="s">
        <v>532</v>
      </c>
      <c r="C5" s="100"/>
      <c r="D5" s="100"/>
      <c r="E5" s="101"/>
      <c r="F5" s="100"/>
      <c r="G5" s="102" t="s">
        <v>18</v>
      </c>
      <c r="H5" s="102" t="s">
        <v>194</v>
      </c>
      <c r="I5" s="123" t="s">
        <v>240</v>
      </c>
    </row>
    <row r="6" spans="1:13" ht="14.4" thickTop="1" x14ac:dyDescent="0.25">
      <c r="A6" s="103"/>
      <c r="B6" s="104"/>
      <c r="C6" s="104"/>
      <c r="D6" s="104"/>
      <c r="E6" s="105"/>
      <c r="F6" s="104"/>
      <c r="G6" s="106"/>
      <c r="H6" s="106"/>
      <c r="I6" s="107"/>
    </row>
    <row r="7" spans="1:13" ht="13.8" x14ac:dyDescent="0.25">
      <c r="A7" s="103"/>
      <c r="B7" s="108" t="s">
        <v>4</v>
      </c>
      <c r="C7" s="104" t="s">
        <v>16</v>
      </c>
      <c r="D7" s="104"/>
      <c r="E7" s="105"/>
      <c r="F7" s="104"/>
      <c r="G7" s="109"/>
      <c r="H7" s="109"/>
      <c r="I7" s="107" t="s">
        <v>225</v>
      </c>
    </row>
    <row r="8" spans="1:13" ht="14.4" x14ac:dyDescent="0.3">
      <c r="A8" s="103"/>
      <c r="B8" s="343" t="s">
        <v>46</v>
      </c>
      <c r="C8" s="104"/>
      <c r="D8" s="104"/>
      <c r="E8" s="105"/>
      <c r="F8" s="104"/>
      <c r="G8" s="109"/>
      <c r="H8" s="110"/>
      <c r="I8" s="107"/>
    </row>
    <row r="9" spans="1:13" ht="13.8" x14ac:dyDescent="0.25">
      <c r="A9" s="103" t="s">
        <v>20</v>
      </c>
      <c r="B9" s="104" t="s">
        <v>462</v>
      </c>
      <c r="C9" s="104"/>
      <c r="D9" s="104" t="s">
        <v>5</v>
      </c>
      <c r="E9" s="105"/>
      <c r="F9" s="104"/>
      <c r="G9" s="110" t="s">
        <v>171</v>
      </c>
      <c r="H9" s="110" t="s">
        <v>171</v>
      </c>
      <c r="I9" s="107" t="s">
        <v>229</v>
      </c>
    </row>
    <row r="10" spans="1:13" ht="13.8" x14ac:dyDescent="0.25">
      <c r="A10" s="103" t="s">
        <v>21</v>
      </c>
      <c r="B10" s="104" t="s">
        <v>462</v>
      </c>
      <c r="C10" s="104"/>
      <c r="D10" s="104" t="s">
        <v>6</v>
      </c>
      <c r="E10" s="105"/>
      <c r="F10" s="104"/>
      <c r="G10" s="110" t="s">
        <v>171</v>
      </c>
      <c r="H10" s="110" t="s">
        <v>171</v>
      </c>
      <c r="I10" s="107" t="s">
        <v>229</v>
      </c>
    </row>
    <row r="11" spans="1:13" ht="13.8" x14ac:dyDescent="0.25">
      <c r="A11" s="103" t="s">
        <v>22</v>
      </c>
      <c r="B11" s="104" t="str">
        <f>CONCATENATE($A$1," T421 WFPS 20 kV CB")</f>
        <v>WINDFARM NAME (TLC) T421 WFPS 20 kV CB</v>
      </c>
      <c r="C11" s="104"/>
      <c r="D11" s="104" t="s">
        <v>5</v>
      </c>
      <c r="E11" s="105"/>
      <c r="F11" s="104"/>
      <c r="G11" s="110" t="s">
        <v>296</v>
      </c>
      <c r="H11" s="110" t="s">
        <v>171</v>
      </c>
      <c r="I11" s="107" t="s">
        <v>229</v>
      </c>
    </row>
    <row r="12" spans="1:13" ht="13.8" x14ac:dyDescent="0.25">
      <c r="A12" s="103" t="s">
        <v>23</v>
      </c>
      <c r="B12" s="104" t="str">
        <f>CONCATENATE($A$1," T421 WFPS 20 kV CB")</f>
        <v>WINDFARM NAME (TLC) T421 WFPS 20 kV CB</v>
      </c>
      <c r="C12" s="104"/>
      <c r="D12" s="104" t="s">
        <v>6</v>
      </c>
      <c r="E12" s="105"/>
      <c r="F12" s="104"/>
      <c r="G12" s="110" t="s">
        <v>296</v>
      </c>
      <c r="H12" s="110" t="s">
        <v>171</v>
      </c>
      <c r="I12" s="107" t="s">
        <v>229</v>
      </c>
      <c r="J12" s="800" t="s">
        <v>237</v>
      </c>
      <c r="K12" s="801"/>
      <c r="L12" s="801"/>
      <c r="M12" s="801"/>
    </row>
    <row r="13" spans="1:13" ht="13.8" x14ac:dyDescent="0.25">
      <c r="A13" s="103" t="s">
        <v>24</v>
      </c>
      <c r="B13" s="104" t="str">
        <f>CONCATENATE($A$1," Feeder 1 20 kV CB")</f>
        <v>WINDFARM NAME (TLC) Feeder 1 20 kV CB</v>
      </c>
      <c r="C13" s="104"/>
      <c r="D13" s="104" t="s">
        <v>5</v>
      </c>
      <c r="E13" s="105"/>
      <c r="F13" s="104"/>
      <c r="G13" s="110" t="s">
        <v>296</v>
      </c>
      <c r="H13" s="110" t="s">
        <v>171</v>
      </c>
      <c r="I13" s="107" t="s">
        <v>229</v>
      </c>
      <c r="J13" s="802"/>
      <c r="K13" s="766"/>
      <c r="L13" s="766"/>
      <c r="M13" s="766"/>
    </row>
    <row r="14" spans="1:13" ht="13.8" x14ac:dyDescent="0.25">
      <c r="A14" s="103" t="s">
        <v>25</v>
      </c>
      <c r="B14" s="104" t="str">
        <f>CONCATENATE($A$1," Feeder 1 20 kV CB")</f>
        <v>WINDFARM NAME (TLC) Feeder 1 20 kV CB</v>
      </c>
      <c r="C14" s="104"/>
      <c r="D14" s="104" t="s">
        <v>6</v>
      </c>
      <c r="E14" s="105"/>
      <c r="F14" s="104"/>
      <c r="G14" s="110" t="s">
        <v>296</v>
      </c>
      <c r="H14" s="110" t="s">
        <v>171</v>
      </c>
      <c r="I14" s="107" t="s">
        <v>229</v>
      </c>
    </row>
    <row r="15" spans="1:13" ht="13.8" x14ac:dyDescent="0.25">
      <c r="A15" s="103" t="s">
        <v>56</v>
      </c>
      <c r="B15" s="104" t="str">
        <f>CONCATENATE($A$1," Feeder 2 20 kV CB")</f>
        <v>WINDFARM NAME (TLC) Feeder 2 20 kV CB</v>
      </c>
      <c r="C15" s="104"/>
      <c r="D15" s="104" t="s">
        <v>5</v>
      </c>
      <c r="E15" s="105"/>
      <c r="F15" s="104"/>
      <c r="G15" s="110" t="s">
        <v>296</v>
      </c>
      <c r="H15" s="110" t="s">
        <v>171</v>
      </c>
      <c r="I15" s="107" t="s">
        <v>229</v>
      </c>
    </row>
    <row r="16" spans="1:13" ht="13.8" x14ac:dyDescent="0.25">
      <c r="A16" s="103" t="s">
        <v>57</v>
      </c>
      <c r="B16" s="104" t="str">
        <f>CONCATENATE($A$1," Feeder 2 20 kV CB")</f>
        <v>WINDFARM NAME (TLC) Feeder 2 20 kV CB</v>
      </c>
      <c r="C16" s="104"/>
      <c r="D16" s="104" t="s">
        <v>6</v>
      </c>
      <c r="E16" s="105"/>
      <c r="F16" s="104"/>
      <c r="G16" s="110" t="s">
        <v>296</v>
      </c>
      <c r="H16" s="110" t="s">
        <v>171</v>
      </c>
      <c r="I16" s="107" t="s">
        <v>229</v>
      </c>
      <c r="J16" s="82"/>
      <c r="K16" s="82"/>
    </row>
    <row r="17" spans="1:11" ht="13.8" x14ac:dyDescent="0.25">
      <c r="A17" s="103" t="s">
        <v>58</v>
      </c>
      <c r="B17" s="104" t="str">
        <f>CONCATENATE($A$1," Feeder 3 20 kV CB")</f>
        <v>WINDFARM NAME (TLC) Feeder 3 20 kV CB</v>
      </c>
      <c r="C17" s="104"/>
      <c r="D17" s="104" t="s">
        <v>5</v>
      </c>
      <c r="E17" s="105"/>
      <c r="F17" s="104"/>
      <c r="G17" s="110" t="s">
        <v>296</v>
      </c>
      <c r="H17" s="110" t="s">
        <v>171</v>
      </c>
      <c r="I17" s="107" t="s">
        <v>229</v>
      </c>
      <c r="K17" s="82"/>
    </row>
    <row r="18" spans="1:11" ht="13.8" x14ac:dyDescent="0.25">
      <c r="A18" s="103" t="s">
        <v>59</v>
      </c>
      <c r="B18" s="104" t="str">
        <f>CONCATENATE($A$1," Feeder 3 20 kV CB")</f>
        <v>WINDFARM NAME (TLC) Feeder 3 20 kV CB</v>
      </c>
      <c r="C18" s="104"/>
      <c r="D18" s="104" t="s">
        <v>6</v>
      </c>
      <c r="E18" s="105"/>
      <c r="F18" s="104"/>
      <c r="G18" s="110" t="s">
        <v>296</v>
      </c>
      <c r="H18" s="110" t="s">
        <v>171</v>
      </c>
      <c r="I18" s="107" t="s">
        <v>229</v>
      </c>
      <c r="K18" s="82"/>
    </row>
    <row r="19" spans="1:11" ht="13.8" x14ac:dyDescent="0.25">
      <c r="A19" s="103" t="s">
        <v>86</v>
      </c>
      <c r="B19" s="104" t="str">
        <f>CONCATENATE($A$1," Feeder 4 20 kV CB")</f>
        <v>WINDFARM NAME (TLC) Feeder 4 20 kV CB</v>
      </c>
      <c r="C19" s="104"/>
      <c r="D19" s="104" t="s">
        <v>5</v>
      </c>
      <c r="E19" s="105"/>
      <c r="F19" s="104"/>
      <c r="G19" s="110" t="s">
        <v>296</v>
      </c>
      <c r="H19" s="110" t="s">
        <v>171</v>
      </c>
      <c r="I19" s="107" t="s">
        <v>229</v>
      </c>
      <c r="K19" s="82"/>
    </row>
    <row r="20" spans="1:11" ht="13.8" x14ac:dyDescent="0.25">
      <c r="A20" s="103" t="s">
        <v>87</v>
      </c>
      <c r="B20" s="104" t="str">
        <f>CONCATENATE($A$1," Feeder 4 20 kV CB")</f>
        <v>WINDFARM NAME (TLC) Feeder 4 20 kV CB</v>
      </c>
      <c r="C20" s="104"/>
      <c r="D20" s="104" t="s">
        <v>6</v>
      </c>
      <c r="E20" s="105"/>
      <c r="F20" s="104"/>
      <c r="G20" s="110" t="s">
        <v>296</v>
      </c>
      <c r="H20" s="110" t="s">
        <v>171</v>
      </c>
      <c r="I20" s="107" t="s">
        <v>229</v>
      </c>
      <c r="K20" s="82"/>
    </row>
    <row r="21" spans="1:11" ht="14.25" customHeight="1" x14ac:dyDescent="0.25">
      <c r="A21" s="103" t="s">
        <v>165</v>
      </c>
      <c r="B21" s="104" t="s">
        <v>461</v>
      </c>
      <c r="C21" s="104"/>
      <c r="D21" s="104" t="s">
        <v>7</v>
      </c>
      <c r="E21" s="105"/>
      <c r="F21" s="104"/>
      <c r="G21" s="110" t="s">
        <v>296</v>
      </c>
      <c r="H21" s="110" t="s">
        <v>298</v>
      </c>
      <c r="I21" s="116" t="s">
        <v>592</v>
      </c>
    </row>
    <row r="22" spans="1:11" ht="14.25" customHeight="1" x14ac:dyDescent="0.25">
      <c r="A22" s="103" t="s">
        <v>166</v>
      </c>
      <c r="B22" s="104" t="s">
        <v>461</v>
      </c>
      <c r="C22" s="104"/>
      <c r="D22" s="104" t="s">
        <v>8</v>
      </c>
      <c r="E22" s="105"/>
      <c r="F22" s="104"/>
      <c r="G22" s="110" t="s">
        <v>296</v>
      </c>
      <c r="H22" s="110" t="s">
        <v>298</v>
      </c>
      <c r="I22" s="116" t="s">
        <v>592</v>
      </c>
    </row>
    <row r="23" spans="1:11" ht="13.8" x14ac:dyDescent="0.25">
      <c r="A23" s="103" t="s">
        <v>167</v>
      </c>
      <c r="B23" s="104" t="s">
        <v>593</v>
      </c>
      <c r="C23" s="111"/>
      <c r="D23" s="112" t="s">
        <v>7</v>
      </c>
      <c r="E23" s="113"/>
      <c r="F23" s="104"/>
      <c r="G23" s="110" t="s">
        <v>296</v>
      </c>
      <c r="H23" s="110" t="s">
        <v>171</v>
      </c>
      <c r="I23" s="107"/>
    </row>
    <row r="24" spans="1:11" ht="13.8" x14ac:dyDescent="0.25">
      <c r="A24" s="103" t="s">
        <v>168</v>
      </c>
      <c r="B24" s="104" t="s">
        <v>593</v>
      </c>
      <c r="C24" s="111"/>
      <c r="D24" s="112" t="s">
        <v>8</v>
      </c>
      <c r="E24" s="113"/>
      <c r="F24" s="104"/>
      <c r="G24" s="110" t="s">
        <v>296</v>
      </c>
      <c r="H24" s="110" t="s">
        <v>171</v>
      </c>
      <c r="I24" s="107"/>
    </row>
    <row r="25" spans="1:11" ht="13.8" x14ac:dyDescent="0.25">
      <c r="A25" s="103" t="s">
        <v>190</v>
      </c>
      <c r="B25" s="104" t="s">
        <v>594</v>
      </c>
      <c r="C25" s="111"/>
      <c r="D25" s="397" t="s">
        <v>7</v>
      </c>
      <c r="E25" s="113"/>
      <c r="F25" s="104"/>
      <c r="G25" s="110" t="s">
        <v>296</v>
      </c>
      <c r="H25" s="110" t="s">
        <v>171</v>
      </c>
      <c r="I25" s="107"/>
    </row>
    <row r="26" spans="1:11" ht="13.8" x14ac:dyDescent="0.25">
      <c r="A26" s="103" t="s">
        <v>191</v>
      </c>
      <c r="B26" s="104" t="s">
        <v>594</v>
      </c>
      <c r="C26" s="111"/>
      <c r="D26" s="397" t="s">
        <v>8</v>
      </c>
      <c r="E26" s="113"/>
      <c r="F26" s="104"/>
      <c r="G26" s="110" t="s">
        <v>296</v>
      </c>
      <c r="H26" s="110" t="s">
        <v>171</v>
      </c>
      <c r="I26" s="107"/>
    </row>
    <row r="27" spans="1:11" ht="13.8" x14ac:dyDescent="0.25">
      <c r="A27" s="103" t="s">
        <v>192</v>
      </c>
      <c r="B27" s="104" t="s">
        <v>428</v>
      </c>
      <c r="C27" s="104"/>
      <c r="D27" s="104" t="s">
        <v>7</v>
      </c>
      <c r="E27" s="105"/>
      <c r="F27" s="104"/>
      <c r="G27" s="110" t="s">
        <v>171</v>
      </c>
      <c r="H27" s="110" t="s">
        <v>171</v>
      </c>
      <c r="I27" s="107"/>
    </row>
    <row r="28" spans="1:11" ht="13.8" x14ac:dyDescent="0.25">
      <c r="A28" s="103" t="s">
        <v>193</v>
      </c>
      <c r="B28" s="104" t="s">
        <v>428</v>
      </c>
      <c r="C28" s="104"/>
      <c r="D28" s="104" t="s">
        <v>8</v>
      </c>
      <c r="E28" s="105"/>
      <c r="F28" s="104"/>
      <c r="G28" s="110" t="s">
        <v>171</v>
      </c>
      <c r="H28" s="110" t="s">
        <v>171</v>
      </c>
      <c r="I28" s="107"/>
    </row>
    <row r="29" spans="1:11" ht="13.8" x14ac:dyDescent="0.25">
      <c r="A29" s="103" t="s">
        <v>414</v>
      </c>
      <c r="B29" s="104" t="s">
        <v>533</v>
      </c>
      <c r="C29" s="104"/>
      <c r="D29" s="104" t="s">
        <v>7</v>
      </c>
      <c r="E29" s="105"/>
      <c r="F29" s="104"/>
      <c r="G29" s="110" t="s">
        <v>296</v>
      </c>
      <c r="H29" s="110" t="s">
        <v>171</v>
      </c>
      <c r="I29" s="107" t="s">
        <v>229</v>
      </c>
    </row>
    <row r="30" spans="1:11" ht="13.8" x14ac:dyDescent="0.25">
      <c r="A30" s="103" t="s">
        <v>415</v>
      </c>
      <c r="B30" s="104" t="s">
        <v>533</v>
      </c>
      <c r="C30" s="104"/>
      <c r="D30" s="104" t="s">
        <v>8</v>
      </c>
      <c r="E30" s="105"/>
      <c r="F30" s="104"/>
      <c r="G30" s="110" t="s">
        <v>296</v>
      </c>
      <c r="H30" s="110" t="s">
        <v>171</v>
      </c>
      <c r="I30" s="107" t="s">
        <v>229</v>
      </c>
    </row>
    <row r="31" spans="1:11" ht="13.8" x14ac:dyDescent="0.25">
      <c r="A31" s="103" t="s">
        <v>429</v>
      </c>
      <c r="B31" s="104" t="s">
        <v>534</v>
      </c>
      <c r="C31" s="104"/>
      <c r="D31" s="104" t="s">
        <v>7</v>
      </c>
      <c r="E31" s="105"/>
      <c r="F31" s="104"/>
      <c r="G31" s="110" t="s">
        <v>296</v>
      </c>
      <c r="H31" s="110" t="s">
        <v>171</v>
      </c>
      <c r="I31" s="107" t="s">
        <v>229</v>
      </c>
    </row>
    <row r="32" spans="1:11" ht="13.8" x14ac:dyDescent="0.25">
      <c r="A32" s="103" t="s">
        <v>430</v>
      </c>
      <c r="B32" s="104" t="s">
        <v>534</v>
      </c>
      <c r="C32" s="104"/>
      <c r="D32" s="104" t="s">
        <v>8</v>
      </c>
      <c r="E32" s="105"/>
      <c r="F32" s="104"/>
      <c r="G32" s="110" t="s">
        <v>296</v>
      </c>
      <c r="H32" s="110" t="s">
        <v>171</v>
      </c>
      <c r="I32" s="107" t="s">
        <v>229</v>
      </c>
    </row>
    <row r="33" spans="1:9" ht="13.8" x14ac:dyDescent="0.25">
      <c r="A33" s="103"/>
      <c r="B33" s="104"/>
      <c r="C33" s="111"/>
      <c r="D33" s="112"/>
      <c r="E33" s="113"/>
      <c r="F33" s="104"/>
      <c r="G33" s="109"/>
      <c r="H33" s="109"/>
      <c r="I33" s="107"/>
    </row>
    <row r="34" spans="1:9" ht="14.4" x14ac:dyDescent="0.3">
      <c r="A34" s="103"/>
      <c r="B34" s="343" t="s">
        <v>47</v>
      </c>
      <c r="C34" s="104"/>
      <c r="D34" s="104"/>
      <c r="E34" s="105"/>
      <c r="F34" s="104"/>
      <c r="G34" s="109"/>
      <c r="H34" s="109"/>
      <c r="I34" s="107"/>
    </row>
    <row r="35" spans="1:9" ht="13.8" x14ac:dyDescent="0.25">
      <c r="A35" s="103" t="s">
        <v>26</v>
      </c>
      <c r="B35" s="160" t="s">
        <v>407</v>
      </c>
      <c r="C35" s="104"/>
      <c r="D35" s="104" t="s">
        <v>7</v>
      </c>
      <c r="E35" s="105"/>
      <c r="F35" s="104"/>
      <c r="G35" s="110" t="s">
        <v>296</v>
      </c>
      <c r="H35" s="110" t="s">
        <v>298</v>
      </c>
      <c r="I35" s="107" t="s">
        <v>230</v>
      </c>
    </row>
    <row r="36" spans="1:9" ht="13.8" x14ac:dyDescent="0.25">
      <c r="A36" s="103" t="s">
        <v>27</v>
      </c>
      <c r="B36" s="160" t="s">
        <v>407</v>
      </c>
      <c r="C36" s="104"/>
      <c r="D36" s="104" t="s">
        <v>8</v>
      </c>
      <c r="E36" s="105"/>
      <c r="F36" s="104"/>
      <c r="G36" s="110" t="s">
        <v>296</v>
      </c>
      <c r="H36" s="110" t="s">
        <v>298</v>
      </c>
      <c r="I36" s="107" t="s">
        <v>230</v>
      </c>
    </row>
    <row r="37" spans="1:9" ht="13.8" x14ac:dyDescent="0.25">
      <c r="A37" s="103" t="s">
        <v>28</v>
      </c>
      <c r="B37" s="104" t="s">
        <v>408</v>
      </c>
      <c r="C37" s="104"/>
      <c r="D37" s="104" t="s">
        <v>7</v>
      </c>
      <c r="E37" s="105"/>
      <c r="F37" s="104"/>
      <c r="G37" s="110" t="s">
        <v>296</v>
      </c>
      <c r="H37" s="110" t="s">
        <v>298</v>
      </c>
      <c r="I37" s="107" t="s">
        <v>231</v>
      </c>
    </row>
    <row r="38" spans="1:9" ht="13.8" x14ac:dyDescent="0.25">
      <c r="A38" s="103" t="s">
        <v>29</v>
      </c>
      <c r="B38" s="104" t="s">
        <v>408</v>
      </c>
      <c r="C38" s="104"/>
      <c r="D38" s="104" t="s">
        <v>8</v>
      </c>
      <c r="E38" s="105"/>
      <c r="F38" s="104"/>
      <c r="G38" s="110" t="s">
        <v>296</v>
      </c>
      <c r="H38" s="110" t="s">
        <v>298</v>
      </c>
      <c r="I38" s="107" t="s">
        <v>231</v>
      </c>
    </row>
    <row r="39" spans="1:9" ht="13.8" x14ac:dyDescent="0.25">
      <c r="A39" s="103" t="s">
        <v>30</v>
      </c>
      <c r="B39" s="104" t="s">
        <v>406</v>
      </c>
      <c r="C39" s="104"/>
      <c r="D39" s="104" t="s">
        <v>10</v>
      </c>
      <c r="E39" s="105"/>
      <c r="F39" s="104"/>
      <c r="G39" s="110" t="s">
        <v>296</v>
      </c>
      <c r="H39" s="110" t="s">
        <v>298</v>
      </c>
      <c r="I39" s="107" t="s">
        <v>231</v>
      </c>
    </row>
    <row r="40" spans="1:9" ht="13.8" x14ac:dyDescent="0.25">
      <c r="A40" s="103" t="s">
        <v>31</v>
      </c>
      <c r="B40" s="104" t="s">
        <v>406</v>
      </c>
      <c r="C40" s="104"/>
      <c r="D40" s="104" t="s">
        <v>11</v>
      </c>
      <c r="E40" s="105"/>
      <c r="F40" s="104"/>
      <c r="G40" s="110" t="s">
        <v>296</v>
      </c>
      <c r="H40" s="110" t="s">
        <v>298</v>
      </c>
      <c r="I40" s="107" t="s">
        <v>231</v>
      </c>
    </row>
    <row r="41" spans="1:9" s="707" customFormat="1" ht="13.8" x14ac:dyDescent="0.25">
      <c r="A41" s="573" t="s">
        <v>666</v>
      </c>
      <c r="B41" s="574" t="s">
        <v>668</v>
      </c>
      <c r="C41" s="574"/>
      <c r="D41" s="574" t="s">
        <v>7</v>
      </c>
      <c r="E41" s="575"/>
      <c r="F41" s="574"/>
      <c r="G41" s="576" t="s">
        <v>296</v>
      </c>
      <c r="H41" s="576" t="s">
        <v>171</v>
      </c>
      <c r="I41" s="577" t="s">
        <v>683</v>
      </c>
    </row>
    <row r="42" spans="1:9" s="707" customFormat="1" ht="13.8" x14ac:dyDescent="0.25">
      <c r="A42" s="573" t="s">
        <v>667</v>
      </c>
      <c r="B42" s="574" t="s">
        <v>668</v>
      </c>
      <c r="C42" s="574"/>
      <c r="D42" s="574" t="s">
        <v>8</v>
      </c>
      <c r="E42" s="575"/>
      <c r="F42" s="574"/>
      <c r="G42" s="576" t="s">
        <v>296</v>
      </c>
      <c r="H42" s="576" t="s">
        <v>171</v>
      </c>
      <c r="I42" s="577" t="s">
        <v>683</v>
      </c>
    </row>
    <row r="43" spans="1:9" ht="13.8" x14ac:dyDescent="0.25">
      <c r="A43" s="103"/>
      <c r="B43" s="104"/>
      <c r="C43" s="104"/>
      <c r="D43" s="104"/>
      <c r="E43" s="105"/>
      <c r="F43" s="104"/>
      <c r="G43" s="109"/>
      <c r="H43" s="109"/>
      <c r="I43" s="107"/>
    </row>
    <row r="44" spans="1:9" ht="13.8" x14ac:dyDescent="0.25">
      <c r="A44" s="103"/>
      <c r="B44" s="104" t="s">
        <v>195</v>
      </c>
      <c r="C44" s="104"/>
      <c r="D44" s="104"/>
      <c r="E44" s="105"/>
      <c r="F44" s="104"/>
      <c r="G44" s="109"/>
      <c r="H44" s="109"/>
      <c r="I44" s="107"/>
    </row>
    <row r="45" spans="1:9" ht="13.8" x14ac:dyDescent="0.25">
      <c r="A45" s="103"/>
      <c r="B45" s="104"/>
      <c r="C45" s="104"/>
      <c r="D45" s="104"/>
      <c r="E45" s="105"/>
      <c r="F45" s="104"/>
      <c r="G45" s="109"/>
      <c r="H45" s="109"/>
      <c r="I45" s="114"/>
    </row>
    <row r="46" spans="1:9" ht="14.4" thickBot="1" x14ac:dyDescent="0.3">
      <c r="A46" s="98" t="s">
        <v>85</v>
      </c>
      <c r="B46" s="99" t="s">
        <v>50</v>
      </c>
      <c r="C46" s="100"/>
      <c r="D46" s="100"/>
      <c r="E46" s="101"/>
      <c r="F46" s="100"/>
      <c r="G46" s="102" t="s">
        <v>18</v>
      </c>
      <c r="H46" s="102" t="s">
        <v>194</v>
      </c>
      <c r="I46" s="123" t="s">
        <v>240</v>
      </c>
    </row>
    <row r="47" spans="1:9" ht="12" customHeight="1" thickTop="1" x14ac:dyDescent="0.25">
      <c r="A47" s="115"/>
      <c r="B47" s="104"/>
      <c r="C47" s="104"/>
      <c r="D47" s="104"/>
      <c r="E47" s="105"/>
      <c r="F47" s="104"/>
      <c r="G47" s="106"/>
      <c r="H47" s="106"/>
      <c r="I47" s="107"/>
    </row>
    <row r="48" spans="1:9" ht="14.4" x14ac:dyDescent="0.3">
      <c r="A48" s="115"/>
      <c r="B48" s="343" t="s">
        <v>48</v>
      </c>
      <c r="C48" s="104"/>
      <c r="D48" s="104"/>
      <c r="E48" s="105"/>
      <c r="F48" s="104"/>
      <c r="G48" s="109"/>
      <c r="H48" s="109"/>
      <c r="I48" s="107"/>
    </row>
    <row r="49" spans="1:9" ht="13.8" x14ac:dyDescent="0.25">
      <c r="A49" s="103" t="s">
        <v>32</v>
      </c>
      <c r="B49" s="104" t="s">
        <v>405</v>
      </c>
      <c r="C49" s="120" t="s">
        <v>319</v>
      </c>
      <c r="D49" s="104" t="s">
        <v>3</v>
      </c>
      <c r="E49" s="105" t="e">
        <f>CONCATENATE("+/- ", ROUNDUP($E$1*1.25,0))</f>
        <v>#VALUE!</v>
      </c>
      <c r="F49" s="104" t="s">
        <v>1</v>
      </c>
      <c r="G49" s="110" t="s">
        <v>296</v>
      </c>
      <c r="H49" s="110" t="s">
        <v>171</v>
      </c>
      <c r="I49" s="107" t="s">
        <v>574</v>
      </c>
    </row>
    <row r="50" spans="1:9" ht="13.8" x14ac:dyDescent="0.25">
      <c r="A50" s="103" t="s">
        <v>33</v>
      </c>
      <c r="B50" s="104" t="s">
        <v>219</v>
      </c>
      <c r="C50" s="120" t="s">
        <v>319</v>
      </c>
      <c r="D50" s="104" t="s">
        <v>3</v>
      </c>
      <c r="E50" s="105" t="e">
        <f>CONCATENATE("+/- ",ROUNDUP(1.5*E1*TAN((ACOS(0.835))),0))</f>
        <v>#VALUE!</v>
      </c>
      <c r="F50" s="104" t="s">
        <v>535</v>
      </c>
      <c r="G50" s="110" t="s">
        <v>296</v>
      </c>
      <c r="H50" s="110" t="s">
        <v>171</v>
      </c>
      <c r="I50" s="107" t="s">
        <v>404</v>
      </c>
    </row>
    <row r="51" spans="1:9" ht="13.8" x14ac:dyDescent="0.25">
      <c r="A51" s="103" t="s">
        <v>60</v>
      </c>
      <c r="B51" s="104" t="s">
        <v>220</v>
      </c>
      <c r="C51" s="104" t="s">
        <v>2</v>
      </c>
      <c r="D51" s="104" t="s">
        <v>3</v>
      </c>
      <c r="E51" s="105" t="s">
        <v>571</v>
      </c>
      <c r="F51" s="104" t="s">
        <v>61</v>
      </c>
      <c r="G51" s="110" t="s">
        <v>296</v>
      </c>
      <c r="H51" s="110" t="s">
        <v>171</v>
      </c>
      <c r="I51" s="107" t="s">
        <v>575</v>
      </c>
    </row>
    <row r="52" spans="1:9" ht="13.8" x14ac:dyDescent="0.25">
      <c r="A52" s="103"/>
      <c r="B52" s="104"/>
      <c r="C52" s="104"/>
      <c r="D52" s="104"/>
      <c r="E52" s="105"/>
      <c r="F52" s="104"/>
      <c r="G52" s="110"/>
      <c r="H52" s="110"/>
      <c r="I52" s="107"/>
    </row>
    <row r="53" spans="1:9" ht="14.4" x14ac:dyDescent="0.3">
      <c r="A53" s="117"/>
      <c r="B53" s="343" t="s">
        <v>49</v>
      </c>
      <c r="C53" s="104"/>
      <c r="D53" s="104"/>
      <c r="E53" s="105"/>
      <c r="F53" s="104"/>
      <c r="G53" s="110"/>
      <c r="H53" s="110"/>
      <c r="I53" s="107"/>
    </row>
    <row r="54" spans="1:9" ht="13.8" x14ac:dyDescent="0.25">
      <c r="A54" s="103" t="s">
        <v>34</v>
      </c>
      <c r="B54" s="104" t="s">
        <v>17</v>
      </c>
      <c r="C54" s="104" t="s">
        <v>2</v>
      </c>
      <c r="D54" s="104" t="s">
        <v>3</v>
      </c>
      <c r="E54" s="105" t="e">
        <f>CONCATENATE("0 - ", ROUNDUP($E$1*1.25,0))</f>
        <v>#VALUE!</v>
      </c>
      <c r="F54" s="104" t="s">
        <v>1</v>
      </c>
      <c r="G54" s="110" t="s">
        <v>296</v>
      </c>
      <c r="H54" s="110" t="s">
        <v>171</v>
      </c>
      <c r="I54" s="107" t="s">
        <v>572</v>
      </c>
    </row>
    <row r="55" spans="1:9" ht="13.8" x14ac:dyDescent="0.25">
      <c r="A55" s="103" t="s">
        <v>35</v>
      </c>
      <c r="B55" s="104" t="s">
        <v>100</v>
      </c>
      <c r="C55" s="104" t="s">
        <v>2</v>
      </c>
      <c r="D55" s="104" t="s">
        <v>3</v>
      </c>
      <c r="E55" s="105" t="e">
        <f>CONCATENATE("0 - ", ROUNDUP($E$1*1.25,0))</f>
        <v>#VALUE!</v>
      </c>
      <c r="F55" s="104" t="s">
        <v>1</v>
      </c>
      <c r="G55" s="110" t="s">
        <v>296</v>
      </c>
      <c r="H55" s="110" t="s">
        <v>298</v>
      </c>
      <c r="I55" s="107" t="s">
        <v>573</v>
      </c>
    </row>
    <row r="56" spans="1:9" s="82" customFormat="1" ht="13.8" x14ac:dyDescent="0.25">
      <c r="A56" s="103" t="s">
        <v>62</v>
      </c>
      <c r="B56" s="104" t="s">
        <v>540</v>
      </c>
      <c r="C56" s="104" t="s">
        <v>2</v>
      </c>
      <c r="D56" s="104" t="s">
        <v>3</v>
      </c>
      <c r="E56" s="105" t="s">
        <v>541</v>
      </c>
      <c r="F56" s="104" t="s">
        <v>65</v>
      </c>
      <c r="G56" s="110" t="s">
        <v>296</v>
      </c>
      <c r="H56" s="110" t="s">
        <v>298</v>
      </c>
      <c r="I56" s="107" t="s">
        <v>542</v>
      </c>
    </row>
    <row r="57" spans="1:9" ht="13.8" x14ac:dyDescent="0.25">
      <c r="A57" s="573"/>
      <c r="B57" s="574"/>
      <c r="C57" s="574"/>
      <c r="D57" s="574"/>
      <c r="E57" s="575"/>
      <c r="F57" s="574"/>
      <c r="G57" s="576"/>
      <c r="H57" s="576"/>
      <c r="I57" s="577"/>
    </row>
    <row r="58" spans="1:9" ht="14.4" x14ac:dyDescent="0.3">
      <c r="A58" s="103"/>
      <c r="B58" s="343" t="s">
        <v>460</v>
      </c>
      <c r="C58" s="104"/>
      <c r="D58" s="104"/>
      <c r="E58" s="105"/>
      <c r="F58" s="104"/>
      <c r="G58" s="110"/>
      <c r="H58" s="110"/>
      <c r="I58" s="107"/>
    </row>
    <row r="59" spans="1:9" ht="13.8" x14ac:dyDescent="0.25">
      <c r="A59" s="103" t="s">
        <v>63</v>
      </c>
      <c r="B59" s="104" t="s">
        <v>64</v>
      </c>
      <c r="C59" s="104" t="s">
        <v>2</v>
      </c>
      <c r="D59" s="104" t="s">
        <v>3</v>
      </c>
      <c r="E59" s="105" t="s">
        <v>170</v>
      </c>
      <c r="F59" s="104" t="s">
        <v>65</v>
      </c>
      <c r="G59" s="110" t="s">
        <v>296</v>
      </c>
      <c r="H59" s="110" t="s">
        <v>171</v>
      </c>
      <c r="I59" s="107" t="s">
        <v>232</v>
      </c>
    </row>
    <row r="60" spans="1:9" ht="13.8" x14ac:dyDescent="0.25">
      <c r="A60" s="103" t="s">
        <v>67</v>
      </c>
      <c r="B60" s="104" t="s">
        <v>66</v>
      </c>
      <c r="C60" s="104" t="s">
        <v>2</v>
      </c>
      <c r="D60" s="104" t="s">
        <v>3</v>
      </c>
      <c r="E60" s="105" t="s">
        <v>170</v>
      </c>
      <c r="F60" s="104" t="s">
        <v>65</v>
      </c>
      <c r="G60" s="110" t="s">
        <v>296</v>
      </c>
      <c r="H60" s="110" t="s">
        <v>171</v>
      </c>
      <c r="I60" s="107" t="s">
        <v>232</v>
      </c>
    </row>
    <row r="61" spans="1:9" ht="13.8" x14ac:dyDescent="0.25">
      <c r="A61" s="103" t="s">
        <v>69</v>
      </c>
      <c r="B61" s="104" t="s">
        <v>68</v>
      </c>
      <c r="C61" s="104" t="s">
        <v>2</v>
      </c>
      <c r="D61" s="104" t="s">
        <v>3</v>
      </c>
      <c r="E61" s="105" t="s">
        <v>170</v>
      </c>
      <c r="F61" s="104" t="s">
        <v>65</v>
      </c>
      <c r="G61" s="110" t="s">
        <v>296</v>
      </c>
      <c r="H61" s="110" t="s">
        <v>298</v>
      </c>
      <c r="I61" s="107" t="s">
        <v>232</v>
      </c>
    </row>
    <row r="62" spans="1:9" ht="13.8" x14ac:dyDescent="0.25">
      <c r="A62" s="103"/>
      <c r="B62" s="104"/>
      <c r="C62" s="104"/>
      <c r="D62" s="104"/>
      <c r="E62" s="105"/>
      <c r="F62" s="104"/>
      <c r="G62" s="109"/>
      <c r="H62" s="109"/>
      <c r="I62" s="107"/>
    </row>
    <row r="63" spans="1:9" ht="14.4" x14ac:dyDescent="0.3">
      <c r="A63" s="103"/>
      <c r="B63" s="731" t="s">
        <v>684</v>
      </c>
      <c r="C63" s="104"/>
      <c r="D63" s="104"/>
      <c r="E63" s="105"/>
      <c r="F63" s="104"/>
      <c r="G63" s="109"/>
      <c r="H63" s="109"/>
      <c r="I63" s="107"/>
    </row>
    <row r="64" spans="1:9" ht="13.8" x14ac:dyDescent="0.25">
      <c r="A64" s="573" t="s">
        <v>73</v>
      </c>
      <c r="B64" s="574" t="s">
        <v>675</v>
      </c>
      <c r="C64" s="574" t="s">
        <v>2</v>
      </c>
      <c r="D64" s="574" t="s">
        <v>3</v>
      </c>
      <c r="E64" s="575" t="s">
        <v>676</v>
      </c>
      <c r="F64" s="574" t="s">
        <v>1</v>
      </c>
      <c r="G64" s="576" t="s">
        <v>296</v>
      </c>
      <c r="H64" s="576" t="s">
        <v>171</v>
      </c>
      <c r="I64" s="577" t="s">
        <v>677</v>
      </c>
    </row>
    <row r="65" spans="1:9" ht="13.8" x14ac:dyDescent="0.25">
      <c r="A65" s="573" t="s">
        <v>77</v>
      </c>
      <c r="B65" s="574" t="s">
        <v>678</v>
      </c>
      <c r="C65" s="574" t="s">
        <v>2</v>
      </c>
      <c r="D65" s="574" t="s">
        <v>3</v>
      </c>
      <c r="E65" s="575" t="s">
        <v>676</v>
      </c>
      <c r="F65" s="574" t="s">
        <v>1</v>
      </c>
      <c r="G65" s="576" t="s">
        <v>296</v>
      </c>
      <c r="H65" s="576" t="s">
        <v>171</v>
      </c>
      <c r="I65" s="577" t="s">
        <v>679</v>
      </c>
    </row>
    <row r="66" spans="1:9" ht="13.8" x14ac:dyDescent="0.25">
      <c r="A66" s="573"/>
      <c r="B66" s="574"/>
      <c r="C66" s="574"/>
      <c r="D66" s="574"/>
      <c r="E66" s="575"/>
      <c r="F66" s="574"/>
      <c r="G66" s="576"/>
      <c r="H66" s="576"/>
      <c r="I66" s="577"/>
    </row>
    <row r="67" spans="1:9" ht="14.4" x14ac:dyDescent="0.3">
      <c r="A67" s="573"/>
      <c r="B67" s="343" t="s">
        <v>223</v>
      </c>
      <c r="C67" s="574"/>
      <c r="D67" s="574"/>
      <c r="E67" s="575"/>
      <c r="F67" s="574"/>
      <c r="G67" s="576"/>
      <c r="H67" s="576"/>
      <c r="I67" s="577"/>
    </row>
    <row r="68" spans="1:9" ht="13.8" x14ac:dyDescent="0.25">
      <c r="A68" s="103" t="s">
        <v>81</v>
      </c>
      <c r="B68" s="104" t="s">
        <v>129</v>
      </c>
      <c r="C68" s="104" t="s">
        <v>2</v>
      </c>
      <c r="D68" s="104" t="s">
        <v>3</v>
      </c>
      <c r="E68" s="105" t="s">
        <v>71</v>
      </c>
      <c r="F68" s="104" t="s">
        <v>72</v>
      </c>
      <c r="G68" s="110" t="s">
        <v>296</v>
      </c>
      <c r="H68" s="110" t="s">
        <v>298</v>
      </c>
      <c r="I68" s="107" t="s">
        <v>233</v>
      </c>
    </row>
    <row r="69" spans="1:9" ht="27.6" x14ac:dyDescent="0.25">
      <c r="A69" s="103" t="s">
        <v>131</v>
      </c>
      <c r="B69" s="104" t="s">
        <v>130</v>
      </c>
      <c r="C69" s="104" t="s">
        <v>2</v>
      </c>
      <c r="D69" s="104" t="s">
        <v>3</v>
      </c>
      <c r="E69" s="105" t="s">
        <v>75</v>
      </c>
      <c r="F69" s="104" t="s">
        <v>76</v>
      </c>
      <c r="G69" s="110" t="s">
        <v>296</v>
      </c>
      <c r="H69" s="110" t="s">
        <v>298</v>
      </c>
      <c r="I69" s="116" t="s">
        <v>472</v>
      </c>
    </row>
    <row r="70" spans="1:9" ht="13.8" x14ac:dyDescent="0.25">
      <c r="A70" s="103" t="s">
        <v>132</v>
      </c>
      <c r="B70" s="104" t="s">
        <v>151</v>
      </c>
      <c r="C70" s="104" t="s">
        <v>2</v>
      </c>
      <c r="D70" s="104" t="s">
        <v>3</v>
      </c>
      <c r="E70" s="118" t="s">
        <v>79</v>
      </c>
      <c r="F70" s="104" t="s">
        <v>80</v>
      </c>
      <c r="G70" s="110" t="s">
        <v>296</v>
      </c>
      <c r="H70" s="110" t="s">
        <v>298</v>
      </c>
      <c r="I70" s="107" t="s">
        <v>233</v>
      </c>
    </row>
    <row r="71" spans="1:9" ht="13.8" x14ac:dyDescent="0.25">
      <c r="A71" s="103" t="s">
        <v>134</v>
      </c>
      <c r="B71" s="104" t="s">
        <v>133</v>
      </c>
      <c r="C71" s="104" t="s">
        <v>2</v>
      </c>
      <c r="D71" s="104" t="s">
        <v>3</v>
      </c>
      <c r="E71" s="105" t="s">
        <v>83</v>
      </c>
      <c r="F71" s="104" t="s">
        <v>84</v>
      </c>
      <c r="G71" s="110" t="s">
        <v>296</v>
      </c>
      <c r="H71" s="110" t="s">
        <v>298</v>
      </c>
      <c r="I71" s="107" t="s">
        <v>233</v>
      </c>
    </row>
    <row r="72" spans="1:9" ht="13.8" x14ac:dyDescent="0.25">
      <c r="A72" s="103"/>
      <c r="B72" s="104"/>
      <c r="C72" s="104"/>
      <c r="D72" s="104"/>
      <c r="E72" s="105"/>
      <c r="F72" s="104"/>
      <c r="G72" s="109"/>
      <c r="H72" s="109"/>
      <c r="I72" s="107"/>
    </row>
    <row r="73" spans="1:9" ht="14.4" x14ac:dyDescent="0.3">
      <c r="B73" s="343" t="s">
        <v>224</v>
      </c>
      <c r="C73" s="104"/>
      <c r="D73" s="104"/>
      <c r="E73" s="105"/>
      <c r="F73" s="104"/>
      <c r="G73" s="109"/>
      <c r="H73" s="109"/>
      <c r="I73" s="107"/>
    </row>
    <row r="74" spans="1:9" ht="13.8" x14ac:dyDescent="0.25">
      <c r="A74" s="103" t="s">
        <v>135</v>
      </c>
      <c r="B74" s="104" t="s">
        <v>114</v>
      </c>
      <c r="C74" s="104" t="s">
        <v>2</v>
      </c>
      <c r="D74" s="104" t="s">
        <v>3</v>
      </c>
      <c r="E74" s="105" t="s">
        <v>71</v>
      </c>
      <c r="F74" s="104" t="s">
        <v>72</v>
      </c>
      <c r="G74" s="110" t="s">
        <v>296</v>
      </c>
      <c r="H74" s="110" t="s">
        <v>298</v>
      </c>
      <c r="I74" s="107" t="s">
        <v>233</v>
      </c>
    </row>
    <row r="75" spans="1:9" ht="27.6" x14ac:dyDescent="0.25">
      <c r="A75" s="103" t="s">
        <v>543</v>
      </c>
      <c r="B75" s="104" t="s">
        <v>115</v>
      </c>
      <c r="C75" s="104" t="s">
        <v>2</v>
      </c>
      <c r="D75" s="104" t="s">
        <v>3</v>
      </c>
      <c r="E75" s="105" t="s">
        <v>75</v>
      </c>
      <c r="F75" s="104" t="s">
        <v>76</v>
      </c>
      <c r="G75" s="110" t="s">
        <v>296</v>
      </c>
      <c r="H75" s="110" t="s">
        <v>298</v>
      </c>
      <c r="I75" s="116" t="s">
        <v>471</v>
      </c>
    </row>
    <row r="76" spans="1:9" ht="13.8" x14ac:dyDescent="0.25">
      <c r="A76" s="103" t="s">
        <v>669</v>
      </c>
      <c r="B76" s="104" t="s">
        <v>116</v>
      </c>
      <c r="C76" s="104" t="s">
        <v>2</v>
      </c>
      <c r="D76" s="104" t="s">
        <v>3</v>
      </c>
      <c r="E76" s="118" t="s">
        <v>79</v>
      </c>
      <c r="F76" s="104" t="s">
        <v>80</v>
      </c>
      <c r="G76" s="110" t="s">
        <v>296</v>
      </c>
      <c r="H76" s="110" t="s">
        <v>298</v>
      </c>
      <c r="I76" s="107" t="s">
        <v>233</v>
      </c>
    </row>
    <row r="77" spans="1:9" ht="13.8" x14ac:dyDescent="0.25">
      <c r="A77" s="103" t="s">
        <v>674</v>
      </c>
      <c r="B77" s="104" t="s">
        <v>117</v>
      </c>
      <c r="C77" s="104" t="s">
        <v>2</v>
      </c>
      <c r="D77" s="104" t="s">
        <v>3</v>
      </c>
      <c r="E77" s="105" t="s">
        <v>83</v>
      </c>
      <c r="F77" s="104" t="s">
        <v>84</v>
      </c>
      <c r="G77" s="110" t="s">
        <v>296</v>
      </c>
      <c r="H77" s="110" t="s">
        <v>298</v>
      </c>
      <c r="I77" s="107" t="s">
        <v>233</v>
      </c>
    </row>
    <row r="78" spans="1:9" ht="13.8" x14ac:dyDescent="0.25">
      <c r="A78" s="103"/>
      <c r="B78" s="104"/>
      <c r="C78" s="104"/>
      <c r="D78" s="104"/>
      <c r="E78" s="105"/>
      <c r="F78" s="104"/>
      <c r="G78" s="109"/>
      <c r="H78" s="109"/>
      <c r="I78" s="107"/>
    </row>
    <row r="79" spans="1:9" ht="13.8" x14ac:dyDescent="0.25">
      <c r="A79" s="103"/>
      <c r="B79" s="104" t="s">
        <v>595</v>
      </c>
      <c r="C79" s="104"/>
      <c r="D79" s="104"/>
      <c r="E79" s="105"/>
      <c r="F79" s="104"/>
      <c r="G79" s="109"/>
      <c r="H79" s="109"/>
      <c r="I79" s="107"/>
    </row>
    <row r="80" spans="1:9" ht="14.25" customHeight="1" x14ac:dyDescent="0.25">
      <c r="A80" s="103"/>
      <c r="B80" s="104"/>
      <c r="C80" s="104"/>
      <c r="D80" s="104"/>
      <c r="E80" s="105"/>
      <c r="F80" s="104"/>
      <c r="G80" s="109"/>
      <c r="H80" s="109"/>
      <c r="I80" s="107"/>
    </row>
    <row r="81" spans="1:9" ht="14.25" customHeight="1" thickBot="1" x14ac:dyDescent="0.3">
      <c r="A81" s="98" t="s">
        <v>85</v>
      </c>
      <c r="B81" s="99" t="s">
        <v>51</v>
      </c>
      <c r="C81" s="119"/>
      <c r="D81" s="100"/>
      <c r="E81" s="101"/>
      <c r="F81" s="100"/>
      <c r="G81" s="102" t="s">
        <v>18</v>
      </c>
      <c r="H81" s="102" t="s">
        <v>194</v>
      </c>
      <c r="I81" s="123" t="s">
        <v>240</v>
      </c>
    </row>
    <row r="82" spans="1:9" ht="14.25" customHeight="1" thickTop="1" x14ac:dyDescent="0.25">
      <c r="A82" s="103"/>
      <c r="B82" s="104"/>
      <c r="C82" s="120"/>
      <c r="D82" s="104"/>
      <c r="E82" s="105"/>
      <c r="F82" s="104"/>
      <c r="G82" s="106"/>
      <c r="H82" s="106"/>
      <c r="I82" s="107"/>
    </row>
    <row r="83" spans="1:9" ht="14.25" customHeight="1" x14ac:dyDescent="0.25">
      <c r="A83" s="103"/>
      <c r="B83" s="108" t="s">
        <v>13</v>
      </c>
      <c r="C83" s="104" t="s">
        <v>14</v>
      </c>
      <c r="D83" s="104"/>
      <c r="E83" s="105"/>
      <c r="F83" s="104"/>
      <c r="G83" s="109"/>
      <c r="H83" s="109"/>
      <c r="I83" s="107"/>
    </row>
    <row r="84" spans="1:9" ht="14.25" customHeight="1" x14ac:dyDescent="0.3">
      <c r="A84" s="103"/>
      <c r="B84" s="343" t="s">
        <v>53</v>
      </c>
      <c r="C84" s="120"/>
      <c r="D84" s="104"/>
      <c r="E84" s="105"/>
      <c r="F84" s="104"/>
      <c r="G84" s="109"/>
      <c r="H84" s="109"/>
      <c r="I84" s="107"/>
    </row>
    <row r="85" spans="1:9" ht="14.25" customHeight="1" x14ac:dyDescent="0.25">
      <c r="A85" s="103" t="s">
        <v>36</v>
      </c>
      <c r="B85" s="160" t="s">
        <v>409</v>
      </c>
      <c r="C85" s="104"/>
      <c r="D85" s="104" t="s">
        <v>7</v>
      </c>
      <c r="E85" s="104" t="s">
        <v>0</v>
      </c>
      <c r="F85" s="104" t="s">
        <v>88</v>
      </c>
      <c r="G85" s="110" t="s">
        <v>296</v>
      </c>
      <c r="H85" s="110" t="s">
        <v>298</v>
      </c>
      <c r="I85" s="107" t="s">
        <v>230</v>
      </c>
    </row>
    <row r="86" spans="1:9" ht="14.25" customHeight="1" x14ac:dyDescent="0.25">
      <c r="A86" s="103" t="s">
        <v>37</v>
      </c>
      <c r="B86" s="160" t="s">
        <v>410</v>
      </c>
      <c r="C86" s="104"/>
      <c r="D86" s="104" t="s">
        <v>8</v>
      </c>
      <c r="E86" s="104" t="s">
        <v>0</v>
      </c>
      <c r="F86" s="104" t="s">
        <v>88</v>
      </c>
      <c r="G86" s="110" t="s">
        <v>296</v>
      </c>
      <c r="H86" s="110" t="s">
        <v>298</v>
      </c>
      <c r="I86" s="107" t="s">
        <v>230</v>
      </c>
    </row>
    <row r="87" spans="1:9" ht="14.25" customHeight="1" x14ac:dyDescent="0.25">
      <c r="A87" s="103" t="s">
        <v>38</v>
      </c>
      <c r="B87" s="104" t="s">
        <v>9</v>
      </c>
      <c r="C87" s="104"/>
      <c r="D87" s="104" t="s">
        <v>7</v>
      </c>
      <c r="E87" s="104" t="s">
        <v>0</v>
      </c>
      <c r="F87" s="104" t="s">
        <v>88</v>
      </c>
      <c r="G87" s="110" t="s">
        <v>296</v>
      </c>
      <c r="H87" s="110" t="s">
        <v>298</v>
      </c>
      <c r="I87" s="107" t="s">
        <v>231</v>
      </c>
    </row>
    <row r="88" spans="1:9" ht="14.25" customHeight="1" x14ac:dyDescent="0.25">
      <c r="A88" s="103" t="s">
        <v>39</v>
      </c>
      <c r="B88" s="104" t="s">
        <v>9</v>
      </c>
      <c r="C88" s="104"/>
      <c r="D88" s="104" t="s">
        <v>8</v>
      </c>
      <c r="E88" s="104" t="s">
        <v>0</v>
      </c>
      <c r="F88" s="104" t="s">
        <v>88</v>
      </c>
      <c r="G88" s="110" t="s">
        <v>296</v>
      </c>
      <c r="H88" s="110" t="s">
        <v>298</v>
      </c>
      <c r="I88" s="107" t="s">
        <v>231</v>
      </c>
    </row>
    <row r="89" spans="1:9" ht="14.25" customHeight="1" x14ac:dyDescent="0.25">
      <c r="A89" s="103" t="s">
        <v>40</v>
      </c>
      <c r="B89" s="104" t="s">
        <v>15</v>
      </c>
      <c r="C89" s="104"/>
      <c r="D89" s="104" t="s">
        <v>10</v>
      </c>
      <c r="E89" s="104" t="s">
        <v>0</v>
      </c>
      <c r="F89" s="104" t="s">
        <v>88</v>
      </c>
      <c r="G89" s="110" t="s">
        <v>296</v>
      </c>
      <c r="H89" s="110" t="s">
        <v>298</v>
      </c>
      <c r="I89" s="107" t="s">
        <v>231</v>
      </c>
    </row>
    <row r="90" spans="1:9" ht="14.25" customHeight="1" x14ac:dyDescent="0.25">
      <c r="A90" s="103" t="s">
        <v>41</v>
      </c>
      <c r="B90" s="104" t="s">
        <v>15</v>
      </c>
      <c r="C90" s="104"/>
      <c r="D90" s="104" t="s">
        <v>11</v>
      </c>
      <c r="E90" s="104" t="s">
        <v>0</v>
      </c>
      <c r="F90" s="104" t="s">
        <v>88</v>
      </c>
      <c r="G90" s="110" t="s">
        <v>296</v>
      </c>
      <c r="H90" s="110" t="s">
        <v>298</v>
      </c>
      <c r="I90" s="107" t="s">
        <v>231</v>
      </c>
    </row>
    <row r="91" spans="1:9" s="707" customFormat="1" ht="14.25" customHeight="1" x14ac:dyDescent="0.25">
      <c r="A91" s="573" t="s">
        <v>44</v>
      </c>
      <c r="B91" s="574" t="s">
        <v>672</v>
      </c>
      <c r="C91" s="574"/>
      <c r="D91" s="574" t="s">
        <v>7</v>
      </c>
      <c r="E91" s="574" t="s">
        <v>0</v>
      </c>
      <c r="F91" s="574" t="s">
        <v>88</v>
      </c>
      <c r="G91" s="576" t="s">
        <v>296</v>
      </c>
      <c r="H91" s="576" t="s">
        <v>298</v>
      </c>
      <c r="I91" s="577" t="s">
        <v>673</v>
      </c>
    </row>
    <row r="92" spans="1:9" s="707" customFormat="1" ht="14.25" customHeight="1" x14ac:dyDescent="0.25">
      <c r="A92" s="573" t="s">
        <v>544</v>
      </c>
      <c r="B92" s="574" t="s">
        <v>672</v>
      </c>
      <c r="C92" s="574"/>
      <c r="D92" s="574" t="s">
        <v>8</v>
      </c>
      <c r="E92" s="574" t="s">
        <v>0</v>
      </c>
      <c r="F92" s="574" t="s">
        <v>88</v>
      </c>
      <c r="G92" s="576" t="s">
        <v>296</v>
      </c>
      <c r="H92" s="576" t="s">
        <v>298</v>
      </c>
      <c r="I92" s="577" t="s">
        <v>673</v>
      </c>
    </row>
    <row r="93" spans="1:9" ht="14.25" customHeight="1" x14ac:dyDescent="0.25">
      <c r="A93" s="103"/>
      <c r="B93" s="104"/>
      <c r="C93" s="104"/>
      <c r="D93" s="104"/>
      <c r="E93" s="104"/>
      <c r="F93" s="104"/>
      <c r="G93" s="109"/>
      <c r="H93" s="109"/>
      <c r="I93" s="107"/>
    </row>
    <row r="94" spans="1:9" ht="14.25" customHeight="1" x14ac:dyDescent="0.3">
      <c r="A94" s="103"/>
      <c r="B94" s="343" t="s">
        <v>54</v>
      </c>
      <c r="C94" s="104"/>
      <c r="D94" s="104"/>
      <c r="E94" s="104"/>
      <c r="F94" s="104"/>
      <c r="G94" s="109"/>
      <c r="H94" s="109"/>
      <c r="I94" s="107"/>
    </row>
    <row r="95" spans="1:9" ht="14.25" customHeight="1" x14ac:dyDescent="0.25">
      <c r="A95" s="103" t="s">
        <v>42</v>
      </c>
      <c r="B95" s="104" t="str">
        <f>B9</f>
        <v>ESBN 20 kV interface switch (Nulec Recloser)</v>
      </c>
      <c r="C95" s="111"/>
      <c r="D95" s="112" t="s">
        <v>5</v>
      </c>
      <c r="E95" s="104" t="s">
        <v>0</v>
      </c>
      <c r="F95" s="104" t="s">
        <v>88</v>
      </c>
      <c r="G95" s="110" t="s">
        <v>171</v>
      </c>
      <c r="H95" s="110" t="s">
        <v>171</v>
      </c>
      <c r="I95" s="107"/>
    </row>
    <row r="96" spans="1:9" ht="14.25" customHeight="1" x14ac:dyDescent="0.25">
      <c r="A96" s="103" t="s">
        <v>43</v>
      </c>
      <c r="B96" s="104" t="str">
        <f>B10</f>
        <v>ESBN 20 kV interface switch (Nulec Recloser)</v>
      </c>
      <c r="C96" s="111"/>
      <c r="D96" s="112" t="s">
        <v>431</v>
      </c>
      <c r="E96" s="104" t="s">
        <v>0</v>
      </c>
      <c r="F96" s="104" t="s">
        <v>88</v>
      </c>
      <c r="G96" s="110" t="s">
        <v>171</v>
      </c>
      <c r="H96" s="110" t="s">
        <v>171</v>
      </c>
      <c r="I96" s="107"/>
    </row>
    <row r="97" spans="1:9" ht="15" customHeight="1" x14ac:dyDescent="0.25">
      <c r="A97" s="103" t="s">
        <v>416</v>
      </c>
      <c r="B97" s="104" t="s">
        <v>593</v>
      </c>
      <c r="C97" s="111"/>
      <c r="D97" s="397" t="s">
        <v>7</v>
      </c>
      <c r="E97" s="104" t="s">
        <v>0</v>
      </c>
      <c r="F97" s="104" t="s">
        <v>88</v>
      </c>
      <c r="G97" s="110" t="s">
        <v>296</v>
      </c>
      <c r="H97" s="110" t="s">
        <v>171</v>
      </c>
      <c r="I97" s="107"/>
    </row>
    <row r="98" spans="1:9" ht="14.25" customHeight="1" x14ac:dyDescent="0.25">
      <c r="A98" s="103" t="s">
        <v>417</v>
      </c>
      <c r="B98" s="104" t="s">
        <v>593</v>
      </c>
      <c r="C98" s="111"/>
      <c r="D98" s="397" t="s">
        <v>432</v>
      </c>
      <c r="E98" s="104" t="s">
        <v>0</v>
      </c>
      <c r="F98" s="104" t="s">
        <v>88</v>
      </c>
      <c r="G98" s="110" t="s">
        <v>296</v>
      </c>
      <c r="H98" s="110" t="s">
        <v>171</v>
      </c>
      <c r="I98" s="107"/>
    </row>
    <row r="99" spans="1:9" ht="14.25" customHeight="1" x14ac:dyDescent="0.25">
      <c r="A99" s="103" t="s">
        <v>433</v>
      </c>
      <c r="B99" s="104" t="s">
        <v>596</v>
      </c>
      <c r="C99" s="111"/>
      <c r="D99" s="403" t="s">
        <v>434</v>
      </c>
      <c r="E99" s="104" t="s">
        <v>0</v>
      </c>
      <c r="F99" s="104" t="s">
        <v>88</v>
      </c>
      <c r="G99" s="110" t="s">
        <v>296</v>
      </c>
      <c r="H99" s="110" t="s">
        <v>171</v>
      </c>
      <c r="I99" s="107"/>
    </row>
    <row r="100" spans="1:9" ht="14.25" customHeight="1" x14ac:dyDescent="0.25">
      <c r="A100" s="103" t="s">
        <v>435</v>
      </c>
      <c r="B100" s="104" t="s">
        <v>596</v>
      </c>
      <c r="C100" s="111"/>
      <c r="D100" s="403" t="s">
        <v>432</v>
      </c>
      <c r="E100" s="104" t="s">
        <v>0</v>
      </c>
      <c r="F100" s="104" t="s">
        <v>88</v>
      </c>
      <c r="G100" s="110" t="s">
        <v>296</v>
      </c>
      <c r="H100" s="110" t="s">
        <v>171</v>
      </c>
      <c r="I100" s="107"/>
    </row>
    <row r="101" spans="1:9" ht="14.25" customHeight="1" x14ac:dyDescent="0.25">
      <c r="A101" s="117"/>
      <c r="B101" s="104"/>
      <c r="C101" s="104"/>
      <c r="D101" s="104"/>
      <c r="E101" s="113"/>
      <c r="F101" s="104"/>
      <c r="G101" s="109"/>
      <c r="H101" s="109"/>
      <c r="I101" s="107"/>
    </row>
    <row r="102" spans="1:9" ht="14.25" customHeight="1" x14ac:dyDescent="0.25">
      <c r="A102" s="103"/>
      <c r="B102" s="108" t="s">
        <v>549</v>
      </c>
      <c r="C102" s="104"/>
      <c r="D102" s="104"/>
      <c r="E102" s="113"/>
      <c r="F102" s="104"/>
      <c r="G102" s="109"/>
      <c r="H102" s="109"/>
      <c r="I102" s="107"/>
    </row>
    <row r="103" spans="1:9" ht="14.25" customHeight="1" x14ac:dyDescent="0.3">
      <c r="A103" s="117"/>
      <c r="B103" s="343" t="s">
        <v>53</v>
      </c>
      <c r="C103" s="104"/>
      <c r="D103" s="104"/>
      <c r="E103" s="113"/>
      <c r="F103" s="104"/>
      <c r="G103" s="109"/>
      <c r="H103" s="109"/>
      <c r="I103" s="107"/>
    </row>
    <row r="104" spans="1:9" ht="14.25" customHeight="1" x14ac:dyDescent="0.25">
      <c r="A104" s="103" t="s">
        <v>670</v>
      </c>
      <c r="B104" s="160" t="s">
        <v>261</v>
      </c>
      <c r="C104" s="104"/>
      <c r="D104" s="104"/>
      <c r="E104" s="104" t="s">
        <v>0</v>
      </c>
      <c r="F104" s="104" t="s">
        <v>88</v>
      </c>
      <c r="G104" s="110" t="s">
        <v>296</v>
      </c>
      <c r="H104" s="110" t="s">
        <v>298</v>
      </c>
      <c r="I104" s="107" t="s">
        <v>230</v>
      </c>
    </row>
    <row r="105" spans="1:9" s="82" customFormat="1" ht="14.25" customHeight="1" x14ac:dyDescent="0.25">
      <c r="A105" s="103" t="s">
        <v>671</v>
      </c>
      <c r="B105" s="160" t="s">
        <v>545</v>
      </c>
      <c r="C105" s="104"/>
      <c r="D105" s="104"/>
      <c r="E105" s="706" t="s">
        <v>0</v>
      </c>
      <c r="F105" s="104" t="s">
        <v>88</v>
      </c>
      <c r="G105" s="110" t="s">
        <v>296</v>
      </c>
      <c r="H105" s="110" t="s">
        <v>298</v>
      </c>
      <c r="I105" s="107" t="s">
        <v>542</v>
      </c>
    </row>
    <row r="106" spans="1:9" ht="14.25" customHeight="1" x14ac:dyDescent="0.25">
      <c r="A106" s="573"/>
      <c r="B106" s="578"/>
      <c r="C106" s="574"/>
      <c r="D106" s="574"/>
      <c r="E106" s="579"/>
      <c r="F106" s="574"/>
      <c r="G106" s="576"/>
      <c r="H106" s="576"/>
      <c r="I106" s="577"/>
    </row>
    <row r="107" spans="1:9" s="38" customFormat="1" ht="13.8" x14ac:dyDescent="0.25">
      <c r="A107" s="103"/>
      <c r="B107" s="803" t="s">
        <v>309</v>
      </c>
      <c r="C107" s="804"/>
      <c r="D107" s="804"/>
      <c r="E107" s="804"/>
      <c r="F107" s="805"/>
      <c r="G107" s="110"/>
      <c r="H107" s="110"/>
      <c r="I107" s="107"/>
    </row>
    <row r="108" spans="1:9" ht="14.25" customHeight="1" x14ac:dyDescent="0.25">
      <c r="A108" s="103"/>
      <c r="B108" s="338"/>
      <c r="C108" s="341"/>
      <c r="D108" s="341"/>
      <c r="E108" s="341"/>
      <c r="F108" s="341"/>
      <c r="G108" s="110"/>
      <c r="H108" s="110"/>
      <c r="I108" s="107"/>
    </row>
    <row r="109" spans="1:9" ht="14.25" customHeight="1" thickBot="1" x14ac:dyDescent="0.3">
      <c r="A109" s="98" t="s">
        <v>85</v>
      </c>
      <c r="B109" s="121" t="s">
        <v>95</v>
      </c>
      <c r="C109" s="99"/>
      <c r="D109" s="99"/>
      <c r="E109" s="122"/>
      <c r="F109" s="99"/>
      <c r="G109" s="102" t="s">
        <v>18</v>
      </c>
      <c r="H109" s="102" t="s">
        <v>194</v>
      </c>
      <c r="I109" s="123" t="s">
        <v>240</v>
      </c>
    </row>
    <row r="110" spans="1:9" ht="14.25" customHeight="1" thickTop="1" x14ac:dyDescent="0.25">
      <c r="A110" s="103"/>
      <c r="B110" s="104"/>
      <c r="C110" s="104"/>
      <c r="D110" s="104"/>
      <c r="E110" s="113"/>
      <c r="F110" s="104"/>
      <c r="G110" s="124"/>
      <c r="H110" s="124"/>
      <c r="I110" s="107"/>
    </row>
    <row r="111" spans="1:9" ht="14.25" customHeight="1" x14ac:dyDescent="0.25">
      <c r="A111" s="103"/>
      <c r="B111" s="191" t="s">
        <v>94</v>
      </c>
      <c r="C111" s="104"/>
      <c r="D111" s="104"/>
      <c r="E111" s="113"/>
      <c r="F111" s="104"/>
      <c r="G111" s="110"/>
      <c r="H111" s="110"/>
      <c r="I111" s="107"/>
    </row>
    <row r="112" spans="1:9" ht="14.25" customHeight="1" x14ac:dyDescent="0.3">
      <c r="A112" s="103"/>
      <c r="B112" s="344" t="s">
        <v>93</v>
      </c>
      <c r="C112" s="104"/>
      <c r="D112" s="104"/>
      <c r="E112" s="113"/>
      <c r="F112" s="104"/>
      <c r="G112" s="110"/>
      <c r="H112" s="110"/>
      <c r="I112" s="107"/>
    </row>
    <row r="113" spans="1:9" ht="14.25" customHeight="1" x14ac:dyDescent="0.25">
      <c r="A113" s="103" t="s">
        <v>89</v>
      </c>
      <c r="B113" s="104" t="s">
        <v>207</v>
      </c>
      <c r="C113" s="104"/>
      <c r="D113" s="104"/>
      <c r="E113" s="113"/>
      <c r="F113" s="104"/>
      <c r="G113" s="110" t="s">
        <v>171</v>
      </c>
      <c r="H113" s="110" t="s">
        <v>171</v>
      </c>
      <c r="I113" s="107" t="s">
        <v>597</v>
      </c>
    </row>
    <row r="114" spans="1:9" ht="14.25" customHeight="1" x14ac:dyDescent="0.25">
      <c r="A114" s="103" t="s">
        <v>90</v>
      </c>
      <c r="B114" s="104" t="s">
        <v>208</v>
      </c>
      <c r="C114" s="104"/>
      <c r="D114" s="104"/>
      <c r="E114" s="113"/>
      <c r="F114" s="104"/>
      <c r="G114" s="110" t="s">
        <v>171</v>
      </c>
      <c r="H114" s="110" t="s">
        <v>171</v>
      </c>
      <c r="I114" s="107" t="s">
        <v>597</v>
      </c>
    </row>
    <row r="115" spans="1:9" ht="14.25" customHeight="1" x14ac:dyDescent="0.25">
      <c r="A115" s="103" t="s">
        <v>91</v>
      </c>
      <c r="B115" s="104" t="s">
        <v>209</v>
      </c>
      <c r="C115" s="104"/>
      <c r="D115" s="104"/>
      <c r="E115" s="113"/>
      <c r="F115" s="104"/>
      <c r="G115" s="110" t="s">
        <v>171</v>
      </c>
      <c r="H115" s="110" t="s">
        <v>171</v>
      </c>
      <c r="I115" s="107" t="s">
        <v>597</v>
      </c>
    </row>
    <row r="116" spans="1:9" ht="14.25" customHeight="1" x14ac:dyDescent="0.25">
      <c r="A116" s="103" t="s">
        <v>92</v>
      </c>
      <c r="B116" s="104" t="s">
        <v>210</v>
      </c>
      <c r="C116" s="104"/>
      <c r="D116" s="104"/>
      <c r="E116" s="113"/>
      <c r="F116" s="104"/>
      <c r="G116" s="110" t="s">
        <v>171</v>
      </c>
      <c r="H116" s="110" t="s">
        <v>171</v>
      </c>
      <c r="I116" s="107" t="s">
        <v>597</v>
      </c>
    </row>
    <row r="117" spans="1:9" ht="14.25" customHeight="1" x14ac:dyDescent="0.25">
      <c r="A117" s="103" t="s">
        <v>136</v>
      </c>
      <c r="B117" s="104" t="s">
        <v>211</v>
      </c>
      <c r="C117" s="104"/>
      <c r="D117" s="104"/>
      <c r="E117" s="113"/>
      <c r="F117" s="104"/>
      <c r="G117" s="110" t="s">
        <v>171</v>
      </c>
      <c r="H117" s="110" t="s">
        <v>171</v>
      </c>
      <c r="I117" s="107" t="s">
        <v>597</v>
      </c>
    </row>
    <row r="118" spans="1:9" ht="14.25" customHeight="1" x14ac:dyDescent="0.25">
      <c r="A118" s="103" t="s">
        <v>196</v>
      </c>
      <c r="B118" s="104" t="s">
        <v>212</v>
      </c>
      <c r="C118" s="104"/>
      <c r="D118" s="104"/>
      <c r="E118" s="113"/>
      <c r="F118" s="104"/>
      <c r="G118" s="110" t="s">
        <v>171</v>
      </c>
      <c r="H118" s="110" t="s">
        <v>171</v>
      </c>
      <c r="I118" s="107" t="s">
        <v>597</v>
      </c>
    </row>
    <row r="119" spans="1:9" ht="14.25" customHeight="1" x14ac:dyDescent="0.25">
      <c r="A119" s="103" t="s">
        <v>197</v>
      </c>
      <c r="B119" s="104" t="s">
        <v>213</v>
      </c>
      <c r="C119" s="104"/>
      <c r="D119" s="104"/>
      <c r="E119" s="113"/>
      <c r="F119" s="104"/>
      <c r="G119" s="110" t="s">
        <v>171</v>
      </c>
      <c r="H119" s="110" t="s">
        <v>171</v>
      </c>
      <c r="I119" s="107" t="s">
        <v>597</v>
      </c>
    </row>
    <row r="120" spans="1:9" ht="14.25" customHeight="1" x14ac:dyDescent="0.25">
      <c r="A120" s="103" t="s">
        <v>198</v>
      </c>
      <c r="B120" s="104" t="s">
        <v>214</v>
      </c>
      <c r="C120" s="104"/>
      <c r="D120" s="104"/>
      <c r="E120" s="113"/>
      <c r="F120" s="104"/>
      <c r="G120" s="110" t="s">
        <v>171</v>
      </c>
      <c r="H120" s="110" t="s">
        <v>171</v>
      </c>
      <c r="I120" s="107" t="s">
        <v>597</v>
      </c>
    </row>
    <row r="121" spans="1:9" ht="14.25" customHeight="1" x14ac:dyDescent="0.25">
      <c r="A121" s="103" t="s">
        <v>199</v>
      </c>
      <c r="B121" s="104" t="s">
        <v>215</v>
      </c>
      <c r="C121" s="104"/>
      <c r="D121" s="104"/>
      <c r="E121" s="113"/>
      <c r="F121" s="104"/>
      <c r="G121" s="110" t="s">
        <v>171</v>
      </c>
      <c r="H121" s="110" t="s">
        <v>171</v>
      </c>
      <c r="I121" s="107" t="s">
        <v>597</v>
      </c>
    </row>
    <row r="122" spans="1:9" ht="14.25" customHeight="1" x14ac:dyDescent="0.25">
      <c r="A122" s="103" t="s">
        <v>200</v>
      </c>
      <c r="B122" s="104" t="s">
        <v>216</v>
      </c>
      <c r="C122" s="104"/>
      <c r="D122" s="104"/>
      <c r="E122" s="113"/>
      <c r="F122" s="104"/>
      <c r="G122" s="110" t="s">
        <v>171</v>
      </c>
      <c r="H122" s="110" t="s">
        <v>171</v>
      </c>
      <c r="I122" s="107" t="s">
        <v>597</v>
      </c>
    </row>
    <row r="123" spans="1:9" ht="14.25" customHeight="1" x14ac:dyDescent="0.25">
      <c r="A123" s="103" t="s">
        <v>201</v>
      </c>
      <c r="B123" s="104" t="s">
        <v>217</v>
      </c>
      <c r="C123" s="104"/>
      <c r="D123" s="104"/>
      <c r="E123" s="113"/>
      <c r="F123" s="104"/>
      <c r="G123" s="110" t="s">
        <v>171</v>
      </c>
      <c r="H123" s="110" t="s">
        <v>171</v>
      </c>
      <c r="I123" s="107" t="s">
        <v>597</v>
      </c>
    </row>
    <row r="124" spans="1:9" ht="14.25" customHeight="1" x14ac:dyDescent="0.25">
      <c r="A124" s="103" t="s">
        <v>202</v>
      </c>
      <c r="B124" s="104" t="s">
        <v>218</v>
      </c>
      <c r="C124" s="104"/>
      <c r="D124" s="104"/>
      <c r="E124" s="113"/>
      <c r="F124" s="104"/>
      <c r="G124" s="110" t="s">
        <v>171</v>
      </c>
      <c r="H124" s="110" t="s">
        <v>171</v>
      </c>
      <c r="I124" s="107" t="s">
        <v>597</v>
      </c>
    </row>
    <row r="125" spans="1:9" ht="14.25" customHeight="1" x14ac:dyDescent="0.25">
      <c r="A125" s="103" t="s">
        <v>203</v>
      </c>
      <c r="B125" s="104" t="s">
        <v>463</v>
      </c>
      <c r="C125" s="104"/>
      <c r="D125" s="104"/>
      <c r="E125" s="113"/>
      <c r="F125" s="104"/>
      <c r="G125" s="110" t="s">
        <v>171</v>
      </c>
      <c r="H125" s="110" t="s">
        <v>171</v>
      </c>
      <c r="I125" s="107" t="s">
        <v>597</v>
      </c>
    </row>
    <row r="126" spans="1:9" ht="14.25" customHeight="1" x14ac:dyDescent="0.25">
      <c r="A126" s="103" t="s">
        <v>204</v>
      </c>
      <c r="B126" s="104" t="s">
        <v>464</v>
      </c>
      <c r="C126" s="104"/>
      <c r="D126" s="104"/>
      <c r="E126" s="113"/>
      <c r="F126" s="104"/>
      <c r="G126" s="110" t="s">
        <v>296</v>
      </c>
      <c r="H126" s="110" t="s">
        <v>171</v>
      </c>
      <c r="I126" s="107" t="s">
        <v>597</v>
      </c>
    </row>
    <row r="127" spans="1:9" ht="14.25" customHeight="1" x14ac:dyDescent="0.25">
      <c r="A127" s="103" t="s">
        <v>205</v>
      </c>
      <c r="B127" s="104" t="s">
        <v>465</v>
      </c>
      <c r="C127" s="104"/>
      <c r="D127" s="104"/>
      <c r="E127" s="113"/>
      <c r="F127" s="104"/>
      <c r="G127" s="110" t="s">
        <v>296</v>
      </c>
      <c r="H127" s="110" t="s">
        <v>171</v>
      </c>
      <c r="I127" s="107" t="s">
        <v>597</v>
      </c>
    </row>
    <row r="128" spans="1:9" ht="14.25" customHeight="1" x14ac:dyDescent="0.25">
      <c r="A128" s="103" t="s">
        <v>206</v>
      </c>
      <c r="B128" s="104" t="s">
        <v>466</v>
      </c>
      <c r="C128" s="104"/>
      <c r="D128" s="104"/>
      <c r="E128" s="113"/>
      <c r="F128" s="104"/>
      <c r="G128" s="110" t="s">
        <v>296</v>
      </c>
      <c r="H128" s="110" t="s">
        <v>171</v>
      </c>
      <c r="I128" s="107" t="s">
        <v>597</v>
      </c>
    </row>
    <row r="129" spans="1:9" ht="14.25" customHeight="1" x14ac:dyDescent="0.25">
      <c r="A129" s="103" t="s">
        <v>411</v>
      </c>
      <c r="B129" s="104" t="s">
        <v>467</v>
      </c>
      <c r="C129" s="104"/>
      <c r="D129" s="104"/>
      <c r="E129" s="113"/>
      <c r="F129" s="104"/>
      <c r="G129" s="110" t="s">
        <v>296</v>
      </c>
      <c r="H129" s="110" t="s">
        <v>171</v>
      </c>
      <c r="I129" s="107" t="s">
        <v>597</v>
      </c>
    </row>
    <row r="130" spans="1:9" ht="14.25" customHeight="1" x14ac:dyDescent="0.25">
      <c r="A130" s="103" t="s">
        <v>412</v>
      </c>
      <c r="B130" s="104" t="s">
        <v>468</v>
      </c>
      <c r="C130" s="104"/>
      <c r="D130" s="104"/>
      <c r="E130" s="113"/>
      <c r="F130" s="104"/>
      <c r="G130" s="110" t="s">
        <v>296</v>
      </c>
      <c r="H130" s="110" t="s">
        <v>171</v>
      </c>
      <c r="I130" s="107" t="s">
        <v>597</v>
      </c>
    </row>
    <row r="131" spans="1:9" ht="14.25" customHeight="1" x14ac:dyDescent="0.25">
      <c r="A131" s="103"/>
      <c r="B131" s="104"/>
      <c r="C131" s="104"/>
      <c r="D131" s="104"/>
      <c r="E131" s="113"/>
      <c r="F131" s="104"/>
      <c r="G131" s="110"/>
      <c r="H131" s="110"/>
      <c r="I131" s="107"/>
    </row>
    <row r="132" spans="1:9" ht="13.8" x14ac:dyDescent="0.25">
      <c r="A132" s="103"/>
      <c r="B132" s="104" t="s">
        <v>221</v>
      </c>
      <c r="C132" s="104"/>
      <c r="D132" s="104"/>
      <c r="E132" s="113"/>
      <c r="F132" s="104"/>
      <c r="G132" s="109"/>
      <c r="H132" s="109"/>
      <c r="I132" s="107"/>
    </row>
    <row r="133" spans="1:9" ht="14.25" customHeight="1" x14ac:dyDescent="0.25">
      <c r="A133" s="103"/>
      <c r="B133" s="104"/>
      <c r="C133" s="104"/>
      <c r="D133" s="104"/>
      <c r="E133" s="105"/>
      <c r="F133" s="104"/>
      <c r="G133" s="109"/>
      <c r="H133" s="109"/>
      <c r="I133" s="107"/>
    </row>
    <row r="134" spans="1:9" ht="14.25" customHeight="1" thickBot="1" x14ac:dyDescent="0.3">
      <c r="A134" s="98" t="s">
        <v>85</v>
      </c>
      <c r="B134" s="99" t="s">
        <v>52</v>
      </c>
      <c r="C134" s="100"/>
      <c r="D134" s="100"/>
      <c r="E134" s="101"/>
      <c r="F134" s="100"/>
      <c r="G134" s="102" t="s">
        <v>19</v>
      </c>
      <c r="H134" s="102" t="s">
        <v>194</v>
      </c>
      <c r="I134" s="123" t="s">
        <v>240</v>
      </c>
    </row>
    <row r="135" spans="1:9" ht="14.25" customHeight="1" thickTop="1" x14ac:dyDescent="0.25">
      <c r="A135" s="126"/>
      <c r="B135" s="104"/>
      <c r="C135" s="104"/>
      <c r="D135" s="104"/>
      <c r="E135" s="105"/>
      <c r="F135" s="104"/>
      <c r="G135" s="106"/>
      <c r="H135" s="106"/>
      <c r="I135" s="107"/>
    </row>
    <row r="136" spans="1:9" ht="14.25" customHeight="1" x14ac:dyDescent="0.3">
      <c r="A136" s="117"/>
      <c r="B136" s="343" t="s">
        <v>55</v>
      </c>
      <c r="C136" s="104"/>
      <c r="D136" s="104"/>
      <c r="E136" s="105"/>
      <c r="F136" s="104"/>
      <c r="G136" s="109"/>
      <c r="H136" s="109"/>
      <c r="I136" s="107"/>
    </row>
    <row r="137" spans="1:9" ht="14.25" customHeight="1" x14ac:dyDescent="0.25">
      <c r="A137" s="103" t="s">
        <v>45</v>
      </c>
      <c r="B137" s="160" t="s">
        <v>262</v>
      </c>
      <c r="C137" s="120" t="s">
        <v>12</v>
      </c>
      <c r="D137" s="104" t="s">
        <v>3</v>
      </c>
      <c r="E137" s="105" t="e">
        <f>CONCATENATE("0 - ", ROUNDUP($E$1*1.25,0))</f>
        <v>#VALUE!</v>
      </c>
      <c r="F137" s="104" t="s">
        <v>1</v>
      </c>
      <c r="G137" s="110" t="s">
        <v>296</v>
      </c>
      <c r="H137" s="110" t="s">
        <v>298</v>
      </c>
      <c r="I137" s="107" t="s">
        <v>573</v>
      </c>
    </row>
    <row r="138" spans="1:9" s="82" customFormat="1" ht="14.25" customHeight="1" x14ac:dyDescent="0.25">
      <c r="A138" s="103" t="s">
        <v>546</v>
      </c>
      <c r="B138" s="160" t="s">
        <v>547</v>
      </c>
      <c r="C138" s="120" t="s">
        <v>12</v>
      </c>
      <c r="D138" s="104" t="s">
        <v>3</v>
      </c>
      <c r="E138" s="105" t="s">
        <v>541</v>
      </c>
      <c r="F138" s="104" t="s">
        <v>65</v>
      </c>
      <c r="G138" s="110" t="s">
        <v>296</v>
      </c>
      <c r="H138" s="110" t="s">
        <v>298</v>
      </c>
      <c r="I138" s="107" t="s">
        <v>542</v>
      </c>
    </row>
    <row r="139" spans="1:9" ht="14.25" customHeight="1" x14ac:dyDescent="0.25">
      <c r="A139" s="573"/>
      <c r="B139" s="578"/>
      <c r="C139" s="580"/>
      <c r="D139" s="574"/>
      <c r="E139" s="701"/>
      <c r="F139" s="574"/>
      <c r="G139" s="576"/>
      <c r="H139" s="576"/>
      <c r="I139" s="577"/>
    </row>
    <row r="140" spans="1:9" ht="14.25" customHeight="1" x14ac:dyDescent="0.25">
      <c r="A140" s="117"/>
      <c r="B140" s="104" t="s">
        <v>598</v>
      </c>
      <c r="C140" s="104"/>
      <c r="D140" s="104"/>
      <c r="E140" s="105"/>
      <c r="F140" s="104"/>
      <c r="G140" s="109"/>
      <c r="H140" s="109"/>
      <c r="I140" s="107"/>
    </row>
    <row r="141" spans="1:9" ht="13.8" x14ac:dyDescent="0.25">
      <c r="A141" s="117"/>
      <c r="B141" s="104"/>
      <c r="C141" s="104"/>
      <c r="D141" s="104"/>
      <c r="E141" s="113"/>
      <c r="F141" s="104"/>
      <c r="G141" s="109"/>
      <c r="H141" s="109"/>
      <c r="I141" s="107"/>
    </row>
    <row r="142" spans="1:9" ht="14.4" thickBot="1" x14ac:dyDescent="0.3">
      <c r="A142" s="132"/>
      <c r="B142" s="133"/>
      <c r="C142" s="134"/>
      <c r="D142" s="133"/>
      <c r="E142" s="135"/>
      <c r="F142" s="133"/>
      <c r="G142" s="136"/>
      <c r="H142" s="136"/>
      <c r="I142" s="137"/>
    </row>
    <row r="143" spans="1:9" x14ac:dyDescent="0.25">
      <c r="A143"/>
      <c r="I143" s="34"/>
    </row>
    <row r="144" spans="1:9" x14ac:dyDescent="0.25">
      <c r="A144"/>
      <c r="I144" s="34"/>
    </row>
    <row r="145" spans="1:9" x14ac:dyDescent="0.25">
      <c r="A145"/>
      <c r="I145" s="34"/>
    </row>
    <row r="146" spans="1:9" x14ac:dyDescent="0.25">
      <c r="A146"/>
      <c r="I146" s="34"/>
    </row>
    <row r="147" spans="1:9" x14ac:dyDescent="0.25">
      <c r="A147"/>
      <c r="I147" s="34"/>
    </row>
    <row r="148" spans="1:9" x14ac:dyDescent="0.25">
      <c r="A148"/>
      <c r="I148" s="34"/>
    </row>
    <row r="149" spans="1:9" x14ac:dyDescent="0.25">
      <c r="A149"/>
      <c r="I149" s="34"/>
    </row>
    <row r="150" spans="1:9" x14ac:dyDescent="0.25">
      <c r="A150"/>
      <c r="I150" s="34"/>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2:M13"/>
    <mergeCell ref="B107:F107"/>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55"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D20" sqref="D20"/>
    </sheetView>
  </sheetViews>
  <sheetFormatPr defaultColWidth="9.109375" defaultRowHeight="13.2" x14ac:dyDescent="0.25"/>
  <cols>
    <col min="1" max="1" width="6.44140625" style="461" customWidth="1"/>
    <col min="2" max="2" width="1" style="491" customWidth="1"/>
    <col min="3" max="3" width="8.5546875" style="492" bestFit="1" customWidth="1"/>
    <col min="4" max="4" width="55" style="461" bestFit="1" customWidth="1"/>
    <col min="5" max="5" width="41.44140625" style="404" customWidth="1"/>
    <col min="6" max="6" width="1.88671875" style="404" customWidth="1"/>
    <col min="7" max="7" width="14" style="404" customWidth="1"/>
    <col min="8" max="8" width="18.109375" style="404" customWidth="1"/>
    <col min="9" max="9" width="3.44140625" style="491" customWidth="1"/>
    <col min="10" max="10" width="12.109375" style="404" customWidth="1"/>
    <col min="11" max="11" width="9.109375" style="404"/>
    <col min="12" max="12" width="11.88671875" style="404" hidden="1" customWidth="1"/>
    <col min="13" max="13" width="9.109375" style="404" hidden="1" customWidth="1"/>
    <col min="14" max="14" width="10.5546875" style="404" hidden="1" customWidth="1"/>
    <col min="15" max="15" width="0" style="404" hidden="1" customWidth="1"/>
    <col min="16" max="16384" width="9.109375" style="404"/>
  </cols>
  <sheetData>
    <row r="1" spans="1:14" ht="17.399999999999999" x14ac:dyDescent="0.3">
      <c r="A1" s="466"/>
      <c r="B1" s="467"/>
      <c r="C1" s="468"/>
      <c r="D1" s="469"/>
      <c r="E1" s="463"/>
      <c r="F1" s="463"/>
      <c r="G1" s="463"/>
      <c r="H1" s="463"/>
      <c r="I1" s="467"/>
      <c r="J1" s="463"/>
      <c r="K1" s="464"/>
    </row>
    <row r="2" spans="1:14" x14ac:dyDescent="0.25">
      <c r="A2" s="814" t="str">
        <f>CONCATENATE('0) Signal List'!A1," Information and Contact Details to be sent by WFPS via ESB Networks to EirGrid (generator_testing@EirGrid.com)")</f>
        <v>WINDFARM NAME (TLC) Information and Contact Details to be sent by WFPS via ESB Networks to EirGrid (generator_testing@EirGrid.com)</v>
      </c>
      <c r="B2" s="815"/>
      <c r="C2" s="815"/>
      <c r="D2" s="815"/>
      <c r="E2" s="815"/>
      <c r="F2" s="815"/>
      <c r="G2" s="815"/>
      <c r="H2" s="815"/>
      <c r="I2" s="815"/>
      <c r="J2" s="815"/>
      <c r="K2" s="816"/>
    </row>
    <row r="3" spans="1:14" ht="24" customHeight="1" x14ac:dyDescent="0.25">
      <c r="A3" s="817"/>
      <c r="B3" s="818"/>
      <c r="C3" s="818"/>
      <c r="D3" s="818"/>
      <c r="E3" s="818"/>
      <c r="F3" s="818"/>
      <c r="G3" s="818"/>
      <c r="H3" s="818"/>
      <c r="I3" s="818"/>
      <c r="J3" s="818"/>
      <c r="K3" s="816"/>
    </row>
    <row r="4" spans="1:14" x14ac:dyDescent="0.25">
      <c r="A4" s="819" t="s">
        <v>403</v>
      </c>
      <c r="B4" s="820"/>
      <c r="C4" s="820"/>
      <c r="D4" s="820"/>
      <c r="E4" s="820"/>
      <c r="F4" s="820"/>
      <c r="G4" s="820"/>
      <c r="H4" s="820"/>
      <c r="I4" s="820"/>
      <c r="J4" s="820"/>
      <c r="K4" s="821"/>
    </row>
    <row r="5" spans="1:14" ht="13.8" thickBot="1" x14ac:dyDescent="0.3">
      <c r="A5" s="456"/>
      <c r="B5" s="470"/>
      <c r="C5" s="471"/>
      <c r="D5" s="462"/>
      <c r="E5" s="412"/>
      <c r="F5" s="412"/>
      <c r="G5" s="412"/>
      <c r="H5" s="412"/>
      <c r="I5" s="470"/>
      <c r="J5" s="412"/>
      <c r="K5" s="417"/>
    </row>
    <row r="6" spans="1:14" ht="21" customHeight="1" thickBot="1" x14ac:dyDescent="0.3">
      <c r="A6" s="456"/>
      <c r="B6" s="470"/>
      <c r="C6" s="471"/>
      <c r="D6" s="472" t="s">
        <v>437</v>
      </c>
      <c r="E6" s="473"/>
      <c r="F6" s="474"/>
      <c r="G6" s="474"/>
      <c r="H6" s="474"/>
      <c r="I6" s="474"/>
      <c r="J6" s="474"/>
      <c r="K6" s="417"/>
    </row>
    <row r="7" spans="1:14" ht="13.8" thickBot="1" x14ac:dyDescent="0.3">
      <c r="A7" s="456"/>
      <c r="B7" s="470"/>
      <c r="C7" s="471"/>
      <c r="D7" s="472"/>
      <c r="E7" s="474"/>
      <c r="F7" s="474"/>
      <c r="G7" s="474"/>
      <c r="H7" s="474"/>
      <c r="I7" s="474"/>
      <c r="J7" s="474"/>
      <c r="K7" s="417"/>
    </row>
    <row r="8" spans="1:14" ht="25.5" customHeight="1" thickBot="1" x14ac:dyDescent="0.3">
      <c r="A8" s="456"/>
      <c r="B8" s="470"/>
      <c r="C8" s="471"/>
      <c r="D8" s="472" t="s">
        <v>438</v>
      </c>
      <c r="E8" s="473"/>
      <c r="F8" s="809"/>
      <c r="G8" s="809"/>
      <c r="H8" s="822"/>
      <c r="I8" s="822"/>
      <c r="J8" s="822"/>
      <c r="K8" s="417"/>
      <c r="L8" s="460" t="s">
        <v>439</v>
      </c>
      <c r="N8" s="460" t="s">
        <v>440</v>
      </c>
    </row>
    <row r="9" spans="1:14" ht="13.8" thickBot="1" x14ac:dyDescent="0.3">
      <c r="A9" s="456"/>
      <c r="B9" s="470"/>
      <c r="C9" s="471"/>
      <c r="D9" s="472"/>
      <c r="E9" s="474"/>
      <c r="F9" s="474"/>
      <c r="G9" s="475"/>
      <c r="H9" s="474"/>
      <c r="I9" s="474"/>
      <c r="J9" s="474"/>
      <c r="K9" s="417"/>
      <c r="L9" s="404" t="s">
        <v>441</v>
      </c>
      <c r="M9" s="404" t="s">
        <v>442</v>
      </c>
      <c r="N9" s="460" t="s">
        <v>443</v>
      </c>
    </row>
    <row r="10" spans="1:14" ht="28.5" customHeight="1" thickBot="1" x14ac:dyDescent="0.3">
      <c r="A10" s="456"/>
      <c r="B10" s="470"/>
      <c r="C10" s="471"/>
      <c r="D10" s="472" t="s">
        <v>444</v>
      </c>
      <c r="E10" s="473" t="s">
        <v>450</v>
      </c>
      <c r="F10" s="810" t="s">
        <v>118</v>
      </c>
      <c r="G10" s="810"/>
      <c r="H10" s="476" t="str">
        <f>IF(E10="Karl O'Keeffe","(+353) 1 2370240",IF(E10="Colm MacManus","(+353) 1 23 70168
",IF(E10="Oisín Goulding","(+353) 1 2370327",IF(E10="C&amp;T Team","(+353) 1 2370583",IF(E10="Ciarán Maguire","(+353) 1 2370160")))))</f>
        <v>(+353) 1 2370583</v>
      </c>
      <c r="I10" s="477"/>
      <c r="J10" s="477"/>
      <c r="K10" s="417"/>
      <c r="L10" s="404" t="s">
        <v>446</v>
      </c>
      <c r="M10" s="404" t="s">
        <v>447</v>
      </c>
    </row>
    <row r="11" spans="1:14" x14ac:dyDescent="0.25">
      <c r="A11" s="456"/>
      <c r="B11" s="470"/>
      <c r="C11" s="471"/>
      <c r="D11" s="248" t="s">
        <v>291</v>
      </c>
      <c r="E11" s="474"/>
      <c r="F11" s="478"/>
      <c r="G11" s="478"/>
      <c r="H11" s="479"/>
      <c r="I11" s="475"/>
      <c r="J11" s="475"/>
      <c r="K11" s="417"/>
      <c r="L11" s="404" t="s">
        <v>448</v>
      </c>
      <c r="M11" s="404" t="s">
        <v>445</v>
      </c>
    </row>
    <row r="12" spans="1:14" x14ac:dyDescent="0.25">
      <c r="A12" s="456"/>
      <c r="B12" s="470"/>
      <c r="C12" s="471"/>
      <c r="D12" s="248" t="s">
        <v>290</v>
      </c>
      <c r="E12" s="474"/>
      <c r="F12" s="478"/>
      <c r="G12" s="478"/>
      <c r="H12" s="479"/>
      <c r="I12" s="475"/>
      <c r="J12" s="475"/>
      <c r="K12" s="417"/>
      <c r="L12" s="460" t="s">
        <v>449</v>
      </c>
      <c r="M12" s="460" t="s">
        <v>450</v>
      </c>
    </row>
    <row r="13" spans="1:14" ht="13.8" thickBot="1" x14ac:dyDescent="0.3">
      <c r="A13" s="456"/>
      <c r="B13" s="470"/>
      <c r="C13" s="471"/>
      <c r="D13" s="472"/>
      <c r="E13" s="474"/>
      <c r="F13" s="411"/>
      <c r="G13" s="480"/>
      <c r="H13" s="479"/>
      <c r="I13" s="474"/>
      <c r="J13" s="474"/>
      <c r="K13" s="417"/>
      <c r="L13" s="404" t="s">
        <v>469</v>
      </c>
      <c r="M13" s="404" t="s">
        <v>470</v>
      </c>
    </row>
    <row r="14" spans="1:14" ht="31.5" customHeight="1" thickBot="1" x14ac:dyDescent="0.3">
      <c r="A14" s="456"/>
      <c r="B14" s="470"/>
      <c r="C14" s="471"/>
      <c r="D14" s="472" t="s">
        <v>451</v>
      </c>
      <c r="E14" s="481" t="s">
        <v>439</v>
      </c>
      <c r="F14" s="810" t="s">
        <v>118</v>
      </c>
      <c r="G14" s="810"/>
      <c r="H14" s="476" t="str">
        <f>IF(E14="ESBTS Team","(+353) 1 7027835",IF(E14="Frank Donnelly","(+353) 87 6789505",IF(E14="Liam Delany","(+353) 86 8114209",IF(E14="Nessan Heaslip","(+353) 87 2428420",IF(E14="Robert Groarke","(+353) 87 6622137",IF(E14="Niall Molloy","(+353) 87 7919148"))))))</f>
        <v>(+353) 1 7027835</v>
      </c>
      <c r="I14" s="475"/>
      <c r="J14" s="475"/>
      <c r="K14" s="417"/>
    </row>
    <row r="15" spans="1:14" ht="13.8" thickBot="1" x14ac:dyDescent="0.3">
      <c r="A15" s="456"/>
      <c r="B15" s="470"/>
      <c r="C15" s="471"/>
      <c r="D15" s="472"/>
      <c r="E15" s="474"/>
      <c r="F15" s="411"/>
      <c r="G15" s="480"/>
      <c r="H15" s="479"/>
      <c r="I15" s="474"/>
      <c r="J15" s="474"/>
      <c r="K15" s="417"/>
    </row>
    <row r="16" spans="1:14" ht="30.75" customHeight="1" thickBot="1" x14ac:dyDescent="0.3">
      <c r="A16" s="456"/>
      <c r="B16" s="470"/>
      <c r="C16" s="471"/>
      <c r="D16" s="472" t="s">
        <v>452</v>
      </c>
      <c r="E16" s="473" t="s">
        <v>439</v>
      </c>
      <c r="F16" s="810" t="s">
        <v>118</v>
      </c>
      <c r="G16" s="810"/>
      <c r="H16" s="476" t="str">
        <f>IF(E16="ESBTS Team","(+353) 1 7027835",IF(E16="Frank Donnelly","(+353) 87 6789505",IF(E16="Liam Delany","(+353) 86 8114209",IF(E16="Nessan Heaslip","(+353) 87 2428420",IF(E16="Robert Groarke","(+353) 87 6622137",IF(E16="Niall Molloy","(+353) 87 7919148"))))))</f>
        <v>(+353) 1 7027835</v>
      </c>
      <c r="I16" s="475"/>
      <c r="J16" s="475"/>
      <c r="K16" s="417"/>
    </row>
    <row r="17" spans="1:11" ht="13.8" thickBot="1" x14ac:dyDescent="0.3">
      <c r="A17" s="456"/>
      <c r="B17" s="470"/>
      <c r="C17" s="471"/>
      <c r="D17" s="248" t="s">
        <v>292</v>
      </c>
      <c r="E17" s="474"/>
      <c r="F17" s="478"/>
      <c r="G17" s="478"/>
      <c r="H17" s="482"/>
      <c r="I17" s="475"/>
      <c r="J17" s="475"/>
      <c r="K17" s="417"/>
    </row>
    <row r="18" spans="1:11" ht="13.8" thickBot="1" x14ac:dyDescent="0.3">
      <c r="A18" s="456"/>
      <c r="B18" s="470"/>
      <c r="C18" s="471"/>
      <c r="D18" s="472"/>
      <c r="E18" s="474"/>
      <c r="F18" s="478"/>
      <c r="G18" s="480"/>
      <c r="H18" s="483"/>
      <c r="I18" s="475"/>
      <c r="J18" s="475"/>
      <c r="K18" s="417"/>
    </row>
    <row r="19" spans="1:11" ht="24.75" customHeight="1" thickBot="1" x14ac:dyDescent="0.3">
      <c r="A19" s="456"/>
      <c r="B19" s="470"/>
      <c r="C19" s="471"/>
      <c r="D19" s="472" t="s">
        <v>453</v>
      </c>
      <c r="E19" s="473"/>
      <c r="F19" s="810" t="s">
        <v>118</v>
      </c>
      <c r="G19" s="810"/>
      <c r="H19" s="483"/>
      <c r="I19" s="475"/>
      <c r="J19" s="475"/>
      <c r="K19" s="417"/>
    </row>
    <row r="20" spans="1:11" ht="13.8" thickBot="1" x14ac:dyDescent="0.3">
      <c r="A20" s="456"/>
      <c r="B20" s="470"/>
      <c r="C20" s="471"/>
      <c r="D20" s="248" t="s">
        <v>293</v>
      </c>
      <c r="E20" s="474"/>
      <c r="F20" s="478"/>
      <c r="G20" s="478"/>
      <c r="H20" s="482"/>
      <c r="I20" s="475"/>
      <c r="J20" s="475"/>
      <c r="K20" s="417"/>
    </row>
    <row r="21" spans="1:11" ht="24.75" customHeight="1" thickBot="1" x14ac:dyDescent="0.3">
      <c r="A21" s="456"/>
      <c r="B21" s="470"/>
      <c r="C21" s="471"/>
      <c r="D21" s="472" t="s">
        <v>454</v>
      </c>
      <c r="E21" s="473"/>
      <c r="F21" s="810" t="s">
        <v>118</v>
      </c>
      <c r="G21" s="810"/>
      <c r="H21" s="811" t="s">
        <v>287</v>
      </c>
      <c r="I21" s="812"/>
      <c r="J21" s="813"/>
      <c r="K21" s="417"/>
    </row>
    <row r="22" spans="1:11" ht="30.75" customHeight="1" thickBot="1" x14ac:dyDescent="0.3">
      <c r="A22" s="456"/>
      <c r="B22" s="470"/>
      <c r="C22" s="471"/>
      <c r="D22" s="472" t="s">
        <v>455</v>
      </c>
      <c r="E22" s="473"/>
      <c r="F22" s="810" t="s">
        <v>118</v>
      </c>
      <c r="G22" s="810"/>
      <c r="H22" s="811" t="s">
        <v>287</v>
      </c>
      <c r="I22" s="823"/>
      <c r="J22" s="824"/>
      <c r="K22" s="417"/>
    </row>
    <row r="23" spans="1:11" ht="13.8" thickBot="1" x14ac:dyDescent="0.3">
      <c r="A23" s="456"/>
      <c r="B23" s="470"/>
      <c r="C23" s="471"/>
      <c r="D23" s="472"/>
      <c r="E23" s="474"/>
      <c r="F23" s="478"/>
      <c r="G23" s="411"/>
      <c r="H23" s="474"/>
      <c r="I23" s="474"/>
      <c r="J23" s="474"/>
      <c r="K23" s="417"/>
    </row>
    <row r="24" spans="1:11" ht="33" customHeight="1" thickBot="1" x14ac:dyDescent="0.3">
      <c r="A24" s="456"/>
      <c r="B24" s="470"/>
      <c r="C24" s="471"/>
      <c r="D24" s="472" t="s">
        <v>599</v>
      </c>
      <c r="E24" s="473"/>
      <c r="F24" s="810" t="s">
        <v>118</v>
      </c>
      <c r="G24" s="810"/>
      <c r="H24" s="811" t="s">
        <v>287</v>
      </c>
      <c r="I24" s="812"/>
      <c r="J24" s="813"/>
      <c r="K24" s="417"/>
    </row>
    <row r="25" spans="1:11" ht="13.8" thickBot="1" x14ac:dyDescent="0.3">
      <c r="A25" s="456"/>
      <c r="B25" s="470"/>
      <c r="C25" s="471"/>
      <c r="D25" s="472"/>
      <c r="E25" s="474"/>
      <c r="F25" s="411"/>
      <c r="G25" s="480"/>
      <c r="H25" s="474"/>
      <c r="I25" s="474"/>
      <c r="J25" s="474"/>
      <c r="K25" s="417"/>
    </row>
    <row r="26" spans="1:11" ht="37.5" customHeight="1" thickBot="1" x14ac:dyDescent="0.3">
      <c r="A26" s="456"/>
      <c r="B26" s="470"/>
      <c r="C26" s="471"/>
      <c r="D26" s="472" t="s">
        <v>456</v>
      </c>
      <c r="E26" s="473"/>
      <c r="F26" s="810" t="s">
        <v>118</v>
      </c>
      <c r="G26" s="810"/>
      <c r="H26" s="811" t="s">
        <v>287</v>
      </c>
      <c r="I26" s="812"/>
      <c r="J26" s="813"/>
      <c r="K26" s="417"/>
    </row>
    <row r="27" spans="1:11" ht="13.8" thickBot="1" x14ac:dyDescent="0.3">
      <c r="A27" s="456"/>
      <c r="B27" s="470"/>
      <c r="C27" s="471"/>
      <c r="D27" s="484"/>
      <c r="E27" s="474"/>
      <c r="F27" s="478"/>
      <c r="G27" s="480"/>
      <c r="H27" s="474"/>
      <c r="I27" s="474"/>
      <c r="J27" s="474"/>
      <c r="K27" s="417"/>
    </row>
    <row r="28" spans="1:11" ht="33.75" customHeight="1" thickBot="1" x14ac:dyDescent="0.3">
      <c r="A28" s="456"/>
      <c r="B28" s="470"/>
      <c r="C28" s="471"/>
      <c r="D28" s="472" t="s">
        <v>457</v>
      </c>
      <c r="E28" s="473"/>
      <c r="F28" s="810" t="s">
        <v>118</v>
      </c>
      <c r="G28" s="810"/>
      <c r="H28" s="811" t="s">
        <v>287</v>
      </c>
      <c r="I28" s="812"/>
      <c r="J28" s="813"/>
      <c r="K28" s="417"/>
    </row>
    <row r="29" spans="1:11" ht="13.8" thickBot="1" x14ac:dyDescent="0.3">
      <c r="A29" s="456"/>
      <c r="B29" s="470"/>
      <c r="C29" s="471"/>
      <c r="D29" s="474"/>
      <c r="E29" s="474"/>
      <c r="F29" s="809"/>
      <c r="G29" s="809"/>
      <c r="H29" s="474"/>
      <c r="I29" s="474"/>
      <c r="J29" s="474"/>
      <c r="K29" s="417"/>
    </row>
    <row r="30" spans="1:11" x14ac:dyDescent="0.25">
      <c r="A30" s="456"/>
      <c r="B30" s="470"/>
      <c r="C30" s="471"/>
      <c r="D30" s="847" t="s">
        <v>281</v>
      </c>
      <c r="E30" s="474"/>
      <c r="F30" s="474"/>
      <c r="G30" s="806" t="s">
        <v>285</v>
      </c>
      <c r="H30" s="474"/>
      <c r="I30" s="474"/>
      <c r="J30" s="474"/>
      <c r="K30" s="417"/>
    </row>
    <row r="31" spans="1:11" x14ac:dyDescent="0.25">
      <c r="A31" s="456"/>
      <c r="B31" s="470"/>
      <c r="C31" s="471"/>
      <c r="D31" s="848"/>
      <c r="E31" s="474"/>
      <c r="F31" s="474"/>
      <c r="G31" s="807"/>
      <c r="H31" s="474"/>
      <c r="I31" s="474"/>
      <c r="J31" s="474"/>
      <c r="K31" s="417"/>
    </row>
    <row r="32" spans="1:11" ht="13.8" thickBot="1" x14ac:dyDescent="0.3">
      <c r="A32" s="456"/>
      <c r="B32" s="470"/>
      <c r="C32" s="471"/>
      <c r="D32" s="848"/>
      <c r="E32" s="474"/>
      <c r="F32" s="474"/>
      <c r="G32" s="808"/>
      <c r="H32" s="474"/>
      <c r="I32" s="474"/>
      <c r="J32" s="474"/>
      <c r="K32" s="417"/>
    </row>
    <row r="33" spans="1:11" ht="13.8" thickBot="1" x14ac:dyDescent="0.3">
      <c r="A33" s="456"/>
      <c r="B33" s="470"/>
      <c r="C33" s="471"/>
      <c r="D33" s="485"/>
      <c r="E33" s="474"/>
      <c r="F33" s="474"/>
      <c r="G33" s="411"/>
      <c r="H33" s="474"/>
      <c r="I33" s="474"/>
      <c r="J33" s="474"/>
      <c r="K33" s="417"/>
    </row>
    <row r="34" spans="1:11" x14ac:dyDescent="0.25">
      <c r="A34" s="456"/>
      <c r="B34" s="470"/>
      <c r="C34" s="471"/>
      <c r="D34" s="847" t="s">
        <v>138</v>
      </c>
      <c r="E34" s="474"/>
      <c r="F34" s="474"/>
      <c r="G34" s="806" t="s">
        <v>286</v>
      </c>
      <c r="H34" s="474"/>
      <c r="I34" s="474"/>
      <c r="J34" s="474"/>
      <c r="K34" s="417"/>
    </row>
    <row r="35" spans="1:11" x14ac:dyDescent="0.25">
      <c r="A35" s="456"/>
      <c r="B35" s="470"/>
      <c r="C35" s="471"/>
      <c r="D35" s="848"/>
      <c r="E35" s="474"/>
      <c r="F35" s="474"/>
      <c r="G35" s="807"/>
      <c r="H35" s="474"/>
      <c r="I35" s="474"/>
      <c r="J35" s="474"/>
      <c r="K35" s="417"/>
    </row>
    <row r="36" spans="1:11" ht="13.8" thickBot="1" x14ac:dyDescent="0.3">
      <c r="A36" s="456"/>
      <c r="B36" s="470"/>
      <c r="C36" s="471"/>
      <c r="D36" s="848"/>
      <c r="E36" s="474"/>
      <c r="F36" s="474"/>
      <c r="G36" s="808"/>
      <c r="H36" s="474"/>
      <c r="I36" s="474"/>
      <c r="J36" s="474"/>
      <c r="K36" s="417"/>
    </row>
    <row r="37" spans="1:11" ht="13.8" thickBot="1" x14ac:dyDescent="0.3">
      <c r="A37" s="456"/>
      <c r="B37" s="470"/>
      <c r="C37" s="471"/>
      <c r="D37" s="472"/>
      <c r="E37" s="474"/>
      <c r="F37" s="474"/>
      <c r="G37" s="411"/>
      <c r="H37" s="474"/>
      <c r="I37" s="474"/>
      <c r="J37" s="474"/>
      <c r="K37" s="417"/>
    </row>
    <row r="38" spans="1:11" x14ac:dyDescent="0.25">
      <c r="A38" s="456"/>
      <c r="B38" s="470"/>
      <c r="C38" s="471"/>
      <c r="D38" s="847" t="s">
        <v>282</v>
      </c>
      <c r="E38" s="474"/>
      <c r="F38" s="474"/>
      <c r="G38" s="806" t="s">
        <v>286</v>
      </c>
      <c r="H38" s="474"/>
      <c r="I38" s="474"/>
      <c r="J38" s="474"/>
      <c r="K38" s="417"/>
    </row>
    <row r="39" spans="1:11" x14ac:dyDescent="0.25">
      <c r="A39" s="456"/>
      <c r="B39" s="470"/>
      <c r="C39" s="471"/>
      <c r="D39" s="848"/>
      <c r="E39" s="474"/>
      <c r="F39" s="474"/>
      <c r="G39" s="807"/>
      <c r="H39" s="474"/>
      <c r="I39" s="474"/>
      <c r="J39" s="474"/>
      <c r="K39" s="417"/>
    </row>
    <row r="40" spans="1:11" ht="13.8" thickBot="1" x14ac:dyDescent="0.3">
      <c r="A40" s="456"/>
      <c r="B40" s="470"/>
      <c r="C40" s="471"/>
      <c r="D40" s="848"/>
      <c r="E40" s="474"/>
      <c r="F40" s="474"/>
      <c r="G40" s="808"/>
      <c r="H40" s="474"/>
      <c r="I40" s="474"/>
      <c r="J40" s="474"/>
      <c r="K40" s="417"/>
    </row>
    <row r="41" spans="1:11" ht="13.8" thickBot="1" x14ac:dyDescent="0.3">
      <c r="A41" s="456"/>
      <c r="B41" s="470"/>
      <c r="C41" s="471"/>
      <c r="D41" s="472"/>
      <c r="E41" s="474"/>
      <c r="F41" s="474"/>
      <c r="G41" s="411"/>
      <c r="H41" s="474"/>
      <c r="I41" s="474"/>
      <c r="J41" s="474"/>
      <c r="K41" s="417"/>
    </row>
    <row r="42" spans="1:11" x14ac:dyDescent="0.25">
      <c r="A42" s="456"/>
      <c r="B42" s="470"/>
      <c r="C42" s="471"/>
      <c r="D42" s="847" t="s">
        <v>283</v>
      </c>
      <c r="E42" s="474"/>
      <c r="F42" s="474"/>
      <c r="G42" s="806" t="s">
        <v>286</v>
      </c>
      <c r="H42" s="474"/>
      <c r="I42" s="474"/>
      <c r="J42" s="474"/>
      <c r="K42" s="417"/>
    </row>
    <row r="43" spans="1:11" x14ac:dyDescent="0.25">
      <c r="A43" s="456"/>
      <c r="B43" s="470"/>
      <c r="C43" s="471"/>
      <c r="D43" s="848"/>
      <c r="E43" s="474"/>
      <c r="F43" s="474"/>
      <c r="G43" s="807"/>
      <c r="H43" s="474"/>
      <c r="I43" s="474"/>
      <c r="J43" s="474"/>
      <c r="K43" s="417"/>
    </row>
    <row r="44" spans="1:11" ht="13.8" thickBot="1" x14ac:dyDescent="0.3">
      <c r="A44" s="456"/>
      <c r="B44" s="470"/>
      <c r="C44" s="471"/>
      <c r="D44" s="848"/>
      <c r="E44" s="474"/>
      <c r="F44" s="474"/>
      <c r="G44" s="808"/>
      <c r="H44" s="474"/>
      <c r="I44" s="474"/>
      <c r="J44" s="474"/>
      <c r="K44" s="417"/>
    </row>
    <row r="45" spans="1:11" ht="13.8" thickBot="1" x14ac:dyDescent="0.3">
      <c r="A45" s="456"/>
      <c r="B45" s="470"/>
      <c r="C45" s="471"/>
      <c r="D45" s="485"/>
      <c r="E45" s="474"/>
      <c r="F45" s="474"/>
      <c r="G45" s="411"/>
      <c r="H45" s="474"/>
      <c r="I45" s="474"/>
      <c r="J45" s="474"/>
      <c r="K45" s="417"/>
    </row>
    <row r="46" spans="1:11" ht="13.8" thickBot="1" x14ac:dyDescent="0.3">
      <c r="A46" s="456"/>
      <c r="B46" s="470"/>
      <c r="C46" s="471"/>
      <c r="D46" s="486" t="s">
        <v>600</v>
      </c>
      <c r="E46" s="474"/>
      <c r="F46" s="474"/>
      <c r="G46" s="476" t="s">
        <v>65</v>
      </c>
      <c r="H46" s="474"/>
      <c r="I46" s="474"/>
      <c r="J46" s="474"/>
      <c r="K46" s="417"/>
    </row>
    <row r="47" spans="1:11" ht="13.8" thickBot="1" x14ac:dyDescent="0.3">
      <c r="A47" s="456"/>
      <c r="B47" s="470"/>
      <c r="C47" s="471"/>
      <c r="D47" s="472"/>
      <c r="E47" s="474"/>
      <c r="F47" s="474"/>
      <c r="G47" s="474"/>
      <c r="H47" s="474"/>
      <c r="I47" s="474"/>
      <c r="J47" s="474"/>
      <c r="K47" s="417"/>
    </row>
    <row r="48" spans="1:11" ht="40.5" customHeight="1" thickBot="1" x14ac:dyDescent="0.3">
      <c r="A48" s="456"/>
      <c r="B48" s="470"/>
      <c r="C48" s="471"/>
      <c r="D48" s="472" t="s">
        <v>284</v>
      </c>
      <c r="E48" s="844" t="s">
        <v>536</v>
      </c>
      <c r="F48" s="845"/>
      <c r="G48" s="845"/>
      <c r="H48" s="845"/>
      <c r="I48" s="845"/>
      <c r="J48" s="846"/>
      <c r="K48" s="417"/>
    </row>
    <row r="49" spans="1:11" ht="13.8" thickBot="1" x14ac:dyDescent="0.3">
      <c r="A49" s="456"/>
      <c r="B49" s="470"/>
      <c r="C49" s="471"/>
      <c r="D49" s="412"/>
      <c r="E49" s="412"/>
      <c r="F49" s="412"/>
      <c r="G49" s="412"/>
      <c r="H49" s="412"/>
      <c r="I49" s="470"/>
      <c r="J49" s="412"/>
      <c r="K49" s="417"/>
    </row>
    <row r="50" spans="1:11" x14ac:dyDescent="0.25">
      <c r="A50" s="456"/>
      <c r="B50" s="470"/>
      <c r="C50" s="471"/>
      <c r="D50" s="406" t="s">
        <v>137</v>
      </c>
      <c r="E50" s="849" t="s">
        <v>601</v>
      </c>
      <c r="F50" s="850"/>
      <c r="G50" s="850"/>
      <c r="H50" s="850"/>
      <c r="I50" s="850"/>
      <c r="J50" s="851"/>
      <c r="K50" s="417"/>
    </row>
    <row r="51" spans="1:11" x14ac:dyDescent="0.25">
      <c r="A51" s="456"/>
      <c r="B51" s="470"/>
      <c r="C51" s="471"/>
      <c r="D51" s="406"/>
      <c r="E51" s="852"/>
      <c r="F51" s="827"/>
      <c r="G51" s="827"/>
      <c r="H51" s="827"/>
      <c r="I51" s="827"/>
      <c r="J51" s="853"/>
      <c r="K51" s="417"/>
    </row>
    <row r="52" spans="1:11" ht="13.8" thickBot="1" x14ac:dyDescent="0.3">
      <c r="A52" s="456"/>
      <c r="B52" s="470"/>
      <c r="C52" s="471"/>
      <c r="D52" s="406"/>
      <c r="E52" s="854"/>
      <c r="F52" s="828"/>
      <c r="G52" s="828"/>
      <c r="H52" s="828"/>
      <c r="I52" s="828"/>
      <c r="J52" s="855"/>
      <c r="K52" s="417"/>
    </row>
    <row r="53" spans="1:11" x14ac:dyDescent="0.25">
      <c r="A53" s="456"/>
      <c r="B53" s="470"/>
      <c r="C53" s="471"/>
      <c r="D53" s="412"/>
      <c r="E53" s="412"/>
      <c r="F53" s="412"/>
      <c r="G53" s="412"/>
      <c r="H53" s="412"/>
      <c r="I53" s="470"/>
      <c r="J53" s="412"/>
      <c r="K53" s="417"/>
    </row>
    <row r="54" spans="1:11" ht="13.5" customHeight="1" thickBot="1" x14ac:dyDescent="0.3">
      <c r="A54" s="456"/>
      <c r="B54" s="470"/>
      <c r="C54" s="471"/>
      <c r="D54" s="839" t="s">
        <v>602</v>
      </c>
      <c r="E54" s="412"/>
      <c r="F54" s="412"/>
      <c r="G54" s="412"/>
      <c r="H54" s="412"/>
      <c r="I54" s="470"/>
      <c r="J54" s="412"/>
      <c r="K54" s="417"/>
    </row>
    <row r="55" spans="1:11" ht="12.75" customHeight="1" x14ac:dyDescent="0.25">
      <c r="A55" s="456"/>
      <c r="B55" s="470"/>
      <c r="C55" s="471"/>
      <c r="D55" s="840"/>
      <c r="E55" s="830" t="s">
        <v>294</v>
      </c>
      <c r="F55" s="831"/>
      <c r="G55" s="831"/>
      <c r="H55" s="831"/>
      <c r="I55" s="831"/>
      <c r="J55" s="831"/>
      <c r="K55" s="832"/>
    </row>
    <row r="56" spans="1:11" x14ac:dyDescent="0.25">
      <c r="A56" s="456"/>
      <c r="B56" s="470"/>
      <c r="C56" s="471"/>
      <c r="D56" s="412"/>
      <c r="E56" s="833"/>
      <c r="F56" s="834"/>
      <c r="G56" s="834"/>
      <c r="H56" s="834"/>
      <c r="I56" s="834"/>
      <c r="J56" s="834"/>
      <c r="K56" s="835"/>
    </row>
    <row r="57" spans="1:11" x14ac:dyDescent="0.25">
      <c r="A57" s="456"/>
      <c r="B57" s="470"/>
      <c r="C57" s="471"/>
      <c r="D57" s="406"/>
      <c r="E57" s="833"/>
      <c r="F57" s="834"/>
      <c r="G57" s="834"/>
      <c r="H57" s="834"/>
      <c r="I57" s="834"/>
      <c r="J57" s="834"/>
      <c r="K57" s="835"/>
    </row>
    <row r="58" spans="1:11" ht="25.5" customHeight="1" x14ac:dyDescent="0.25">
      <c r="A58" s="456"/>
      <c r="B58" s="470"/>
      <c r="C58" s="471"/>
      <c r="D58" s="433"/>
      <c r="E58" s="833"/>
      <c r="F58" s="834"/>
      <c r="G58" s="834"/>
      <c r="H58" s="834"/>
      <c r="I58" s="834"/>
      <c r="J58" s="834"/>
      <c r="K58" s="835"/>
    </row>
    <row r="59" spans="1:11" x14ac:dyDescent="0.25">
      <c r="A59" s="456"/>
      <c r="B59" s="470"/>
      <c r="C59" s="471"/>
      <c r="D59" s="433"/>
      <c r="E59" s="833"/>
      <c r="F59" s="834"/>
      <c r="G59" s="834"/>
      <c r="H59" s="834"/>
      <c r="I59" s="834"/>
      <c r="J59" s="834"/>
      <c r="K59" s="835"/>
    </row>
    <row r="60" spans="1:11" x14ac:dyDescent="0.25">
      <c r="A60" s="456"/>
      <c r="B60" s="470"/>
      <c r="C60" s="471"/>
      <c r="D60" s="433"/>
      <c r="E60" s="833"/>
      <c r="F60" s="834"/>
      <c r="G60" s="834"/>
      <c r="H60" s="834"/>
      <c r="I60" s="834"/>
      <c r="J60" s="834"/>
      <c r="K60" s="835"/>
    </row>
    <row r="61" spans="1:11" ht="25.5" customHeight="1" x14ac:dyDescent="0.25">
      <c r="A61" s="456"/>
      <c r="B61" s="470"/>
      <c r="C61" s="471"/>
      <c r="D61" s="433"/>
      <c r="E61" s="833"/>
      <c r="F61" s="834"/>
      <c r="G61" s="834"/>
      <c r="H61" s="834"/>
      <c r="I61" s="834"/>
      <c r="J61" s="834"/>
      <c r="K61" s="835"/>
    </row>
    <row r="62" spans="1:11" ht="13.8" thickBot="1" x14ac:dyDescent="0.3">
      <c r="A62" s="456"/>
      <c r="B62" s="470"/>
      <c r="C62" s="471"/>
      <c r="D62" s="433"/>
      <c r="E62" s="836"/>
      <c r="F62" s="837"/>
      <c r="G62" s="837"/>
      <c r="H62" s="837"/>
      <c r="I62" s="837"/>
      <c r="J62" s="837"/>
      <c r="K62" s="838"/>
    </row>
    <row r="63" spans="1:11" ht="13.8" thickBot="1" x14ac:dyDescent="0.3">
      <c r="A63" s="456"/>
      <c r="B63" s="470"/>
      <c r="C63" s="471"/>
      <c r="D63" s="487"/>
      <c r="E63" s="412"/>
      <c r="F63" s="412"/>
      <c r="G63" s="412"/>
      <c r="H63" s="412"/>
      <c r="I63" s="470"/>
      <c r="J63" s="412"/>
      <c r="K63" s="417"/>
    </row>
    <row r="64" spans="1:11" ht="12.75" customHeight="1" x14ac:dyDescent="0.25">
      <c r="A64" s="456"/>
      <c r="B64" s="470"/>
      <c r="C64" s="471"/>
      <c r="D64" s="839" t="s">
        <v>288</v>
      </c>
      <c r="E64" s="830" t="s">
        <v>603</v>
      </c>
      <c r="F64" s="831"/>
      <c r="G64" s="831"/>
      <c r="H64" s="831"/>
      <c r="I64" s="831"/>
      <c r="J64" s="831"/>
      <c r="K64" s="832"/>
    </row>
    <row r="65" spans="1:11" x14ac:dyDescent="0.25">
      <c r="A65" s="456"/>
      <c r="B65" s="470"/>
      <c r="C65" s="471"/>
      <c r="D65" s="840"/>
      <c r="E65" s="833"/>
      <c r="F65" s="834"/>
      <c r="G65" s="834"/>
      <c r="H65" s="834"/>
      <c r="I65" s="834"/>
      <c r="J65" s="834"/>
      <c r="K65" s="835"/>
    </row>
    <row r="66" spans="1:11" ht="15" x14ac:dyDescent="0.25">
      <c r="A66" s="456"/>
      <c r="B66" s="470"/>
      <c r="C66" s="471"/>
      <c r="D66" s="488"/>
      <c r="E66" s="833"/>
      <c r="F66" s="834"/>
      <c r="G66" s="834"/>
      <c r="H66" s="834"/>
      <c r="I66" s="834"/>
      <c r="J66" s="834"/>
      <c r="K66" s="835"/>
    </row>
    <row r="67" spans="1:11" x14ac:dyDescent="0.25">
      <c r="A67" s="456"/>
      <c r="B67" s="470"/>
      <c r="C67" s="471"/>
      <c r="D67" s="433"/>
      <c r="E67" s="833"/>
      <c r="F67" s="834"/>
      <c r="G67" s="834"/>
      <c r="H67" s="834"/>
      <c r="I67" s="834"/>
      <c r="J67" s="834"/>
      <c r="K67" s="835"/>
    </row>
    <row r="68" spans="1:11" x14ac:dyDescent="0.25">
      <c r="A68" s="456"/>
      <c r="B68" s="470"/>
      <c r="C68" s="471"/>
      <c r="D68" s="433"/>
      <c r="E68" s="833"/>
      <c r="F68" s="834"/>
      <c r="G68" s="834"/>
      <c r="H68" s="834"/>
      <c r="I68" s="834"/>
      <c r="J68" s="834"/>
      <c r="K68" s="835"/>
    </row>
    <row r="69" spans="1:11" x14ac:dyDescent="0.25">
      <c r="A69" s="456"/>
      <c r="B69" s="470"/>
      <c r="C69" s="471"/>
      <c r="D69" s="433"/>
      <c r="E69" s="833"/>
      <c r="F69" s="834"/>
      <c r="G69" s="834"/>
      <c r="H69" s="834"/>
      <c r="I69" s="834"/>
      <c r="J69" s="834"/>
      <c r="K69" s="835"/>
    </row>
    <row r="70" spans="1:11" ht="13.8" thickBot="1" x14ac:dyDescent="0.3">
      <c r="A70" s="456"/>
      <c r="B70" s="470"/>
      <c r="C70" s="471"/>
      <c r="D70" s="433"/>
      <c r="E70" s="841"/>
      <c r="F70" s="842"/>
      <c r="G70" s="842"/>
      <c r="H70" s="842"/>
      <c r="I70" s="842"/>
      <c r="J70" s="842"/>
      <c r="K70" s="843"/>
    </row>
    <row r="71" spans="1:11" x14ac:dyDescent="0.25">
      <c r="A71" s="456"/>
      <c r="B71" s="470"/>
      <c r="C71" s="471"/>
      <c r="D71" s="433"/>
      <c r="E71" s="412"/>
      <c r="F71" s="412"/>
      <c r="G71" s="412"/>
      <c r="H71" s="412"/>
      <c r="I71" s="470"/>
      <c r="J71" s="412"/>
      <c r="K71" s="417"/>
    </row>
    <row r="72" spans="1:11" x14ac:dyDescent="0.25">
      <c r="A72" s="456"/>
      <c r="B72" s="470"/>
      <c r="C72" s="471"/>
      <c r="D72" s="433"/>
      <c r="E72" s="412"/>
      <c r="F72" s="412"/>
      <c r="G72" s="412"/>
      <c r="H72" s="412"/>
      <c r="I72" s="470"/>
      <c r="J72" s="412"/>
      <c r="K72" s="417"/>
    </row>
    <row r="73" spans="1:11" x14ac:dyDescent="0.25">
      <c r="A73" s="456"/>
      <c r="B73" s="470"/>
      <c r="C73" s="471"/>
      <c r="D73" s="487"/>
      <c r="E73" s="487"/>
      <c r="F73" s="412"/>
      <c r="G73" s="412"/>
      <c r="H73" s="412"/>
      <c r="I73" s="470"/>
      <c r="J73" s="412"/>
      <c r="K73" s="417"/>
    </row>
    <row r="74" spans="1:11" x14ac:dyDescent="0.25">
      <c r="A74" s="456"/>
      <c r="B74" s="470"/>
      <c r="C74" s="471"/>
      <c r="D74" s="433"/>
      <c r="E74" s="412"/>
      <c r="F74" s="412"/>
      <c r="G74" s="412"/>
      <c r="H74" s="412"/>
      <c r="I74" s="470"/>
      <c r="J74" s="412"/>
      <c r="K74" s="417"/>
    </row>
    <row r="75" spans="1:11" x14ac:dyDescent="0.25">
      <c r="A75" s="456"/>
      <c r="B75" s="470"/>
      <c r="C75" s="471"/>
      <c r="D75" s="470"/>
      <c r="E75" s="470"/>
      <c r="F75" s="412"/>
      <c r="G75" s="412"/>
      <c r="H75" s="412"/>
      <c r="I75" s="470"/>
      <c r="J75" s="412"/>
      <c r="K75" s="417"/>
    </row>
    <row r="76" spans="1:11" x14ac:dyDescent="0.25">
      <c r="A76" s="456"/>
      <c r="B76" s="470"/>
      <c r="C76" s="471"/>
      <c r="D76" s="433"/>
      <c r="E76" s="412"/>
      <c r="F76" s="412"/>
      <c r="G76" s="412"/>
      <c r="H76" s="412"/>
      <c r="I76" s="470"/>
      <c r="J76" s="412"/>
      <c r="K76" s="417"/>
    </row>
    <row r="77" spans="1:11" x14ac:dyDescent="0.25">
      <c r="A77" s="456"/>
      <c r="B77" s="470"/>
      <c r="C77" s="471"/>
      <c r="D77" s="433"/>
      <c r="E77" s="412"/>
      <c r="F77" s="412"/>
      <c r="G77" s="412"/>
      <c r="H77" s="412"/>
      <c r="I77" s="470"/>
      <c r="J77" s="412"/>
      <c r="K77" s="417"/>
    </row>
    <row r="78" spans="1:11" x14ac:dyDescent="0.25">
      <c r="A78" s="456"/>
      <c r="B78" s="470"/>
      <c r="C78" s="471"/>
      <c r="D78" s="433"/>
      <c r="E78" s="412"/>
      <c r="F78" s="412"/>
      <c r="G78" s="412"/>
      <c r="H78" s="412"/>
      <c r="I78" s="470"/>
      <c r="J78" s="412"/>
      <c r="K78" s="417"/>
    </row>
    <row r="79" spans="1:11" x14ac:dyDescent="0.25">
      <c r="A79" s="456"/>
      <c r="B79" s="470"/>
      <c r="C79" s="471"/>
      <c r="D79" s="433"/>
      <c r="E79" s="412"/>
      <c r="F79" s="412"/>
      <c r="G79" s="412"/>
      <c r="H79" s="412"/>
      <c r="I79" s="470"/>
      <c r="J79" s="412"/>
      <c r="K79" s="417"/>
    </row>
    <row r="80" spans="1:11" x14ac:dyDescent="0.25">
      <c r="A80" s="456"/>
      <c r="B80" s="470"/>
      <c r="C80" s="471"/>
      <c r="D80" s="433"/>
      <c r="E80" s="412"/>
      <c r="F80" s="412"/>
      <c r="G80" s="412"/>
      <c r="H80" s="412"/>
      <c r="I80" s="470"/>
      <c r="J80" s="412"/>
      <c r="K80" s="417"/>
    </row>
    <row r="81" spans="1:11" x14ac:dyDescent="0.25">
      <c r="A81" s="456"/>
      <c r="B81" s="470"/>
      <c r="C81" s="471"/>
      <c r="D81" s="433"/>
      <c r="E81" s="412"/>
      <c r="F81" s="412"/>
      <c r="G81" s="412"/>
      <c r="H81" s="412"/>
      <c r="I81" s="470"/>
      <c r="J81" s="412"/>
      <c r="K81" s="417"/>
    </row>
    <row r="82" spans="1:11" x14ac:dyDescent="0.25">
      <c r="A82" s="456"/>
      <c r="B82" s="470"/>
      <c r="C82" s="471"/>
      <c r="D82" s="433"/>
      <c r="E82" s="412"/>
      <c r="F82" s="412"/>
      <c r="G82" s="412"/>
      <c r="H82" s="412"/>
      <c r="I82" s="470"/>
      <c r="J82" s="412"/>
      <c r="K82" s="417"/>
    </row>
    <row r="83" spans="1:11" x14ac:dyDescent="0.25">
      <c r="A83" s="456"/>
      <c r="B83" s="470"/>
      <c r="C83" s="471"/>
      <c r="D83" s="433"/>
      <c r="E83" s="412"/>
      <c r="F83" s="412"/>
      <c r="G83" s="412"/>
      <c r="H83" s="412"/>
      <c r="I83" s="470"/>
      <c r="J83" s="412"/>
      <c r="K83" s="417"/>
    </row>
    <row r="84" spans="1:11" x14ac:dyDescent="0.25">
      <c r="A84" s="456"/>
      <c r="B84" s="470"/>
      <c r="C84" s="471"/>
      <c r="D84" s="433"/>
      <c r="E84" s="412"/>
      <c r="F84" s="412"/>
      <c r="G84" s="412"/>
      <c r="H84" s="412"/>
      <c r="I84" s="470"/>
      <c r="J84" s="412"/>
      <c r="K84" s="417"/>
    </row>
    <row r="85" spans="1:11" x14ac:dyDescent="0.25">
      <c r="A85" s="456"/>
      <c r="B85" s="470"/>
      <c r="C85" s="471"/>
      <c r="D85" s="433"/>
      <c r="E85" s="412"/>
      <c r="F85" s="412"/>
      <c r="G85" s="412"/>
      <c r="H85" s="412"/>
      <c r="I85" s="470"/>
      <c r="J85" s="412"/>
      <c r="K85" s="417"/>
    </row>
    <row r="86" spans="1:11" x14ac:dyDescent="0.25">
      <c r="A86" s="456"/>
      <c r="B86" s="470"/>
      <c r="C86" s="471"/>
      <c r="D86" s="433"/>
      <c r="E86" s="412"/>
      <c r="F86" s="412"/>
      <c r="G86" s="412"/>
      <c r="H86" s="412"/>
      <c r="I86" s="470"/>
      <c r="J86" s="412"/>
      <c r="K86" s="417"/>
    </row>
    <row r="87" spans="1:11" x14ac:dyDescent="0.25">
      <c r="A87" s="456"/>
      <c r="B87" s="470"/>
      <c r="C87" s="471"/>
      <c r="D87" s="433"/>
      <c r="E87" s="412"/>
      <c r="F87" s="412"/>
      <c r="G87" s="412"/>
      <c r="H87" s="412"/>
      <c r="I87" s="470"/>
      <c r="J87" s="412"/>
      <c r="K87" s="417"/>
    </row>
    <row r="88" spans="1:11" x14ac:dyDescent="0.25">
      <c r="A88" s="456"/>
      <c r="B88" s="470"/>
      <c r="C88" s="471"/>
      <c r="D88" s="433"/>
      <c r="E88" s="412"/>
      <c r="F88" s="412"/>
      <c r="G88" s="412"/>
      <c r="H88" s="412"/>
      <c r="I88" s="470"/>
      <c r="J88" s="412"/>
      <c r="K88" s="417"/>
    </row>
    <row r="89" spans="1:11" x14ac:dyDescent="0.25">
      <c r="A89" s="456"/>
      <c r="B89" s="470"/>
      <c r="C89" s="471"/>
      <c r="D89" s="433"/>
      <c r="E89" s="412"/>
      <c r="F89" s="412"/>
      <c r="G89" s="412"/>
      <c r="H89" s="412"/>
      <c r="I89" s="470"/>
      <c r="J89" s="412"/>
      <c r="K89" s="417"/>
    </row>
    <row r="90" spans="1:11" x14ac:dyDescent="0.25">
      <c r="A90" s="456"/>
      <c r="B90" s="470"/>
      <c r="C90" s="471"/>
      <c r="D90" s="433"/>
      <c r="E90" s="412"/>
      <c r="F90" s="412"/>
      <c r="G90" s="412"/>
      <c r="H90" s="412"/>
      <c r="I90" s="470"/>
      <c r="J90" s="412"/>
      <c r="K90" s="417"/>
    </row>
    <row r="91" spans="1:11" x14ac:dyDescent="0.25">
      <c r="A91" s="456"/>
      <c r="B91" s="470"/>
      <c r="C91" s="471"/>
      <c r="D91" s="433"/>
      <c r="E91" s="412"/>
      <c r="F91" s="412"/>
      <c r="G91" s="412"/>
      <c r="H91" s="412"/>
      <c r="I91" s="470"/>
      <c r="J91" s="412"/>
      <c r="K91" s="417"/>
    </row>
    <row r="92" spans="1:11" x14ac:dyDescent="0.25">
      <c r="A92" s="456"/>
      <c r="B92" s="470"/>
      <c r="C92" s="471"/>
      <c r="D92" s="433"/>
      <c r="E92" s="412"/>
      <c r="F92" s="412"/>
      <c r="G92" s="412"/>
      <c r="H92" s="412"/>
      <c r="I92" s="470"/>
      <c r="J92" s="412"/>
      <c r="K92" s="417"/>
    </row>
    <row r="93" spans="1:11" x14ac:dyDescent="0.25">
      <c r="A93" s="456"/>
      <c r="B93" s="470"/>
      <c r="C93" s="471"/>
      <c r="D93" s="433"/>
      <c r="E93" s="412"/>
      <c r="F93" s="412"/>
      <c r="G93" s="412"/>
      <c r="H93" s="412"/>
      <c r="I93" s="470"/>
      <c r="J93" s="412"/>
      <c r="K93" s="417"/>
    </row>
    <row r="94" spans="1:11" x14ac:dyDescent="0.25">
      <c r="A94" s="456"/>
      <c r="B94" s="470"/>
      <c r="C94" s="471"/>
      <c r="D94" s="433"/>
      <c r="E94" s="412"/>
      <c r="F94" s="412"/>
      <c r="G94" s="412"/>
      <c r="H94" s="412"/>
      <c r="I94" s="470"/>
      <c r="J94" s="412"/>
      <c r="K94" s="417"/>
    </row>
    <row r="95" spans="1:11" x14ac:dyDescent="0.25">
      <c r="A95" s="456"/>
      <c r="B95" s="470"/>
      <c r="C95" s="471"/>
      <c r="D95" s="433"/>
      <c r="E95" s="412"/>
      <c r="F95" s="412"/>
      <c r="G95" s="412"/>
      <c r="H95" s="412"/>
      <c r="I95" s="470"/>
      <c r="J95" s="412"/>
      <c r="K95" s="417"/>
    </row>
    <row r="96" spans="1:11" x14ac:dyDescent="0.25">
      <c r="A96" s="456"/>
      <c r="B96" s="470"/>
      <c r="C96" s="471"/>
      <c r="D96" s="433"/>
      <c r="E96" s="412"/>
      <c r="F96" s="412"/>
      <c r="G96" s="412"/>
      <c r="H96" s="412"/>
      <c r="I96" s="470"/>
      <c r="J96" s="412"/>
      <c r="K96" s="417"/>
    </row>
    <row r="97" spans="1:11" x14ac:dyDescent="0.25">
      <c r="A97" s="456"/>
      <c r="B97" s="470"/>
      <c r="C97" s="471"/>
      <c r="D97" s="825"/>
      <c r="E97" s="826"/>
      <c r="F97" s="412"/>
      <c r="G97" s="412"/>
      <c r="H97" s="412"/>
      <c r="I97" s="470"/>
      <c r="J97" s="412"/>
      <c r="K97" s="417"/>
    </row>
    <row r="98" spans="1:11" x14ac:dyDescent="0.25">
      <c r="A98" s="456"/>
      <c r="B98" s="470"/>
      <c r="C98" s="471"/>
      <c r="D98" s="827"/>
      <c r="E98" s="826"/>
      <c r="F98" s="412"/>
      <c r="G98" s="412"/>
      <c r="H98" s="412"/>
      <c r="I98" s="470"/>
      <c r="J98" s="412"/>
      <c r="K98" s="417"/>
    </row>
    <row r="99" spans="1:11" ht="13.8" thickBot="1" x14ac:dyDescent="0.3">
      <c r="A99" s="457"/>
      <c r="B99" s="489"/>
      <c r="C99" s="490"/>
      <c r="D99" s="828"/>
      <c r="E99" s="829"/>
      <c r="F99" s="458"/>
      <c r="G99" s="458"/>
      <c r="H99" s="458"/>
      <c r="I99" s="489"/>
      <c r="J99" s="458"/>
      <c r="K99" s="459"/>
    </row>
    <row r="100" spans="1:11" x14ac:dyDescent="0.25">
      <c r="C100" s="471"/>
      <c r="D100" s="433"/>
      <c r="E100" s="412"/>
      <c r="F100" s="412"/>
      <c r="G100" s="412"/>
    </row>
    <row r="101" spans="1:11" x14ac:dyDescent="0.25">
      <c r="C101" s="471"/>
      <c r="D101" s="433"/>
      <c r="E101" s="412"/>
      <c r="F101" s="412"/>
      <c r="G101" s="412"/>
    </row>
    <row r="102" spans="1:11" x14ac:dyDescent="0.25">
      <c r="C102" s="471"/>
      <c r="D102" s="433"/>
      <c r="E102" s="412"/>
      <c r="F102" s="412"/>
      <c r="G102" s="412"/>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2F37DA8A063241BD4236A197CCA85A" ma:contentTypeVersion="55" ma:contentTypeDescription="Create a new document." ma:contentTypeScope="" ma:versionID="6d584cb9477cf49797435c00243cd37e">
  <xsd:schema xmlns:xsd="http://www.w3.org/2001/XMLSchema" xmlns:xs="http://www.w3.org/2001/XMLSchema" xmlns:p="http://schemas.microsoft.com/office/2006/metadata/properties" xmlns:ns2="3cada6dc-2705-46ed-bab2-0b2cd6d935ca" targetNamespace="http://schemas.microsoft.com/office/2006/metadata/properties" ma:root="true" ma:fieldsID="5a0c973bcca59b3e391bad71dd93dc76"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B86DEC-F39A-473E-A1B7-0544136A84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7CBF5E-C7AB-4086-B5CC-04F4DBAAEFCC}">
  <ds:schemaRef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3cada6dc-2705-46ed-bab2-0b2cd6d935ca"/>
    <ds:schemaRef ds:uri="http://purl.org/dc/terms/"/>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Cover Sheet</vt:lpstr>
      <vt:lpstr>Version Control</vt:lpstr>
      <vt:lpstr>Requirements, Process &amp; Notes C</vt:lpstr>
      <vt:lpstr>Requirements, Process &amp; Notes D</vt:lpstr>
      <vt:lpstr>Requirements, Process &amp; Notes E</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'ETIE Layout'!Print_Area</vt:lpstr>
      <vt:lpstr>'Freq,Ramping,Voltage Settings'!Print_Area</vt:lpstr>
      <vt:lpstr>'Requirements, Process &amp; Notes D'!Print_Area</vt:lpstr>
      <vt:lpstr>'Requirements, Process &amp; Notes E'!Print_Area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Ross Christie</cp:lastModifiedBy>
  <cp:lastPrinted>2016-10-20T15:22:42Z</cp:lastPrinted>
  <dcterms:created xsi:type="dcterms:W3CDTF">2004-11-04T21:40:00Z</dcterms:created>
  <dcterms:modified xsi:type="dcterms:W3CDTF">2019-03-26T15:07:00Z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0x010100D52F37DA8A063241BD4236A197CCA85A</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Test Document Status">
    <vt:lpwstr/>
  </property>
  <property fmtid="{D5CDD505-2E9C-101B-9397-08002B2CF9AE}" pid="15" name="Schedule Status">
    <vt:lpwstr/>
  </property>
  <property fmtid="{D5CDD505-2E9C-101B-9397-08002B2CF9AE}" pid="16" name="Test Status">
    <vt:lpwstr/>
  </property>
  <property fmtid="{D5CDD505-2E9C-101B-9397-08002B2CF9AE}" pid="17" name="Startup/Changeover">
    <vt:lpwstr/>
  </property>
  <property fmtid="{D5CDD505-2E9C-101B-9397-08002B2CF9AE}" pid="18" name="File Category">
    <vt:lpwstr/>
  </property>
</Properties>
</file>