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75" yWindow="480" windowWidth="4950" windowHeight="1500" tabRatio="817"/>
  </bookViews>
  <sheets>
    <sheet name="Sharpe ratio" sheetId="59" r:id="rId1"/>
    <sheet name="Fund" sheetId="1" r:id="rId2"/>
    <sheet name="Benchmarks" sheetId="2" r:id="rId3"/>
    <sheet name="Competitors" sheetId="3" r:id="rId4"/>
    <sheet name="Index" sheetId="6" r:id="rId5"/>
    <sheet name="interest" sheetId="24" r:id="rId6"/>
    <sheet name="Market State" sheetId="25" r:id="rId7"/>
    <sheet name="Results" sheetId="58" r:id="rId8"/>
    <sheet name="Results T1" sheetId="26" r:id="rId9"/>
    <sheet name="jhkjehk" sheetId="28" r:id="rId10"/>
    <sheet name="Sutter Pension" sheetId="35" r:id="rId11"/>
    <sheet name="Sutter Gina" sheetId="36" r:id="rId12"/>
    <sheet name="CSAA" sheetId="37" r:id="rId13"/>
    <sheet name="Sheet2" sheetId="38" r:id="rId14"/>
    <sheet name="Pg13" sheetId="39" r:id="rId15"/>
    <sheet name="Pg14" sheetId="40" r:id="rId16"/>
    <sheet name="Pg15" sheetId="41" r:id="rId17"/>
    <sheet name="CSAA Gina" sheetId="42" r:id="rId18"/>
    <sheet name="3M" sheetId="43" r:id="rId19"/>
    <sheet name="Results Template" sheetId="44" r:id="rId20"/>
    <sheet name="CSAA15Fund" sheetId="45" r:id="rId21"/>
    <sheet name="Results 3M" sheetId="47" r:id="rId22"/>
    <sheet name="MW Liquid Alpha" sheetId="48" r:id="rId23"/>
    <sheet name="HNI" sheetId="49" r:id="rId24"/>
    <sheet name="HNI 08082016" sheetId="50" r:id="rId25"/>
    <sheet name="HNI08092016" sheetId="51" r:id="rId26"/>
    <sheet name="HNILast" sheetId="52" r:id="rId27"/>
    <sheet name="HNI Fees" sheetId="53" r:id="rId28"/>
    <sheet name="aimee research" sheetId="54" r:id="rId29"/>
    <sheet name="Aimee Reserach 2" sheetId="55" r:id="rId30"/>
    <sheet name="BP" sheetId="56" r:id="rId31"/>
    <sheet name="3M September" sheetId="57" r:id="rId32"/>
  </sheets>
  <definedNames>
    <definedName name="_xlnm.Print_Area" localSheetId="18">'3M'!$A$1:$J$127</definedName>
    <definedName name="_xlnm.Print_Area" localSheetId="31">'3M September'!$A$1:$J$49</definedName>
    <definedName name="_xlnm.Print_Area" localSheetId="28">'aimee research'!$A$1:$J$134</definedName>
    <definedName name="_xlnm.Print_Area" localSheetId="29">'Aimee Reserach 2'!$A$1:$J$141</definedName>
    <definedName name="_xlnm.Print_Area" localSheetId="30">BP!$A$1:$J$27</definedName>
    <definedName name="_xlnm.Print_Area" localSheetId="12">CSAA!$A$1:$J$106</definedName>
    <definedName name="_xlnm.Print_Area" localSheetId="17">'CSAA Gina'!$A$1:$J$207</definedName>
    <definedName name="_xlnm.Print_Area" localSheetId="20">CSAA15Fund!$A$1:$J$156</definedName>
    <definedName name="_xlnm.Print_Area" localSheetId="23">HNI!$A$1:$J$85</definedName>
    <definedName name="_xlnm.Print_Area" localSheetId="24">'HNI 08082016'!$A$1:$J$71</definedName>
    <definedName name="_xlnm.Print_Area" localSheetId="27">'HNI Fees'!$A$1:$J$50</definedName>
    <definedName name="_xlnm.Print_Area" localSheetId="25">HNI08092016!$A$1:$J$85</definedName>
    <definedName name="_xlnm.Print_Area" localSheetId="26">HNILast!$A$1:$J$50</definedName>
    <definedName name="_xlnm.Print_Area" localSheetId="9">jhkjehk!$A$1:$J$207</definedName>
    <definedName name="_xlnm.Print_Area" localSheetId="22">'MW Liquid Alpha'!$A$1:$J$50</definedName>
    <definedName name="_xlnm.Print_Area" localSheetId="7">Results!$A$1:$J$43</definedName>
    <definedName name="_xlnm.Print_Area" localSheetId="21">'Results 3M'!$A$1:$J$207</definedName>
    <definedName name="_xlnm.Print_Area" localSheetId="8">'Results T1'!$A$1:$J$135</definedName>
    <definedName name="_xlnm.Print_Area" localSheetId="19">'Results Template'!$A$1:$J$207</definedName>
    <definedName name="_xlnm.Print_Area" localSheetId="11">'Sutter Gina'!$A$1:$J$207</definedName>
    <definedName name="_xlnm.Print_Area" localSheetId="10">'Sutter Pension'!$A$1:$J$99</definedName>
  </definedNames>
  <calcPr calcId="145621"/>
</workbook>
</file>

<file path=xl/calcChain.xml><?xml version="1.0" encoding="utf-8"?>
<calcChain xmlns="http://schemas.openxmlformats.org/spreadsheetml/2006/main">
  <c r="G28" i="58" l="1"/>
  <c r="G23" i="58"/>
  <c r="C9" i="59" l="1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C115" i="59"/>
  <c r="C116" i="59"/>
  <c r="C117" i="59"/>
  <c r="C8" i="59"/>
  <c r="O82" i="59"/>
  <c r="K83" i="59"/>
  <c r="F117" i="1" l="1"/>
  <c r="F118" i="1"/>
  <c r="D8" i="1"/>
  <c r="D83" i="59" l="1"/>
  <c r="E83" i="59" s="1"/>
  <c r="D85" i="59"/>
  <c r="E85" i="59" s="1"/>
  <c r="D86" i="59"/>
  <c r="E86" i="59" s="1"/>
  <c r="D89" i="59"/>
  <c r="E89" i="59" s="1"/>
  <c r="D90" i="59"/>
  <c r="E90" i="59" s="1"/>
  <c r="D92" i="59"/>
  <c r="E92" i="59" s="1"/>
  <c r="D93" i="59"/>
  <c r="E93" i="59" s="1"/>
  <c r="D94" i="59"/>
  <c r="E94" i="59" s="1"/>
  <c r="D97" i="59"/>
  <c r="E97" i="59" s="1"/>
  <c r="D98" i="59"/>
  <c r="E98" i="59" s="1"/>
  <c r="D102" i="59"/>
  <c r="E102" i="59" s="1"/>
  <c r="D104" i="59"/>
  <c r="E104" i="59" s="1"/>
  <c r="D105" i="59"/>
  <c r="E105" i="59" s="1"/>
  <c r="D106" i="59"/>
  <c r="E106" i="59" s="1"/>
  <c r="D110" i="59"/>
  <c r="E110" i="59" s="1"/>
  <c r="D114" i="59"/>
  <c r="E114" i="59" s="1"/>
  <c r="D117" i="59"/>
  <c r="E117" i="59" s="1"/>
  <c r="D8" i="59"/>
  <c r="E8" i="59" s="1"/>
  <c r="D10" i="59"/>
  <c r="E10" i="59" s="1"/>
  <c r="D11" i="59"/>
  <c r="E11" i="59" s="1"/>
  <c r="D12" i="59"/>
  <c r="E12" i="59" s="1"/>
  <c r="D13" i="59"/>
  <c r="E13" i="59" s="1"/>
  <c r="D14" i="59"/>
  <c r="E14" i="59" s="1"/>
  <c r="D16" i="59"/>
  <c r="E16" i="59" s="1"/>
  <c r="D18" i="59"/>
  <c r="E18" i="59" s="1"/>
  <c r="D19" i="59"/>
  <c r="E19" i="59" s="1"/>
  <c r="D20" i="59"/>
  <c r="E20" i="59" s="1"/>
  <c r="D21" i="59"/>
  <c r="E21" i="59" s="1"/>
  <c r="D22" i="59"/>
  <c r="E22" i="59" s="1"/>
  <c r="D24" i="59"/>
  <c r="E24" i="59" s="1"/>
  <c r="D26" i="59"/>
  <c r="E26" i="59" s="1"/>
  <c r="D27" i="59"/>
  <c r="E27" i="59" s="1"/>
  <c r="D28" i="59"/>
  <c r="E28" i="59" s="1"/>
  <c r="D29" i="59"/>
  <c r="E29" i="59" s="1"/>
  <c r="D30" i="59"/>
  <c r="E30" i="59" s="1"/>
  <c r="D32" i="59"/>
  <c r="E32" i="59" s="1"/>
  <c r="D34" i="59"/>
  <c r="E34" i="59" s="1"/>
  <c r="D35" i="59"/>
  <c r="E35" i="59" s="1"/>
  <c r="D36" i="59"/>
  <c r="E36" i="59" s="1"/>
  <c r="D37" i="59"/>
  <c r="E37" i="59" s="1"/>
  <c r="D38" i="59"/>
  <c r="E38" i="59" s="1"/>
  <c r="D40" i="59"/>
  <c r="E40" i="59" s="1"/>
  <c r="D42" i="59"/>
  <c r="E42" i="59" s="1"/>
  <c r="D43" i="59"/>
  <c r="E43" i="59" s="1"/>
  <c r="D44" i="59"/>
  <c r="E44" i="59" s="1"/>
  <c r="D45" i="59"/>
  <c r="E45" i="59" s="1"/>
  <c r="D46" i="59"/>
  <c r="E46" i="59" s="1"/>
  <c r="D48" i="59"/>
  <c r="E48" i="59" s="1"/>
  <c r="D50" i="59"/>
  <c r="E50" i="59" s="1"/>
  <c r="D51" i="59"/>
  <c r="E51" i="59" s="1"/>
  <c r="D52" i="59"/>
  <c r="E52" i="59" s="1"/>
  <c r="D53" i="59"/>
  <c r="E53" i="59" s="1"/>
  <c r="D54" i="59"/>
  <c r="E54" i="59" s="1"/>
  <c r="D56" i="59"/>
  <c r="E56" i="59" s="1"/>
  <c r="D58" i="59"/>
  <c r="E58" i="59" s="1"/>
  <c r="D59" i="59"/>
  <c r="E59" i="59" s="1"/>
  <c r="D60" i="59"/>
  <c r="E60" i="59" s="1"/>
  <c r="D61" i="59"/>
  <c r="E61" i="59" s="1"/>
  <c r="D62" i="59"/>
  <c r="E62" i="59" s="1"/>
  <c r="D64" i="59"/>
  <c r="E64" i="59" s="1"/>
  <c r="D66" i="59"/>
  <c r="E66" i="59" s="1"/>
  <c r="D67" i="59"/>
  <c r="E67" i="59" s="1"/>
  <c r="D68" i="59"/>
  <c r="E68" i="59" s="1"/>
  <c r="D69" i="59"/>
  <c r="E69" i="59" s="1"/>
  <c r="D70" i="59"/>
  <c r="E70" i="59" s="1"/>
  <c r="D72" i="59"/>
  <c r="E72" i="59" s="1"/>
  <c r="D74" i="59"/>
  <c r="E74" i="59" s="1"/>
  <c r="D75" i="59"/>
  <c r="E75" i="59" s="1"/>
  <c r="D76" i="59"/>
  <c r="E76" i="59" s="1"/>
  <c r="D77" i="59"/>
  <c r="E77" i="59" s="1"/>
  <c r="D78" i="59"/>
  <c r="E78" i="59" s="1"/>
  <c r="D80" i="59"/>
  <c r="E80" i="59" s="1"/>
  <c r="D82" i="59"/>
  <c r="E82" i="59" s="1"/>
  <c r="D84" i="59"/>
  <c r="E84" i="59" s="1"/>
  <c r="D88" i="59"/>
  <c r="E88" i="59" s="1"/>
  <c r="D91" i="59"/>
  <c r="E91" i="59" s="1"/>
  <c r="D96" i="59"/>
  <c r="E96" i="59" s="1"/>
  <c r="D99" i="59"/>
  <c r="E99" i="59" s="1"/>
  <c r="D100" i="59"/>
  <c r="E100" i="59" s="1"/>
  <c r="D101" i="59"/>
  <c r="E101" i="59" s="1"/>
  <c r="D107" i="59"/>
  <c r="E107" i="59" s="1"/>
  <c r="D108" i="59"/>
  <c r="E108" i="59" s="1"/>
  <c r="D109" i="59"/>
  <c r="E109" i="59" s="1"/>
  <c r="D112" i="59"/>
  <c r="E112" i="59" s="1"/>
  <c r="D115" i="59"/>
  <c r="E115" i="59" s="1"/>
  <c r="D116" i="59"/>
  <c r="E116" i="59" s="1"/>
  <c r="D9" i="59"/>
  <c r="E9" i="59" s="1"/>
  <c r="D15" i="59"/>
  <c r="E15" i="59" s="1"/>
  <c r="D17" i="59"/>
  <c r="E17" i="59" s="1"/>
  <c r="D23" i="59"/>
  <c r="E23" i="59" s="1"/>
  <c r="D25" i="59"/>
  <c r="E25" i="59" s="1"/>
  <c r="D31" i="59"/>
  <c r="E31" i="59" s="1"/>
  <c r="D33" i="59"/>
  <c r="E33" i="59" s="1"/>
  <c r="D39" i="59"/>
  <c r="E39" i="59" s="1"/>
  <c r="D41" i="59"/>
  <c r="E41" i="59" s="1"/>
  <c r="D47" i="59"/>
  <c r="E47" i="59" s="1"/>
  <c r="D49" i="59"/>
  <c r="E49" i="59" s="1"/>
  <c r="D55" i="59"/>
  <c r="E55" i="59" s="1"/>
  <c r="D57" i="59"/>
  <c r="E57" i="59" s="1"/>
  <c r="D63" i="59"/>
  <c r="E63" i="59" s="1"/>
  <c r="D65" i="59"/>
  <c r="E65" i="59" s="1"/>
  <c r="D71" i="59"/>
  <c r="E71" i="59" s="1"/>
  <c r="D73" i="59"/>
  <c r="E73" i="59" s="1"/>
  <c r="D79" i="59"/>
  <c r="E79" i="59" s="1"/>
  <c r="D81" i="59"/>
  <c r="E81" i="59" s="1"/>
  <c r="D87" i="59"/>
  <c r="E87" i="59" s="1"/>
  <c r="D95" i="59"/>
  <c r="E95" i="59" s="1"/>
  <c r="D103" i="59"/>
  <c r="E103" i="59" s="1"/>
  <c r="D111" i="59"/>
  <c r="E111" i="59" s="1"/>
  <c r="D113" i="59"/>
  <c r="E113" i="59" s="1"/>
  <c r="H23" i="58"/>
  <c r="I23" i="58"/>
  <c r="H24" i="58"/>
  <c r="I24" i="58"/>
  <c r="H25" i="58"/>
  <c r="I25" i="58"/>
  <c r="G24" i="58"/>
  <c r="G25" i="58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8" i="24"/>
  <c r="K82" i="59" l="1"/>
  <c r="K84" i="59" s="1"/>
  <c r="H82" i="59"/>
  <c r="P82" i="59" s="1"/>
  <c r="H83" i="59"/>
  <c r="H87" i="59"/>
  <c r="K89" i="59" s="1"/>
  <c r="H88" i="59"/>
  <c r="N3" i="24"/>
  <c r="H8" i="24"/>
  <c r="E8" i="24"/>
  <c r="N3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8" i="6"/>
  <c r="N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8" i="6"/>
  <c r="H89" i="59" l="1"/>
  <c r="I89" i="59" s="1"/>
  <c r="H84" i="59"/>
  <c r="I84" i="59" s="1"/>
  <c r="N2" i="24"/>
  <c r="G123" i="1" a="1"/>
  <c r="G123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7" i="1" s="1"/>
  <c r="D28" i="1"/>
  <c r="E28" i="1" s="1"/>
  <c r="D29" i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D38" i="1"/>
  <c r="E38" i="1" s="1"/>
  <c r="D39" i="1"/>
  <c r="D40" i="1"/>
  <c r="E40" i="1" s="1"/>
  <c r="D41" i="1"/>
  <c r="E41" i="1" s="1"/>
  <c r="D42" i="1"/>
  <c r="E42" i="1" s="1"/>
  <c r="D43" i="1"/>
  <c r="D44" i="1"/>
  <c r="E44" i="1" s="1"/>
  <c r="D45" i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D62" i="1"/>
  <c r="E62" i="1" s="1"/>
  <c r="D63" i="1"/>
  <c r="D64" i="1"/>
  <c r="E64" i="1" s="1"/>
  <c r="D65" i="1"/>
  <c r="E65" i="1" s="1"/>
  <c r="D66" i="1"/>
  <c r="E66" i="1" s="1"/>
  <c r="D67" i="1"/>
  <c r="D68" i="1"/>
  <c r="E68" i="1" s="1"/>
  <c r="D69" i="1"/>
  <c r="D70" i="1"/>
  <c r="E70" i="1" s="1"/>
  <c r="D71" i="1"/>
  <c r="D72" i="1"/>
  <c r="E72" i="1" s="1"/>
  <c r="D73" i="1"/>
  <c r="E73" i="1" s="1"/>
  <c r="D74" i="1"/>
  <c r="E74" i="1" s="1"/>
  <c r="D75" i="1"/>
  <c r="D76" i="1"/>
  <c r="E76" i="1" s="1"/>
  <c r="D77" i="1"/>
  <c r="D78" i="1"/>
  <c r="E78" i="1" s="1"/>
  <c r="D79" i="1"/>
  <c r="D80" i="1"/>
  <c r="E80" i="1" s="1"/>
  <c r="D81" i="1"/>
  <c r="E81" i="1" s="1"/>
  <c r="D82" i="1"/>
  <c r="E82" i="1" s="1"/>
  <c r="D83" i="1"/>
  <c r="D84" i="1"/>
  <c r="E84" i="1" s="1"/>
  <c r="D85" i="1"/>
  <c r="D86" i="1"/>
  <c r="E86" i="1" s="1"/>
  <c r="D87" i="1"/>
  <c r="D88" i="1"/>
  <c r="E88" i="1" s="1"/>
  <c r="D89" i="1"/>
  <c r="E89" i="1" s="1"/>
  <c r="D90" i="1"/>
  <c r="E90" i="1" s="1"/>
  <c r="D91" i="1"/>
  <c r="D92" i="1"/>
  <c r="E92" i="1" s="1"/>
  <c r="D93" i="1"/>
  <c r="D94" i="1"/>
  <c r="E94" i="1" s="1"/>
  <c r="D95" i="1"/>
  <c r="D96" i="1"/>
  <c r="E96" i="1" s="1"/>
  <c r="D97" i="1"/>
  <c r="E97" i="1" s="1"/>
  <c r="D98" i="1"/>
  <c r="E98" i="1" s="1"/>
  <c r="D99" i="1"/>
  <c r="D100" i="1"/>
  <c r="E100" i="1" s="1"/>
  <c r="D101" i="1"/>
  <c r="D102" i="1"/>
  <c r="E102" i="1" s="1"/>
  <c r="D103" i="1"/>
  <c r="D104" i="1"/>
  <c r="E104" i="1" s="1"/>
  <c r="D105" i="1"/>
  <c r="E105" i="1" s="1"/>
  <c r="D106" i="1"/>
  <c r="E106" i="1" s="1"/>
  <c r="D107" i="1"/>
  <c r="D108" i="1"/>
  <c r="E108" i="1" s="1"/>
  <c r="D109" i="1"/>
  <c r="D110" i="1"/>
  <c r="E110" i="1" s="1"/>
  <c r="D111" i="1"/>
  <c r="D112" i="1"/>
  <c r="E112" i="1" s="1"/>
  <c r="D113" i="1"/>
  <c r="E113" i="1" s="1"/>
  <c r="D114" i="1"/>
  <c r="E114" i="1" s="1"/>
  <c r="D115" i="1"/>
  <c r="D116" i="1"/>
  <c r="E116" i="1" s="1"/>
  <c r="D117" i="1"/>
  <c r="D2" i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9" i="1"/>
  <c r="E31" i="1"/>
  <c r="E35" i="1"/>
  <c r="E37" i="1"/>
  <c r="E39" i="1"/>
  <c r="E43" i="1"/>
  <c r="E45" i="1"/>
  <c r="E47" i="1"/>
  <c r="E51" i="1"/>
  <c r="E53" i="1"/>
  <c r="E55" i="1"/>
  <c r="E59" i="1"/>
  <c r="E61" i="1"/>
  <c r="E63" i="1"/>
  <c r="E67" i="1"/>
  <c r="E69" i="1"/>
  <c r="E71" i="1"/>
  <c r="E75" i="1"/>
  <c r="E77" i="1"/>
  <c r="E79" i="1"/>
  <c r="E83" i="1"/>
  <c r="E85" i="1"/>
  <c r="E87" i="1"/>
  <c r="E91" i="1"/>
  <c r="E93" i="1"/>
  <c r="E95" i="1"/>
  <c r="E99" i="1"/>
  <c r="E101" i="1"/>
  <c r="E103" i="1"/>
  <c r="E107" i="1"/>
  <c r="E109" i="1"/>
  <c r="E111" i="1"/>
  <c r="E115" i="1"/>
  <c r="E117" i="1"/>
  <c r="K120" i="1"/>
  <c r="H125" i="1" a="1"/>
  <c r="H125" i="1" s="1"/>
  <c r="G125" i="1" a="1"/>
  <c r="G125" i="1" s="1"/>
  <c r="G121" i="1" a="1"/>
  <c r="G121" i="1" s="1"/>
  <c r="E121" i="1"/>
  <c r="D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</calcChain>
</file>

<file path=xl/sharedStrings.xml><?xml version="1.0" encoding="utf-8"?>
<sst xmlns="http://schemas.openxmlformats.org/spreadsheetml/2006/main" count="2496" uniqueCount="202">
  <si>
    <t>Date</t>
  </si>
  <si>
    <t>Maximum Drawdown</t>
  </si>
  <si>
    <t>Standard Deviation</t>
  </si>
  <si>
    <t>Downside Deviation</t>
  </si>
  <si>
    <t>Skewness</t>
  </si>
  <si>
    <t>Excess Kurtosis</t>
  </si>
  <si>
    <t>Beta</t>
  </si>
  <si>
    <t>Jensen Alpha</t>
  </si>
  <si>
    <t>Alpha (Annualized)</t>
  </si>
  <si>
    <t>Annualized Return</t>
  </si>
  <si>
    <t>Regressed Against Russell 3000</t>
  </si>
  <si>
    <t>YTD</t>
  </si>
  <si>
    <t>1 Year</t>
  </si>
  <si>
    <t>3 Year</t>
  </si>
  <si>
    <t>5 Year</t>
  </si>
  <si>
    <t>7 Year</t>
  </si>
  <si>
    <t>Since Inception</t>
  </si>
  <si>
    <t>Length Drawdown (Months)</t>
  </si>
  <si>
    <t>Batting Average</t>
  </si>
  <si>
    <t>Length Recovery (Months)</t>
  </si>
  <si>
    <t>Omega Ratio</t>
  </si>
  <si>
    <t>Calendar Return</t>
  </si>
  <si>
    <t>Sortino Ratio</t>
  </si>
  <si>
    <t>Up Months</t>
  </si>
  <si>
    <t>Down Months</t>
  </si>
  <si>
    <t>Slugging Ratio</t>
  </si>
  <si>
    <t>Up-Capture Russell</t>
  </si>
  <si>
    <t>Statistical Measures</t>
  </si>
  <si>
    <t>Treynor</t>
  </si>
  <si>
    <t>Sharpe Ratio</t>
  </si>
  <si>
    <t>R - Square</t>
  </si>
  <si>
    <t>US Treasury 10 Years</t>
  </si>
  <si>
    <t>Up-Capture US Treasury 10 Years</t>
  </si>
  <si>
    <t>Down-Capture Russell</t>
  </si>
  <si>
    <t>Down-Capture US Treasury 10 Years</t>
  </si>
  <si>
    <t>HFRI Fund of Funds</t>
  </si>
  <si>
    <t>Russell 3000</t>
  </si>
  <si>
    <t>VIX</t>
  </si>
  <si>
    <t>Merill Lynnch AA Bond Index</t>
  </si>
  <si>
    <t>MSCI World Index</t>
  </si>
  <si>
    <t>10 Year</t>
  </si>
  <si>
    <t>15 Year</t>
  </si>
  <si>
    <t>Up-Capture HFRI Fund of Funds</t>
  </si>
  <si>
    <t>Down-Capture HFRI Fund of Funds</t>
  </si>
  <si>
    <t>Omega</t>
  </si>
  <si>
    <t>TeamCo Advisers Composite Index</t>
  </si>
  <si>
    <t>January 2008 - May 2016</t>
  </si>
  <si>
    <t>P 90936</t>
  </si>
  <si>
    <t>P 90222</t>
  </si>
  <si>
    <t>P 90441</t>
  </si>
  <si>
    <t>P 90221</t>
  </si>
  <si>
    <t>P 166528</t>
  </si>
  <si>
    <t>P 2</t>
  </si>
  <si>
    <t>P 302</t>
  </si>
  <si>
    <t>P 1012</t>
  </si>
  <si>
    <t>P 1766</t>
  </si>
  <si>
    <t>P 8021</t>
  </si>
  <si>
    <t>P 19464</t>
  </si>
  <si>
    <t>P 21452</t>
  </si>
  <si>
    <t>P 92394</t>
  </si>
  <si>
    <t>P 10073</t>
  </si>
  <si>
    <t>Sutter Health Pension Account</t>
  </si>
  <si>
    <t>P 139348</t>
  </si>
  <si>
    <t>P 221016</t>
  </si>
  <si>
    <t>P 314156</t>
  </si>
  <si>
    <t>P 410672</t>
  </si>
  <si>
    <t>P 313389</t>
  </si>
  <si>
    <t>P 315427</t>
  </si>
  <si>
    <t>P 389599</t>
  </si>
  <si>
    <t>P 138643</t>
  </si>
  <si>
    <t>P 168284</t>
  </si>
  <si>
    <t>P 224297</t>
  </si>
  <si>
    <t>Beta (Russell 3000)</t>
  </si>
  <si>
    <t>Average Monthly Retuurn</t>
  </si>
  <si>
    <t>Average Index Positive</t>
  </si>
  <si>
    <t>Average Index Negative</t>
  </si>
  <si>
    <t>Total Months</t>
  </si>
  <si>
    <t>CSAA Portfolio</t>
  </si>
  <si>
    <t>HFRI Fund of Funds Market Defensive Index</t>
  </si>
  <si>
    <t>HFRI FoF Market Defensive</t>
  </si>
  <si>
    <t>CSAA</t>
  </si>
  <si>
    <t>P 9795</t>
  </si>
  <si>
    <t>P 11011</t>
  </si>
  <si>
    <t>P 12597</t>
  </si>
  <si>
    <t>P 13729</t>
  </si>
  <si>
    <t>P 14233</t>
  </si>
  <si>
    <t>P 14021</t>
  </si>
  <si>
    <t>P 15751</t>
  </si>
  <si>
    <t>P 13545</t>
  </si>
  <si>
    <t>P 14398</t>
  </si>
  <si>
    <t>P 12594</t>
  </si>
  <si>
    <t>P 15728</t>
  </si>
  <si>
    <t>P 15683</t>
  </si>
  <si>
    <t>HFRI Fund of Funds Index</t>
  </si>
  <si>
    <t>ML Corporate AA</t>
  </si>
  <si>
    <t>HFRI FoF</t>
  </si>
  <si>
    <t>P 503</t>
  </si>
  <si>
    <t>P 183</t>
  </si>
  <si>
    <t>P 3166</t>
  </si>
  <si>
    <t>P 415</t>
  </si>
  <si>
    <t>P 4531</t>
  </si>
  <si>
    <t>P 1308</t>
  </si>
  <si>
    <t>P 3724</t>
  </si>
  <si>
    <t>P 1503</t>
  </si>
  <si>
    <t>P 173</t>
  </si>
  <si>
    <t>P 519</t>
  </si>
  <si>
    <t>P 625</t>
  </si>
  <si>
    <t>P 709</t>
  </si>
  <si>
    <t>P 955</t>
  </si>
  <si>
    <t>P 1159</t>
  </si>
  <si>
    <t>P 3370</t>
  </si>
  <si>
    <t>P 4806</t>
  </si>
  <si>
    <t>P 6531</t>
  </si>
  <si>
    <t>3M Proposed Portfolio</t>
  </si>
  <si>
    <t>MW Liquid Alpha Plus Strategy</t>
  </si>
  <si>
    <t>MSCI World</t>
  </si>
  <si>
    <t xml:space="preserve">Marshall Wace – MW Eureka Fund </t>
  </si>
  <si>
    <t>Marshall Wace TOPS Fund</t>
  </si>
  <si>
    <t>January 2008 - June 2016</t>
  </si>
  <si>
    <t>P 422</t>
  </si>
  <si>
    <t>P 387</t>
  </si>
  <si>
    <t>P 281</t>
  </si>
  <si>
    <t>P 148</t>
  </si>
  <si>
    <t>P 57</t>
  </si>
  <si>
    <t>P 120</t>
  </si>
  <si>
    <t>P 313</t>
  </si>
  <si>
    <t>P 390</t>
  </si>
  <si>
    <t>HFRI FW</t>
  </si>
  <si>
    <t>P 36</t>
  </si>
  <si>
    <t>P 141</t>
  </si>
  <si>
    <t>P 177</t>
  </si>
  <si>
    <t>P 394</t>
  </si>
  <si>
    <t>P 397</t>
  </si>
  <si>
    <t>P 426</t>
  </si>
  <si>
    <t>P 113</t>
  </si>
  <si>
    <t>P 42</t>
  </si>
  <si>
    <t>P 77</t>
  </si>
  <si>
    <t>P 40</t>
  </si>
  <si>
    <t>P 89</t>
  </si>
  <si>
    <t>P 53</t>
  </si>
  <si>
    <t>P 75</t>
  </si>
  <si>
    <t>P 106</t>
  </si>
  <si>
    <t>P3</t>
  </si>
  <si>
    <t>P1</t>
  </si>
  <si>
    <t>P2</t>
  </si>
  <si>
    <t>P3 (50 bps)</t>
  </si>
  <si>
    <t>P3 (75 bps)</t>
  </si>
  <si>
    <t>P3 (100 bps)</t>
  </si>
  <si>
    <t>January 2008 - July 2016</t>
  </si>
  <si>
    <t>Hoplite Offshore Fund</t>
  </si>
  <si>
    <t>Maverick Fund LDC (Class A)</t>
  </si>
  <si>
    <t>Maverick Select Fund, Ltd. -  Class A3</t>
  </si>
  <si>
    <t>Miura Global Fund Ltd</t>
  </si>
  <si>
    <t>Tybourne Equity Offshore Series A</t>
  </si>
  <si>
    <t>Viking Global Equities III Ltd - Eligible (Class H)</t>
  </si>
  <si>
    <t>Atlas Global Investments Limited (Class A/C) Unrestricted</t>
  </si>
  <si>
    <t>Stelliam Fund LP (Unrestricted Series B)</t>
  </si>
  <si>
    <t>Coatue Offshore Fund Ltd</t>
  </si>
  <si>
    <t>PFM Healthcare Fund LP</t>
  </si>
  <si>
    <t>Alyeska Fund LP</t>
  </si>
  <si>
    <t>AKO Partners LP (Class A2 USD)</t>
  </si>
  <si>
    <t>Algert Global Equity Market Neutral Fund, Ltd</t>
  </si>
  <si>
    <t>Samlyn Offshore Fund, LTD</t>
  </si>
  <si>
    <t>Valiant Capital Partners Offshore Ltd</t>
  </si>
  <si>
    <t>Marshall WaceEureka Fund</t>
  </si>
  <si>
    <t xml:space="preserve">Maverick Fund LDC </t>
  </si>
  <si>
    <t>Maverick Select Fund</t>
  </si>
  <si>
    <t>Miura Global Fund</t>
  </si>
  <si>
    <t>Tybourne Equity Offshore</t>
  </si>
  <si>
    <t>Viking Global Equities III</t>
  </si>
  <si>
    <t>Atlas Global Investments Limited</t>
  </si>
  <si>
    <t>Stelliam Fund</t>
  </si>
  <si>
    <t>Coatue Offshore Fund</t>
  </si>
  <si>
    <t xml:space="preserve">AKO Partners LP </t>
  </si>
  <si>
    <t>Valiant Capital Partners</t>
  </si>
  <si>
    <t>Algert Global</t>
  </si>
  <si>
    <t>HFRI ED - Distressed Restructuring Index</t>
  </si>
  <si>
    <t>Beach Point Total Return Fund</t>
  </si>
  <si>
    <t>One William Street</t>
  </si>
  <si>
    <t>3M (Net)</t>
  </si>
  <si>
    <t>HFRI Fund Weighted Composite Index</t>
  </si>
  <si>
    <t>January 2008 - August 2016</t>
  </si>
  <si>
    <t>ITD</t>
  </si>
  <si>
    <t>MSCI ACWI</t>
  </si>
  <si>
    <t>3M</t>
  </si>
  <si>
    <t>Risk Levels</t>
  </si>
  <si>
    <t>TeamCo Client Composite</t>
  </si>
  <si>
    <t>HFRI Fund of Funds Composite Index</t>
  </si>
  <si>
    <t>July 2007 - August 2016</t>
  </si>
  <si>
    <t>2007*</t>
  </si>
  <si>
    <t>* Since July 2007</t>
  </si>
  <si>
    <t>Inception</t>
  </si>
  <si>
    <t>Downside return</t>
  </si>
  <si>
    <t>TCC</t>
  </si>
  <si>
    <t>Batting Avg</t>
  </si>
  <si>
    <t>Benchmark</t>
  </si>
  <si>
    <t>Average Excess Return</t>
  </si>
  <si>
    <t>Standard Devation</t>
  </si>
  <si>
    <t>Dowside Std</t>
  </si>
  <si>
    <t>3 year downside std</t>
  </si>
  <si>
    <t>positive return</t>
  </si>
  <si>
    <t>Positive mean of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</si>
</sst>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%"/>
    <numFmt numFmtId="165" formatCode="0.000%"/>
    <numFmt numFmtId="166" formatCode="0.00_);[Red]\(0.00\)"/>
    <numFmt numFmtId="167" formatCode="0.00%;[Red]\(0.00%\)"/>
    <numFmt numFmtId="168" formatCode="0.0000%"/>
    <numFmt numFmtId="169" formatCode="0.0000000000"/>
    <numFmt numFmtId="170" formatCode="_(* #,##0.000_);_(* \(#,##0.000\);_(* &quot;-&quot;??_);_(@_)"/>
    <numFmt numFmtId="171" formatCode="0.000000%"/>
    <numFmt numFmtId="172" formatCode="0.00000000%"/>
    <numFmt numFmtId="173" formatCode="0.00000000000%"/>
    <numFmt numFmtId="174" formatCode="0.000000000000000000%"/>
    <numFmt numFmtId="175" formatCode="_(* #,##0.000000_);_(* \(#,##0.000000\);_(* &quot;-&quot;??_);_(@_)"/>
    <numFmt numFmtId="181" formatCode="0.00000000"/>
    <numFmt numFmtId="185" formatCode="#,##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253E9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 style="medium">
        <color rgb="FF253E90"/>
      </bottom>
      <diagonal/>
    </border>
    <border>
      <left/>
      <right style="thin">
        <color theme="0"/>
      </right>
      <top style="medium">
        <color rgb="FF253E90"/>
      </top>
      <bottom style="thin">
        <color theme="0"/>
      </bottom>
      <diagonal/>
    </border>
    <border>
      <left style="medium">
        <color rgb="FF253E90"/>
      </left>
      <right/>
      <top/>
      <bottom style="medium">
        <color rgb="FF253E90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253E90"/>
      </right>
      <top/>
      <bottom style="medium">
        <color rgb="FF253E90"/>
      </bottom>
      <diagonal/>
    </border>
    <border>
      <left style="medium">
        <color rgb="FF253E90"/>
      </left>
      <right/>
      <top style="medium">
        <color rgb="FF253E90"/>
      </top>
      <bottom style="thin">
        <color theme="0"/>
      </bottom>
      <diagonal/>
    </border>
    <border>
      <left/>
      <right/>
      <top style="medium">
        <color rgb="FF253E90"/>
      </top>
      <bottom style="thin">
        <color theme="0"/>
      </bottom>
      <diagonal/>
    </border>
    <border>
      <left style="medium">
        <color rgb="FF253E90"/>
      </left>
      <right style="thin">
        <color theme="0"/>
      </right>
      <top/>
      <bottom style="medium">
        <color rgb="FF253E90"/>
      </bottom>
      <diagonal/>
    </border>
    <border>
      <left style="thin">
        <color theme="0"/>
      </left>
      <right/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253E9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 style="medium">
        <color theme="0" tint="-0.499984740745262"/>
      </top>
      <bottom/>
      <diagonal/>
    </border>
    <border>
      <left style="thin">
        <color theme="0"/>
      </left>
      <right/>
      <top style="medium">
        <color theme="0" tint="-0.499984740745262"/>
      </top>
      <bottom style="medium">
        <color rgb="FF253E9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rgb="FF253E90"/>
      </top>
      <bottom style="medium">
        <color rgb="FF253E90"/>
      </bottom>
      <diagonal/>
    </border>
    <border>
      <left/>
      <right/>
      <top/>
      <bottom style="thin">
        <color theme="0"/>
      </bottom>
      <diagonal/>
    </border>
    <border>
      <left style="medium">
        <color rgb="FF253E90"/>
      </left>
      <right/>
      <top/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/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253E90"/>
      </right>
      <top style="medium">
        <color rgb="FF253E9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rgb="FF253E90"/>
      </left>
      <right/>
      <top style="medium">
        <color rgb="FF253E90"/>
      </top>
      <bottom/>
      <diagonal/>
    </border>
    <border>
      <left/>
      <right style="thin">
        <color theme="0"/>
      </right>
      <top style="medium">
        <color rgb="FF253E9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1911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43" fontId="5" fillId="0" borderId="0" applyFont="0" applyFill="0" applyBorder="0" applyAlignment="0" applyProtection="0"/>
  </cellStyleXfs>
  <cellXfs count="115">
    <xf numFmtId="0" fontId="0" fillId="0" borderId="0" xfId="0"/>
    <xf numFmtId="2" fontId="0" fillId="0" borderId="1" xfId="0" applyNumberFormat="1" applyBorder="1" applyAlignment="1">
      <alignment horizontal="center"/>
    </xf>
    <xf numFmtId="10" fontId="0" fillId="0" borderId="1" xfId="195" applyNumberFormat="1" applyFont="1" applyBorder="1" applyAlignment="1">
      <alignment horizontal="center"/>
    </xf>
    <xf numFmtId="0" fontId="0" fillId="0" borderId="1" xfId="195" applyNumberFormat="1" applyFont="1" applyBorder="1" applyAlignment="1">
      <alignment horizontal="center"/>
    </xf>
    <xf numFmtId="2" fontId="0" fillId="0" borderId="1" xfId="195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195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195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64" fontId="0" fillId="0" borderId="14" xfId="195" applyNumberFormat="1" applyFont="1" applyFill="1" applyBorder="1" applyAlignment="1">
      <alignment horizontal="center" vertical="center"/>
    </xf>
    <xf numFmtId="164" fontId="0" fillId="0" borderId="15" xfId="195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195" applyNumberFormat="1" applyFont="1" applyFill="1" applyBorder="1" applyAlignment="1">
      <alignment horizontal="center" vertical="center"/>
    </xf>
    <xf numFmtId="0" fontId="6" fillId="2" borderId="8" xfId="195" applyNumberFormat="1" applyFont="1" applyFill="1" applyBorder="1" applyAlignment="1">
      <alignment horizontal="center" vertical="center"/>
    </xf>
    <xf numFmtId="10" fontId="0" fillId="0" borderId="0" xfId="195" applyNumberFormat="1" applyFont="1" applyBorder="1" applyAlignment="1">
      <alignment horizontal="center"/>
    </xf>
    <xf numFmtId="0" fontId="0" fillId="0" borderId="22" xfId="0" applyBorder="1" applyAlignment="1">
      <alignment vertical="center"/>
    </xf>
    <xf numFmtId="0" fontId="7" fillId="2" borderId="23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195" applyNumberFormat="1" applyFont="1" applyFill="1" applyBorder="1" applyAlignment="1">
      <alignment horizontal="center" vertical="center"/>
    </xf>
    <xf numFmtId="0" fontId="6" fillId="2" borderId="27" xfId="195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horizontal="center" vertical="center"/>
    </xf>
    <xf numFmtId="10" fontId="0" fillId="0" borderId="0" xfId="0" applyNumberFormat="1"/>
    <xf numFmtId="0" fontId="6" fillId="2" borderId="33" xfId="195" applyNumberFormat="1" applyFont="1" applyFill="1" applyBorder="1" applyAlignment="1">
      <alignment horizontal="center" vertical="center" wrapText="1"/>
    </xf>
    <xf numFmtId="4" fontId="0" fillId="0" borderId="1" xfId="195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6" fillId="2" borderId="1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16" xfId="195" applyNumberFormat="1" applyFont="1" applyFill="1" applyBorder="1" applyAlignment="1">
      <alignment horizontal="center" vertical="center"/>
    </xf>
    <xf numFmtId="0" fontId="6" fillId="2" borderId="37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38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1" fillId="3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0" fontId="6" fillId="2" borderId="1" xfId="195" applyNumberFormat="1" applyFont="1" applyFill="1" applyBorder="1" applyAlignment="1">
      <alignment horizontal="center" vertical="center"/>
    </xf>
    <xf numFmtId="165" fontId="0" fillId="0" borderId="1" xfId="195" applyNumberFormat="1" applyFont="1" applyBorder="1"/>
    <xf numFmtId="0" fontId="6" fillId="2" borderId="37" xfId="195" applyNumberFormat="1" applyFont="1" applyFill="1" applyBorder="1" applyAlignment="1">
      <alignment horizontal="center" vertical="center"/>
    </xf>
    <xf numFmtId="10" fontId="0" fillId="0" borderId="1" xfId="0" applyNumberFormat="1" applyBorder="1"/>
    <xf numFmtId="0" fontId="1" fillId="5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166" fontId="0" fillId="0" borderId="1" xfId="195" applyNumberFormat="1" applyFont="1" applyBorder="1" applyAlignment="1">
      <alignment horizontal="center"/>
    </xf>
    <xf numFmtId="167" fontId="0" fillId="0" borderId="1" xfId="195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0" fontId="0" fillId="0" borderId="0" xfId="0" applyNumberFormat="1"/>
    <xf numFmtId="10" fontId="0" fillId="0" borderId="0" xfId="195" applyNumberFormat="1" applyFont="1"/>
    <xf numFmtId="0" fontId="1" fillId="7" borderId="1" xfId="0" applyFont="1" applyFill="1" applyBorder="1" applyAlignment="1">
      <alignment horizontal="center"/>
    </xf>
    <xf numFmtId="0" fontId="1" fillId="0" borderId="42" xfId="0" applyFont="1" applyBorder="1"/>
    <xf numFmtId="10" fontId="0" fillId="0" borderId="0" xfId="0" applyNumberFormat="1" applyAlignment="1">
      <alignment horizontal="right"/>
    </xf>
    <xf numFmtId="0" fontId="12" fillId="0" borderId="0" xfId="0" applyFont="1" applyFill="1" applyBorder="1" applyAlignment="1">
      <alignment horizontal="center" vertical="top"/>
    </xf>
    <xf numFmtId="0" fontId="14" fillId="0" borderId="43" xfId="0" applyFont="1" applyBorder="1"/>
    <xf numFmtId="10" fontId="1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/>
    <xf numFmtId="168" fontId="0" fillId="0" borderId="0" xfId="0" applyNumberFormat="1"/>
    <xf numFmtId="169" fontId="0" fillId="0" borderId="0" xfId="0" applyNumberFormat="1"/>
    <xf numFmtId="170" fontId="0" fillId="0" borderId="0" xfId="11910" applyNumberFormat="1" applyFont="1"/>
    <xf numFmtId="0" fontId="0" fillId="8" borderId="0" xfId="0" applyFill="1"/>
    <xf numFmtId="171" fontId="0" fillId="0" borderId="0" xfId="0" applyNumberFormat="1"/>
    <xf numFmtId="173" fontId="0" fillId="0" borderId="0" xfId="0" applyNumberFormat="1"/>
    <xf numFmtId="172" fontId="0" fillId="0" borderId="0" xfId="195" applyNumberFormat="1" applyFont="1"/>
    <xf numFmtId="174" fontId="0" fillId="0" borderId="0" xfId="0" applyNumberFormat="1"/>
    <xf numFmtId="175" fontId="0" fillId="0" borderId="7" xfId="1191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0" fillId="0" borderId="1" xfId="195" applyNumberFormat="1" applyFont="1" applyBorder="1" applyAlignment="1">
      <alignment horizontal="center"/>
    </xf>
    <xf numFmtId="185" fontId="0" fillId="0" borderId="1" xfId="195" applyNumberFormat="1" applyFont="1" applyBorder="1" applyAlignment="1">
      <alignment horizontal="center"/>
    </xf>
  </cellXfs>
  <cellStyles count="11911">
    <cellStyle name="Comma" xfId="11910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7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388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390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389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583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775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967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159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351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1543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308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310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309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2503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2695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2887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652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036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038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037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231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423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4615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4807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572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341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343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342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6536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6728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6920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112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304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7496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261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263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262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8456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8648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8840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605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9989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9991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9990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184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376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0568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0760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525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Normal" xfId="0" builtinId="0"/>
    <cellStyle name="Normal 2" xfId="1"/>
    <cellStyle name="Normal 2 2" xfId="11909"/>
    <cellStyle name="Normal 3" xfId="5956"/>
    <cellStyle name="Percent" xfId="195" builtinId="5"/>
    <cellStyle name="Percent 2" xfId="2"/>
  </cellStyles>
  <dxfs count="0"/>
  <tableStyles count="0" defaultTableStyle="TableStyleMedium2" defaultPivotStyle="PivotStyleLight16"/>
  <colors>
    <mruColors>
      <color rgb="FFDDDDDD"/>
      <color rgb="FF253E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'Pg13'!$E$8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'Pg13'!$F$8</c:f>
              <c:numCache>
                <c:formatCode>#,##0.00</c:formatCode>
                <c:ptCount val="1"/>
                <c:pt idx="0">
                  <c:v>0.02</c:v>
                </c:pt>
              </c:numCache>
            </c:numRef>
          </c:xVal>
          <c:yVal>
            <c:numRef>
              <c:f>'Pg13'!$G$8</c:f>
              <c:numCache>
                <c:formatCode>0.000%</c:formatCode>
                <c:ptCount val="1"/>
                <c:pt idx="0">
                  <c:v>1.238E-3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'Pg13'!$E$9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'Pg13'!$F$9</c:f>
              <c:numCache>
                <c:formatCode>#,##0.00</c:formatCode>
                <c:ptCount val="1"/>
                <c:pt idx="0">
                  <c:v>7.0000000000000007E-2</c:v>
                </c:pt>
              </c:numCache>
            </c:numRef>
          </c:xVal>
          <c:yVal>
            <c:numRef>
              <c:f>'Pg13'!$G$9</c:f>
              <c:numCache>
                <c:formatCode>0.000%</c:formatCode>
                <c:ptCount val="1"/>
                <c:pt idx="0">
                  <c:v>4.8960000000000002E-3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896"/>
        <c:axId val="95810688"/>
      </c:scatterChart>
      <c:valAx>
        <c:axId val="9580889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95810688"/>
        <c:crosses val="autoZero"/>
        <c:crossBetween val="midCat"/>
      </c:valAx>
      <c:valAx>
        <c:axId val="9581068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9580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'Pg14'!$E$8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'Pg14'!$F$8</c:f>
              <c:numCache>
                <c:formatCode>#,##0.00</c:formatCode>
                <c:ptCount val="1"/>
                <c:pt idx="0">
                  <c:v>5.2299999999999999E-2</c:v>
                </c:pt>
              </c:numCache>
            </c:numRef>
          </c:xVal>
          <c:yVal>
            <c:numRef>
              <c:f>'Pg14'!$G$8</c:f>
              <c:numCache>
                <c:formatCode>0.000%</c:formatCode>
                <c:ptCount val="1"/>
                <c:pt idx="0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'Pg14'!$E$9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'Pg14'!$F$9</c:f>
              <c:numCache>
                <c:formatCode>#,##0.00</c:formatCode>
                <c:ptCount val="1"/>
                <c:pt idx="0">
                  <c:v>1.43E-2</c:v>
                </c:pt>
              </c:numCache>
            </c:numRef>
          </c:xVal>
          <c:yVal>
            <c:numRef>
              <c:f>'Pg14'!$G$9</c:f>
              <c:numCache>
                <c:formatCode>0.000%</c:formatCode>
                <c:ptCount val="1"/>
                <c:pt idx="0">
                  <c:v>7.9000000000000008E-3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4240"/>
        <c:axId val="112315776"/>
      </c:scatterChart>
      <c:valAx>
        <c:axId val="11231424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12315776"/>
        <c:crosses val="autoZero"/>
        <c:crossBetween val="midCat"/>
      </c:valAx>
      <c:valAx>
        <c:axId val="11231577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1231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8610282469822"/>
          <c:y val="5.6030183727034118E-2"/>
          <c:w val="0.51253832192311144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'Pg15'!$E$8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'Pg15'!$F$8</c:f>
              <c:numCache>
                <c:formatCode>#,##0.00</c:formatCode>
                <c:ptCount val="1"/>
                <c:pt idx="0">
                  <c:v>-8.4699999999999998E-2</c:v>
                </c:pt>
              </c:numCache>
            </c:numRef>
          </c:xVal>
          <c:yVal>
            <c:numRef>
              <c:f>'Pg15'!$G$8</c:f>
              <c:numCache>
                <c:formatCode>0.000%</c:formatCode>
                <c:ptCount val="1"/>
                <c:pt idx="0">
                  <c:v>-1.2999999999999999E-3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'Pg15'!$E$9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'Pg15'!$F$9</c:f>
              <c:numCache>
                <c:formatCode>#,##0.00</c:formatCode>
                <c:ptCount val="1"/>
                <c:pt idx="0">
                  <c:v>5.7799999999999997E-2</c:v>
                </c:pt>
              </c:numCache>
            </c:numRef>
          </c:xVal>
          <c:yVal>
            <c:numRef>
              <c:f>'Pg15'!$G$9</c:f>
              <c:numCache>
                <c:formatCode>0.000%</c:formatCode>
                <c:ptCount val="1"/>
                <c:pt idx="0">
                  <c:v>1.85E-4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1952"/>
        <c:axId val="112383488"/>
      </c:scatterChart>
      <c:valAx>
        <c:axId val="11238195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12383488"/>
        <c:crosses val="autoZero"/>
        <c:crossBetween val="midCat"/>
      </c:valAx>
      <c:valAx>
        <c:axId val="11238348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1238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Beta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'3M September'!$A$53</c:f>
              <c:strCache>
                <c:ptCount val="1"/>
                <c:pt idx="0">
                  <c:v>3M (Net)</c:v>
                </c:pt>
              </c:strCache>
            </c:strRef>
          </c:tx>
          <c:invertIfNegative val="0"/>
          <c:cat>
            <c:strRef>
              <c:f>'3M September'!$B$52:$E$52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September'!$B$53:$E$53</c:f>
              <c:numCache>
                <c:formatCode>#,##0.00</c:formatCode>
                <c:ptCount val="4"/>
                <c:pt idx="0">
                  <c:v>1.5788381571221151E-2</c:v>
                </c:pt>
                <c:pt idx="1">
                  <c:v>-1.3306098900279734E-3</c:v>
                </c:pt>
                <c:pt idx="2">
                  <c:v>3.3616428987291655E-2</c:v>
                </c:pt>
                <c:pt idx="3">
                  <c:v>5.3193923825235405E-2</c:v>
                </c:pt>
              </c:numCache>
            </c:numRef>
          </c:val>
        </c:ser>
        <c:ser>
          <c:idx val="1"/>
          <c:order val="1"/>
          <c:tx>
            <c:strRef>
              <c:f>'3M September'!$A$61</c:f>
              <c:strCache>
                <c:ptCount val="1"/>
                <c:pt idx="0">
                  <c:v>HFRI Fund Weighted Composite Index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0">
                  <a:srgbClr val="7D8496"/>
                </a:gs>
                <a:gs pos="100000">
                  <a:srgbClr val="E6E6E6"/>
                </a:gs>
              </a:gsLst>
              <a:lin ang="5400000" scaled="0"/>
            </a:gradFill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invertIfNegative val="0"/>
          <c:val>
            <c:numRef>
              <c:f>'3M September'!$B$55:$E$55</c:f>
              <c:numCache>
                <c:formatCode>#,##0.00</c:formatCode>
                <c:ptCount val="4"/>
                <c:pt idx="0">
                  <c:v>0.33000375641776908</c:v>
                </c:pt>
                <c:pt idx="1">
                  <c:v>0.34385776982148086</c:v>
                </c:pt>
                <c:pt idx="2">
                  <c:v>0.34077950483888247</c:v>
                </c:pt>
                <c:pt idx="3">
                  <c:v>0.33287617943278119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95584"/>
        <c:axId val="115212288"/>
      </c:barChart>
      <c:catAx>
        <c:axId val="1225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12288"/>
        <c:crosses val="autoZero"/>
        <c:auto val="1"/>
        <c:lblAlgn val="ctr"/>
        <c:lblOffset val="100"/>
        <c:noMultiLvlLbl val="0"/>
      </c:catAx>
      <c:valAx>
        <c:axId val="115212288"/>
        <c:scaling>
          <c:orientation val="minMax"/>
          <c:max val="1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259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Sharpe Ratio/Sortino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September'!$B$24:$E$24</c:f>
              <c:numCache>
                <c:formatCode>0.00</c:formatCode>
                <c:ptCount val="4"/>
                <c:pt idx="0">
                  <c:v>0.99402596172579116</c:v>
                </c:pt>
                <c:pt idx="1">
                  <c:v>1.2835982599108477</c:v>
                </c:pt>
                <c:pt idx="2">
                  <c:v>1.4832421823402864</c:v>
                </c:pt>
                <c:pt idx="3">
                  <c:v>1.0645446421062985</c:v>
                </c:pt>
              </c:numCache>
            </c:numRef>
          </c:val>
        </c:ser>
        <c:ser>
          <c:idx val="3"/>
          <c:order val="1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val>
            <c:numRef>
              <c:f>'3M September'!$B$20:$E$20</c:f>
              <c:numCache>
                <c:formatCode>0.00</c:formatCode>
                <c:ptCount val="4"/>
                <c:pt idx="0">
                  <c:v>1.3406755388364189</c:v>
                </c:pt>
                <c:pt idx="1">
                  <c:v>1.1175731372600823</c:v>
                </c:pt>
                <c:pt idx="2">
                  <c:v>1.3535745128987242</c:v>
                </c:pt>
                <c:pt idx="3">
                  <c:v>0.54148456754302543</c:v>
                </c:pt>
              </c:numCache>
            </c:numRef>
          </c:val>
        </c:ser>
        <c:ser>
          <c:idx val="0"/>
          <c:order val="2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September'!$B$18:$E$18</c:f>
              <c:numCache>
                <c:formatCode>0.00</c:formatCode>
                <c:ptCount val="4"/>
                <c:pt idx="0">
                  <c:v>3.6119612980600841</c:v>
                </c:pt>
                <c:pt idx="1">
                  <c:v>4.6378097237113849</c:v>
                </c:pt>
                <c:pt idx="2">
                  <c:v>5.3723726951822632</c:v>
                </c:pt>
                <c:pt idx="3">
                  <c:v>3.1094115645575315</c:v>
                </c:pt>
              </c:numCache>
            </c:numRef>
          </c:val>
        </c:ser>
        <c:ser>
          <c:idx val="2"/>
          <c:order val="3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September'!$B$26:$E$26</c:f>
              <c:numCache>
                <c:formatCode>0.00</c:formatCode>
                <c:ptCount val="4"/>
                <c:pt idx="0">
                  <c:v>0.37313765378499208</c:v>
                </c:pt>
                <c:pt idx="1">
                  <c:v>0.32949037525903269</c:v>
                </c:pt>
                <c:pt idx="2">
                  <c:v>0.47955071435531632</c:v>
                </c:pt>
                <c:pt idx="3">
                  <c:v>0.112164355425921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39168"/>
        <c:axId val="115249152"/>
      </c:barChart>
      <c:catAx>
        <c:axId val="115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49152"/>
        <c:crosses val="autoZero"/>
        <c:auto val="1"/>
        <c:lblAlgn val="ctr"/>
        <c:lblOffset val="100"/>
        <c:noMultiLvlLbl val="0"/>
      </c:catAx>
      <c:valAx>
        <c:axId val="11524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23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Alpha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37138587804808"/>
          <c:y val="0.19480351414406533"/>
          <c:w val="0.64308635778476719"/>
          <c:h val="0.7537959317585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'3M September'!$G$58</c:f>
              <c:strCache>
                <c:ptCount val="1"/>
                <c:pt idx="0">
                  <c:v>MSCI ACWI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September'!$H$58:$K$58</c:f>
              <c:numCache>
                <c:formatCode>0.00%</c:formatCode>
                <c:ptCount val="4"/>
                <c:pt idx="0">
                  <c:v>-3.9150650864143701E-3</c:v>
                </c:pt>
                <c:pt idx="1">
                  <c:v>-1.39742280299829E-2</c:v>
                </c:pt>
                <c:pt idx="2">
                  <c:v>-3.42829195254357E-3</c:v>
                </c:pt>
                <c:pt idx="3">
                  <c:v>-3.9576420757270197E-4</c:v>
                </c:pt>
              </c:numCache>
            </c:numRef>
          </c:val>
        </c:ser>
        <c:ser>
          <c:idx val="1"/>
          <c:order val="1"/>
          <c:tx>
            <c:strRef>
              <c:f>'3M September'!$G$59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September'!$H$59:$K$59</c:f>
              <c:numCache>
                <c:formatCode>0.00%</c:formatCode>
                <c:ptCount val="4"/>
                <c:pt idx="0">
                  <c:v>4.6751160765191799E-2</c:v>
                </c:pt>
                <c:pt idx="1">
                  <c:v>5.9438923852515702E-2</c:v>
                </c:pt>
                <c:pt idx="2">
                  <c:v>6.5758195082060003E-2</c:v>
                </c:pt>
                <c:pt idx="3">
                  <c:v>6.0498852888884999E-2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596608"/>
        <c:axId val="124598144"/>
      </c:barChart>
      <c:catAx>
        <c:axId val="12459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598144"/>
        <c:crosses val="autoZero"/>
        <c:auto val="1"/>
        <c:lblAlgn val="ctr"/>
        <c:lblOffset val="100"/>
        <c:noMultiLvlLbl val="0"/>
      </c:catAx>
      <c:valAx>
        <c:axId val="12459814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2459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2315633" cy="53361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41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683684</xdr:colOff>
      <xdr:row>66</xdr:row>
      <xdr:rowOff>120650</xdr:rowOff>
    </xdr:from>
    <xdr:to>
      <xdr:col>3</xdr:col>
      <xdr:colOff>833967</xdr:colOff>
      <xdr:row>81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66</xdr:row>
      <xdr:rowOff>131234</xdr:rowOff>
    </xdr:from>
    <xdr:to>
      <xdr:col>6</xdr:col>
      <xdr:colOff>347134</xdr:colOff>
      <xdr:row>81</xdr:row>
      <xdr:rowOff>143934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1174749</xdr:colOff>
      <xdr:row>66</xdr:row>
      <xdr:rowOff>118531</xdr:rowOff>
    </xdr:from>
    <xdr:to>
      <xdr:col>1</xdr:col>
      <xdr:colOff>110067</xdr:colOff>
      <xdr:row>81</xdr:row>
      <xdr:rowOff>131231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workbookViewId="0">
      <selection activeCell="H19" sqref="H19"/>
    </sheetView>
  </sheetViews>
  <sheetFormatPr defaultRowHeight="15" x14ac:dyDescent="0.25"/>
  <cols>
    <col min="1" max="1" width="9.7109375" bestFit="1" customWidth="1"/>
    <col min="3" max="3" width="12" bestFit="1" customWidth="1"/>
    <col min="7" max="7" width="21.140625" bestFit="1" customWidth="1"/>
    <col min="8" max="8" width="15.28515625" bestFit="1" customWidth="1"/>
    <col min="9" max="9" width="12.5703125" bestFit="1" customWidth="1"/>
    <col min="10" max="10" width="12.42578125" bestFit="1" customWidth="1"/>
    <col min="11" max="11" width="20.42578125" bestFit="1" customWidth="1"/>
    <col min="15" max="15" width="12.140625" bestFit="1" customWidth="1"/>
    <col min="16" max="16" width="23.28515625" bestFit="1" customWidth="1"/>
  </cols>
  <sheetData>
    <row r="1" spans="1:5" x14ac:dyDescent="0.25">
      <c r="A1" s="77" t="s">
        <v>0</v>
      </c>
      <c r="B1" s="78" t="s">
        <v>186</v>
      </c>
      <c r="E1" t="s">
        <v>200</v>
      </c>
    </row>
    <row r="2" spans="1:5" x14ac:dyDescent="0.25">
      <c r="A2" s="79">
        <v>39083</v>
      </c>
      <c r="B2" s="85">
        <v>0</v>
      </c>
    </row>
    <row r="3" spans="1:5" x14ac:dyDescent="0.25">
      <c r="A3" s="79">
        <v>39114</v>
      </c>
      <c r="B3" s="85">
        <v>0</v>
      </c>
    </row>
    <row r="4" spans="1:5" x14ac:dyDescent="0.25">
      <c r="A4" s="79">
        <v>39142</v>
      </c>
      <c r="B4" s="85">
        <v>0</v>
      </c>
    </row>
    <row r="5" spans="1:5" x14ac:dyDescent="0.25">
      <c r="A5" s="79">
        <v>39173</v>
      </c>
      <c r="B5" s="85">
        <v>0</v>
      </c>
    </row>
    <row r="6" spans="1:5" x14ac:dyDescent="0.25">
      <c r="A6" s="79">
        <v>39203</v>
      </c>
      <c r="B6" s="85">
        <v>0</v>
      </c>
    </row>
    <row r="7" spans="1:5" x14ac:dyDescent="0.25">
      <c r="A7" s="79">
        <v>39234</v>
      </c>
      <c r="B7" s="85">
        <v>0</v>
      </c>
    </row>
    <row r="8" spans="1:5" x14ac:dyDescent="0.25">
      <c r="A8" s="79">
        <v>39264</v>
      </c>
      <c r="B8" s="84">
        <v>-1.9800000000000002E-2</v>
      </c>
      <c r="C8" s="51">
        <f>(1+0.000735)^(1/12)-1</f>
        <v>6.1229376090210508E-5</v>
      </c>
      <c r="D8" s="80">
        <f t="shared" ref="D8:D71" si="0">B8-C8</f>
        <v>-1.9861229376090212E-2</v>
      </c>
      <c r="E8" s="80">
        <f>MAX(0,D8)</f>
        <v>0</v>
      </c>
    </row>
    <row r="9" spans="1:5" x14ac:dyDescent="0.25">
      <c r="A9" s="79">
        <v>39295</v>
      </c>
      <c r="B9" s="84">
        <v>-1.2200000000000001E-2</v>
      </c>
      <c r="C9" s="51">
        <f t="shared" ref="C9:C72" si="1">(1+0.000735)^(1/12)-1</f>
        <v>6.1229376090210508E-5</v>
      </c>
      <c r="D9" s="80">
        <f t="shared" si="0"/>
        <v>-1.2261229376090211E-2</v>
      </c>
      <c r="E9" s="80">
        <f t="shared" ref="E9:E72" si="2">MAX(0,D9)</f>
        <v>0</v>
      </c>
    </row>
    <row r="10" spans="1:5" x14ac:dyDescent="0.25">
      <c r="A10" s="79">
        <v>39326</v>
      </c>
      <c r="B10" s="84">
        <v>6.7000000000000002E-3</v>
      </c>
      <c r="C10" s="51">
        <f t="shared" si="1"/>
        <v>6.1229376090210508E-5</v>
      </c>
      <c r="D10" s="80">
        <f t="shared" si="0"/>
        <v>6.6387706239097897E-3</v>
      </c>
      <c r="E10" s="80">
        <f t="shared" si="2"/>
        <v>6.6387706239097897E-3</v>
      </c>
    </row>
    <row r="11" spans="1:5" x14ac:dyDescent="0.25">
      <c r="A11" s="79">
        <v>39356</v>
      </c>
      <c r="B11" s="84">
        <v>2.4400000000000002E-2</v>
      </c>
      <c r="C11" s="51">
        <f t="shared" si="1"/>
        <v>6.1229376090210508E-5</v>
      </c>
      <c r="D11" s="80">
        <f t="shared" si="0"/>
        <v>2.4338770623909791E-2</v>
      </c>
      <c r="E11" s="80">
        <f t="shared" si="2"/>
        <v>2.4338770623909791E-2</v>
      </c>
    </row>
    <row r="12" spans="1:5" x14ac:dyDescent="0.25">
      <c r="A12" s="79">
        <v>39387</v>
      </c>
      <c r="B12" s="84">
        <v>-2.12E-2</v>
      </c>
      <c r="C12" s="51">
        <f t="shared" si="1"/>
        <v>6.1229376090210508E-5</v>
      </c>
      <c r="D12" s="80">
        <f t="shared" si="0"/>
        <v>-2.1261229376090211E-2</v>
      </c>
      <c r="E12" s="80">
        <f t="shared" si="2"/>
        <v>0</v>
      </c>
    </row>
    <row r="13" spans="1:5" x14ac:dyDescent="0.25">
      <c r="A13" s="79">
        <v>39417</v>
      </c>
      <c r="B13" s="84">
        <v>3.7000000000000002E-3</v>
      </c>
      <c r="C13" s="51">
        <f t="shared" si="1"/>
        <v>6.1229376090210508E-5</v>
      </c>
      <c r="D13" s="80">
        <f t="shared" si="0"/>
        <v>3.6387706239097897E-3</v>
      </c>
      <c r="E13" s="80">
        <f t="shared" si="2"/>
        <v>3.6387706239097897E-3</v>
      </c>
    </row>
    <row r="14" spans="1:5" x14ac:dyDescent="0.25">
      <c r="A14" s="79">
        <v>39448</v>
      </c>
      <c r="B14" s="84">
        <v>-1.54E-2</v>
      </c>
      <c r="C14" s="51">
        <f t="shared" si="1"/>
        <v>6.1229376090210508E-5</v>
      </c>
      <c r="D14" s="80">
        <f t="shared" si="0"/>
        <v>-1.5461229376090211E-2</v>
      </c>
      <c r="E14" s="80">
        <f t="shared" si="2"/>
        <v>0</v>
      </c>
    </row>
    <row r="15" spans="1:5" x14ac:dyDescent="0.25">
      <c r="A15" s="79">
        <v>39479</v>
      </c>
      <c r="B15" s="84">
        <v>4.5999999999999999E-3</v>
      </c>
      <c r="C15" s="51">
        <f t="shared" si="1"/>
        <v>6.1229376090210508E-5</v>
      </c>
      <c r="D15" s="80">
        <f t="shared" si="0"/>
        <v>4.5387706239097894E-3</v>
      </c>
      <c r="E15" s="80">
        <f t="shared" si="2"/>
        <v>4.5387706239097894E-3</v>
      </c>
    </row>
    <row r="16" spans="1:5" x14ac:dyDescent="0.25">
      <c r="A16" s="79">
        <v>39508</v>
      </c>
      <c r="B16" s="84">
        <v>-2.07E-2</v>
      </c>
      <c r="C16" s="51">
        <f t="shared" si="1"/>
        <v>6.1229376090210508E-5</v>
      </c>
      <c r="D16" s="80">
        <f t="shared" si="0"/>
        <v>-2.076122937609021E-2</v>
      </c>
      <c r="E16" s="80">
        <f t="shared" si="2"/>
        <v>0</v>
      </c>
    </row>
    <row r="17" spans="1:5" x14ac:dyDescent="0.25">
      <c r="A17" s="79">
        <v>39539</v>
      </c>
      <c r="B17" s="84">
        <v>1.09E-2</v>
      </c>
      <c r="C17" s="51">
        <f t="shared" si="1"/>
        <v>6.1229376090210508E-5</v>
      </c>
      <c r="D17" s="80">
        <f t="shared" si="0"/>
        <v>1.0838770623909789E-2</v>
      </c>
      <c r="E17" s="80">
        <f t="shared" si="2"/>
        <v>1.0838770623909789E-2</v>
      </c>
    </row>
    <row r="18" spans="1:5" x14ac:dyDescent="0.25">
      <c r="A18" s="79">
        <v>39569</v>
      </c>
      <c r="B18" s="84">
        <v>1.17E-2</v>
      </c>
      <c r="C18" s="51">
        <f t="shared" si="1"/>
        <v>6.1229376090210508E-5</v>
      </c>
      <c r="D18" s="80">
        <f t="shared" si="0"/>
        <v>1.163877062390979E-2</v>
      </c>
      <c r="E18" s="80">
        <f t="shared" si="2"/>
        <v>1.163877062390979E-2</v>
      </c>
    </row>
    <row r="19" spans="1:5" x14ac:dyDescent="0.25">
      <c r="A19" s="79">
        <v>39600</v>
      </c>
      <c r="B19" s="84">
        <v>-9.5999999999999992E-3</v>
      </c>
      <c r="C19" s="51">
        <f t="shared" si="1"/>
        <v>6.1229376090210508E-5</v>
      </c>
      <c r="D19" s="80">
        <f t="shared" si="0"/>
        <v>-9.6612293760902097E-3</v>
      </c>
      <c r="E19" s="80">
        <f t="shared" si="2"/>
        <v>0</v>
      </c>
    </row>
    <row r="20" spans="1:5" x14ac:dyDescent="0.25">
      <c r="A20" s="79">
        <v>39630</v>
      </c>
      <c r="B20" s="84">
        <v>-1.7500000000000002E-2</v>
      </c>
      <c r="C20" s="51">
        <f t="shared" si="1"/>
        <v>6.1229376090210508E-5</v>
      </c>
      <c r="D20" s="80">
        <f t="shared" si="0"/>
        <v>-1.7561229376090212E-2</v>
      </c>
      <c r="E20" s="80">
        <f t="shared" si="2"/>
        <v>0</v>
      </c>
    </row>
    <row r="21" spans="1:5" x14ac:dyDescent="0.25">
      <c r="A21" s="79">
        <v>39661</v>
      </c>
      <c r="B21" s="84">
        <v>2.8999999999999998E-3</v>
      </c>
      <c r="C21" s="51">
        <f t="shared" si="1"/>
        <v>6.1229376090210508E-5</v>
      </c>
      <c r="D21" s="80">
        <f t="shared" si="0"/>
        <v>2.8387706239097893E-3</v>
      </c>
      <c r="E21" s="80">
        <f t="shared" si="2"/>
        <v>2.8387706239097893E-3</v>
      </c>
    </row>
    <row r="22" spans="1:5" x14ac:dyDescent="0.25">
      <c r="A22" s="79">
        <v>39692</v>
      </c>
      <c r="B22" s="84">
        <v>-7.0199999999999999E-2</v>
      </c>
      <c r="C22" s="51">
        <f t="shared" si="1"/>
        <v>6.1229376090210508E-5</v>
      </c>
      <c r="D22" s="80">
        <f t="shared" si="0"/>
        <v>-7.0261229376090209E-2</v>
      </c>
      <c r="E22" s="80">
        <f t="shared" si="2"/>
        <v>0</v>
      </c>
    </row>
    <row r="23" spans="1:5" x14ac:dyDescent="0.25">
      <c r="A23" s="79">
        <v>39722</v>
      </c>
      <c r="B23" s="84">
        <v>-7.0999999999999994E-2</v>
      </c>
      <c r="C23" s="51">
        <f t="shared" si="1"/>
        <v>6.1229376090210508E-5</v>
      </c>
      <c r="D23" s="80">
        <f t="shared" si="0"/>
        <v>-7.1061229376090204E-2</v>
      </c>
      <c r="E23" s="80">
        <f t="shared" si="2"/>
        <v>0</v>
      </c>
    </row>
    <row r="24" spans="1:5" x14ac:dyDescent="0.25">
      <c r="A24" s="79">
        <v>39753</v>
      </c>
      <c r="B24" s="84">
        <v>-4.3799999999999999E-2</v>
      </c>
      <c r="C24" s="51">
        <f t="shared" si="1"/>
        <v>6.1229376090210508E-5</v>
      </c>
      <c r="D24" s="80">
        <f t="shared" si="0"/>
        <v>-4.3861229376090209E-2</v>
      </c>
      <c r="E24" s="80">
        <f t="shared" si="2"/>
        <v>0</v>
      </c>
    </row>
    <row r="25" spans="1:5" x14ac:dyDescent="0.25">
      <c r="A25" s="79">
        <v>39783</v>
      </c>
      <c r="B25" s="84">
        <v>-2.5999999999999999E-3</v>
      </c>
      <c r="C25" s="51">
        <f t="shared" si="1"/>
        <v>6.1229376090210508E-5</v>
      </c>
      <c r="D25" s="80">
        <f t="shared" si="0"/>
        <v>-2.6612293760902104E-3</v>
      </c>
      <c r="E25" s="80">
        <f t="shared" si="2"/>
        <v>0</v>
      </c>
    </row>
    <row r="26" spans="1:5" x14ac:dyDescent="0.25">
      <c r="A26" s="79">
        <v>39814</v>
      </c>
      <c r="B26" s="84">
        <v>2.1100000000000001E-2</v>
      </c>
      <c r="C26" s="51">
        <f t="shared" si="1"/>
        <v>6.1229376090210508E-5</v>
      </c>
      <c r="D26" s="80">
        <f t="shared" si="0"/>
        <v>2.103877062390979E-2</v>
      </c>
      <c r="E26" s="80">
        <f t="shared" si="2"/>
        <v>2.103877062390979E-2</v>
      </c>
    </row>
    <row r="27" spans="1:5" x14ac:dyDescent="0.25">
      <c r="A27" s="79">
        <v>39845</v>
      </c>
      <c r="B27" s="84">
        <v>-4.0000000000000002E-4</v>
      </c>
      <c r="C27" s="51">
        <f t="shared" si="1"/>
        <v>6.1229376090210508E-5</v>
      </c>
      <c r="D27" s="80">
        <f t="shared" si="0"/>
        <v>-4.6122937609021053E-4</v>
      </c>
      <c r="E27" s="80">
        <f t="shared" si="2"/>
        <v>0</v>
      </c>
    </row>
    <row r="28" spans="1:5" x14ac:dyDescent="0.25">
      <c r="A28" s="79">
        <v>39873</v>
      </c>
      <c r="B28" s="84">
        <v>1.35E-2</v>
      </c>
      <c r="C28" s="51">
        <f t="shared" si="1"/>
        <v>6.1229376090210508E-5</v>
      </c>
      <c r="D28" s="80">
        <f t="shared" si="0"/>
        <v>1.3438770623909789E-2</v>
      </c>
      <c r="E28" s="80">
        <f t="shared" si="2"/>
        <v>1.3438770623909789E-2</v>
      </c>
    </row>
    <row r="29" spans="1:5" x14ac:dyDescent="0.25">
      <c r="A29" s="79">
        <v>39904</v>
      </c>
      <c r="B29" s="84">
        <v>2.7799999999999998E-2</v>
      </c>
      <c r="C29" s="51">
        <f t="shared" si="1"/>
        <v>6.1229376090210508E-5</v>
      </c>
      <c r="D29" s="80">
        <f t="shared" si="0"/>
        <v>2.7738770623909788E-2</v>
      </c>
      <c r="E29" s="80">
        <f t="shared" si="2"/>
        <v>2.7738770623909788E-2</v>
      </c>
    </row>
    <row r="30" spans="1:5" x14ac:dyDescent="0.25">
      <c r="A30" s="79">
        <v>39934</v>
      </c>
      <c r="B30" s="84">
        <v>2.9499999999999998E-2</v>
      </c>
      <c r="C30" s="51">
        <f t="shared" si="1"/>
        <v>6.1229376090210508E-5</v>
      </c>
      <c r="D30" s="80">
        <f t="shared" si="0"/>
        <v>2.9438770623909788E-2</v>
      </c>
      <c r="E30" s="80">
        <f t="shared" si="2"/>
        <v>2.9438770623909788E-2</v>
      </c>
    </row>
    <row r="31" spans="1:5" x14ac:dyDescent="0.25">
      <c r="A31" s="79">
        <v>39965</v>
      </c>
      <c r="B31" s="84">
        <v>2.2200000000000001E-2</v>
      </c>
      <c r="C31" s="51">
        <f t="shared" si="1"/>
        <v>6.1229376090210508E-5</v>
      </c>
      <c r="D31" s="80">
        <f t="shared" si="0"/>
        <v>2.213877062390979E-2</v>
      </c>
      <c r="E31" s="80">
        <f t="shared" si="2"/>
        <v>2.213877062390979E-2</v>
      </c>
    </row>
    <row r="32" spans="1:5" x14ac:dyDescent="0.25">
      <c r="A32" s="79">
        <v>39995</v>
      </c>
      <c r="B32" s="84">
        <v>2.3699999999999999E-2</v>
      </c>
      <c r="C32" s="51">
        <f t="shared" si="1"/>
        <v>6.1229376090210508E-5</v>
      </c>
      <c r="D32" s="80">
        <f t="shared" si="0"/>
        <v>2.3638770623909788E-2</v>
      </c>
      <c r="E32" s="80">
        <f t="shared" si="2"/>
        <v>2.3638770623909788E-2</v>
      </c>
    </row>
    <row r="33" spans="1:5" x14ac:dyDescent="0.25">
      <c r="A33" s="79">
        <v>40026</v>
      </c>
      <c r="B33" s="84">
        <v>1.6400000000000001E-2</v>
      </c>
      <c r="C33" s="51">
        <f t="shared" si="1"/>
        <v>6.1229376090210508E-5</v>
      </c>
      <c r="D33" s="80">
        <f t="shared" si="0"/>
        <v>1.6338770623909791E-2</v>
      </c>
      <c r="E33" s="80">
        <f t="shared" si="2"/>
        <v>1.6338770623909791E-2</v>
      </c>
    </row>
    <row r="34" spans="1:5" x14ac:dyDescent="0.25">
      <c r="A34" s="79">
        <v>40057</v>
      </c>
      <c r="B34" s="84">
        <v>2.2800000000000001E-2</v>
      </c>
      <c r="C34" s="51">
        <f t="shared" si="1"/>
        <v>6.1229376090210508E-5</v>
      </c>
      <c r="D34" s="80">
        <f t="shared" si="0"/>
        <v>2.273877062390979E-2</v>
      </c>
      <c r="E34" s="80">
        <f t="shared" si="2"/>
        <v>2.273877062390979E-2</v>
      </c>
    </row>
    <row r="35" spans="1:5" x14ac:dyDescent="0.25">
      <c r="A35" s="79">
        <v>40087</v>
      </c>
      <c r="B35" s="84">
        <v>5.7000000000000002E-3</v>
      </c>
      <c r="C35" s="51">
        <f t="shared" si="1"/>
        <v>6.1229376090210508E-5</v>
      </c>
      <c r="D35" s="80">
        <f t="shared" si="0"/>
        <v>5.6387706239097897E-3</v>
      </c>
      <c r="E35" s="80">
        <f t="shared" si="2"/>
        <v>5.6387706239097897E-3</v>
      </c>
    </row>
    <row r="36" spans="1:5" x14ac:dyDescent="0.25">
      <c r="A36" s="79">
        <v>40118</v>
      </c>
      <c r="B36" s="84">
        <v>1.9599999999999999E-2</v>
      </c>
      <c r="C36" s="51">
        <f t="shared" si="1"/>
        <v>6.1229376090210508E-5</v>
      </c>
      <c r="D36" s="80">
        <f t="shared" si="0"/>
        <v>1.9538770623909789E-2</v>
      </c>
      <c r="E36" s="80">
        <f t="shared" si="2"/>
        <v>1.9538770623909789E-2</v>
      </c>
    </row>
    <row r="37" spans="1:5" x14ac:dyDescent="0.25">
      <c r="A37" s="79">
        <v>40148</v>
      </c>
      <c r="B37" s="84">
        <v>2.1000000000000001E-2</v>
      </c>
      <c r="C37" s="51">
        <f t="shared" si="1"/>
        <v>6.1229376090210508E-5</v>
      </c>
      <c r="D37" s="80">
        <f t="shared" si="0"/>
        <v>2.0938770623909791E-2</v>
      </c>
      <c r="E37" s="80">
        <f t="shared" si="2"/>
        <v>2.0938770623909791E-2</v>
      </c>
    </row>
    <row r="38" spans="1:5" x14ac:dyDescent="0.25">
      <c r="A38" s="79">
        <v>40179</v>
      </c>
      <c r="B38" s="84">
        <v>1.1299999999999999E-2</v>
      </c>
      <c r="C38" s="51">
        <f t="shared" si="1"/>
        <v>6.1229376090210508E-5</v>
      </c>
      <c r="D38" s="80">
        <f t="shared" si="0"/>
        <v>1.1238770623909789E-2</v>
      </c>
      <c r="E38" s="80">
        <f t="shared" si="2"/>
        <v>1.1238770623909789E-2</v>
      </c>
    </row>
    <row r="39" spans="1:5" x14ac:dyDescent="0.25">
      <c r="A39" s="79">
        <v>40210</v>
      </c>
      <c r="B39" s="84">
        <v>8.6999999999999994E-3</v>
      </c>
      <c r="C39" s="51">
        <f t="shared" si="1"/>
        <v>6.1229376090210508E-5</v>
      </c>
      <c r="D39" s="80">
        <f t="shared" si="0"/>
        <v>8.6387706239097889E-3</v>
      </c>
      <c r="E39" s="80">
        <f t="shared" si="2"/>
        <v>8.6387706239097889E-3</v>
      </c>
    </row>
    <row r="40" spans="1:5" x14ac:dyDescent="0.25">
      <c r="A40" s="79">
        <v>40238</v>
      </c>
      <c r="B40" s="84">
        <v>2.1999999999999999E-2</v>
      </c>
      <c r="C40" s="51">
        <f t="shared" si="1"/>
        <v>6.1229376090210508E-5</v>
      </c>
      <c r="D40" s="80">
        <f t="shared" si="0"/>
        <v>2.1938770623909788E-2</v>
      </c>
      <c r="E40" s="80">
        <f t="shared" si="2"/>
        <v>2.1938770623909788E-2</v>
      </c>
    </row>
    <row r="41" spans="1:5" x14ac:dyDescent="0.25">
      <c r="A41" s="79">
        <v>40269</v>
      </c>
      <c r="B41" s="84">
        <v>1.17E-2</v>
      </c>
      <c r="C41" s="51">
        <f t="shared" si="1"/>
        <v>6.1229376090210508E-5</v>
      </c>
      <c r="D41" s="80">
        <f t="shared" si="0"/>
        <v>1.163877062390979E-2</v>
      </c>
      <c r="E41" s="80">
        <f t="shared" si="2"/>
        <v>1.163877062390979E-2</v>
      </c>
    </row>
    <row r="42" spans="1:5" x14ac:dyDescent="0.25">
      <c r="A42" s="79">
        <v>40299</v>
      </c>
      <c r="B42" s="84">
        <v>-2.4500000000000001E-2</v>
      </c>
      <c r="C42" s="51">
        <f t="shared" si="1"/>
        <v>6.1229376090210508E-5</v>
      </c>
      <c r="D42" s="80">
        <f t="shared" si="0"/>
        <v>-2.4561229376090211E-2</v>
      </c>
      <c r="E42" s="80">
        <f t="shared" si="2"/>
        <v>0</v>
      </c>
    </row>
    <row r="43" spans="1:5" x14ac:dyDescent="0.25">
      <c r="A43" s="79">
        <v>40330</v>
      </c>
      <c r="B43" s="84">
        <v>-1.32E-2</v>
      </c>
      <c r="C43" s="51">
        <f t="shared" si="1"/>
        <v>6.1229376090210508E-5</v>
      </c>
      <c r="D43" s="80">
        <f t="shared" si="0"/>
        <v>-1.326122937609021E-2</v>
      </c>
      <c r="E43" s="80">
        <f t="shared" si="2"/>
        <v>0</v>
      </c>
    </row>
    <row r="44" spans="1:5" x14ac:dyDescent="0.25">
      <c r="A44" s="79">
        <v>40360</v>
      </c>
      <c r="B44" s="84">
        <v>1.3100000000000001E-2</v>
      </c>
      <c r="C44" s="51">
        <f t="shared" si="1"/>
        <v>6.1229376090210508E-5</v>
      </c>
      <c r="D44" s="80">
        <f t="shared" si="0"/>
        <v>1.303877062390979E-2</v>
      </c>
      <c r="E44" s="80">
        <f t="shared" si="2"/>
        <v>1.303877062390979E-2</v>
      </c>
    </row>
    <row r="45" spans="1:5" x14ac:dyDescent="0.25">
      <c r="A45" s="79">
        <v>40391</v>
      </c>
      <c r="B45" s="84">
        <v>-8.0000000000000004E-4</v>
      </c>
      <c r="C45" s="51">
        <f t="shared" si="1"/>
        <v>6.1229376090210508E-5</v>
      </c>
      <c r="D45" s="80">
        <f t="shared" si="0"/>
        <v>-8.6122937609021055E-4</v>
      </c>
      <c r="E45" s="80">
        <f t="shared" si="2"/>
        <v>0</v>
      </c>
    </row>
    <row r="46" spans="1:5" x14ac:dyDescent="0.25">
      <c r="A46" s="79">
        <v>40422</v>
      </c>
      <c r="B46" s="84">
        <v>2.29E-2</v>
      </c>
      <c r="C46" s="51">
        <f t="shared" si="1"/>
        <v>6.1229376090210508E-5</v>
      </c>
      <c r="D46" s="80">
        <f t="shared" si="0"/>
        <v>2.283877062390979E-2</v>
      </c>
      <c r="E46" s="80">
        <f t="shared" si="2"/>
        <v>2.283877062390979E-2</v>
      </c>
    </row>
    <row r="47" spans="1:5" x14ac:dyDescent="0.25">
      <c r="A47" s="79">
        <v>40452</v>
      </c>
      <c r="B47" s="84">
        <v>1.4500000000000001E-2</v>
      </c>
      <c r="C47" s="51">
        <f t="shared" si="1"/>
        <v>6.1229376090210508E-5</v>
      </c>
      <c r="D47" s="80">
        <f t="shared" si="0"/>
        <v>1.443877062390979E-2</v>
      </c>
      <c r="E47" s="80">
        <f t="shared" si="2"/>
        <v>1.443877062390979E-2</v>
      </c>
    </row>
    <row r="48" spans="1:5" x14ac:dyDescent="0.25">
      <c r="A48" s="79">
        <v>40483</v>
      </c>
      <c r="B48" s="84">
        <v>-4.0000000000000001E-3</v>
      </c>
      <c r="C48" s="51">
        <f t="shared" si="1"/>
        <v>6.1229376090210508E-5</v>
      </c>
      <c r="D48" s="80">
        <f t="shared" si="0"/>
        <v>-4.0612293760902106E-3</v>
      </c>
      <c r="E48" s="80">
        <f t="shared" si="2"/>
        <v>0</v>
      </c>
    </row>
    <row r="49" spans="1:5" x14ac:dyDescent="0.25">
      <c r="A49" s="79">
        <v>40513</v>
      </c>
      <c r="B49" s="84">
        <v>2.2100000000000002E-2</v>
      </c>
      <c r="C49" s="51">
        <f t="shared" si="1"/>
        <v>6.1229376090210508E-5</v>
      </c>
      <c r="D49" s="80">
        <f t="shared" si="0"/>
        <v>2.2038770623909791E-2</v>
      </c>
      <c r="E49" s="80">
        <f t="shared" si="2"/>
        <v>2.2038770623909791E-2</v>
      </c>
    </row>
    <row r="50" spans="1:5" x14ac:dyDescent="0.25">
      <c r="A50" s="79">
        <v>40544</v>
      </c>
      <c r="B50" s="84">
        <v>8.6E-3</v>
      </c>
      <c r="C50" s="51">
        <f t="shared" si="1"/>
        <v>6.1229376090210508E-5</v>
      </c>
      <c r="D50" s="80">
        <f t="shared" si="0"/>
        <v>8.5387706239097895E-3</v>
      </c>
      <c r="E50" s="80">
        <f t="shared" si="2"/>
        <v>8.5387706239097895E-3</v>
      </c>
    </row>
    <row r="51" spans="1:5" x14ac:dyDescent="0.25">
      <c r="A51" s="79">
        <v>40575</v>
      </c>
      <c r="B51" s="84">
        <v>1.5100000000000001E-2</v>
      </c>
      <c r="C51" s="51">
        <f t="shared" si="1"/>
        <v>6.1229376090210508E-5</v>
      </c>
      <c r="D51" s="80">
        <f t="shared" si="0"/>
        <v>1.503877062390979E-2</v>
      </c>
      <c r="E51" s="80">
        <f t="shared" si="2"/>
        <v>1.503877062390979E-2</v>
      </c>
    </row>
    <row r="52" spans="1:5" x14ac:dyDescent="0.25">
      <c r="A52" s="79">
        <v>40603</v>
      </c>
      <c r="B52" s="84">
        <v>-5.0000000000000001E-4</v>
      </c>
      <c r="C52" s="51">
        <f t="shared" si="1"/>
        <v>6.1229376090210508E-5</v>
      </c>
      <c r="D52" s="80">
        <f t="shared" si="0"/>
        <v>-5.6122937609021052E-4</v>
      </c>
      <c r="E52" s="80">
        <f t="shared" si="2"/>
        <v>0</v>
      </c>
    </row>
    <row r="53" spans="1:5" x14ac:dyDescent="0.25">
      <c r="A53" s="79">
        <v>40634</v>
      </c>
      <c r="B53" s="84">
        <v>1.23E-2</v>
      </c>
      <c r="C53" s="51">
        <f t="shared" si="1"/>
        <v>6.1229376090210508E-5</v>
      </c>
      <c r="D53" s="80">
        <f t="shared" si="0"/>
        <v>1.223877062390979E-2</v>
      </c>
      <c r="E53" s="80">
        <f t="shared" si="2"/>
        <v>1.223877062390979E-2</v>
      </c>
    </row>
    <row r="54" spans="1:5" x14ac:dyDescent="0.25">
      <c r="A54" s="79">
        <v>40664</v>
      </c>
      <c r="B54" s="84">
        <v>-8.0000000000000002E-3</v>
      </c>
      <c r="C54" s="51">
        <f t="shared" si="1"/>
        <v>6.1229376090210508E-5</v>
      </c>
      <c r="D54" s="80">
        <f t="shared" si="0"/>
        <v>-8.0612293760902107E-3</v>
      </c>
      <c r="E54" s="80">
        <f t="shared" si="2"/>
        <v>0</v>
      </c>
    </row>
    <row r="55" spans="1:5" x14ac:dyDescent="0.25">
      <c r="A55" s="79">
        <v>40695</v>
      </c>
      <c r="B55" s="84">
        <v>-1.26E-2</v>
      </c>
      <c r="C55" s="51">
        <f t="shared" si="1"/>
        <v>6.1229376090210508E-5</v>
      </c>
      <c r="D55" s="80">
        <f t="shared" si="0"/>
        <v>-1.2661229376090211E-2</v>
      </c>
      <c r="E55" s="80">
        <f t="shared" si="2"/>
        <v>0</v>
      </c>
    </row>
    <row r="56" spans="1:5" x14ac:dyDescent="0.25">
      <c r="A56" s="79">
        <v>40725</v>
      </c>
      <c r="B56" s="84">
        <v>-3.8E-3</v>
      </c>
      <c r="C56" s="51">
        <f t="shared" si="1"/>
        <v>6.1229376090210508E-5</v>
      </c>
      <c r="D56" s="80">
        <f t="shared" si="0"/>
        <v>-3.8612293760902105E-3</v>
      </c>
      <c r="E56" s="80">
        <f t="shared" si="2"/>
        <v>0</v>
      </c>
    </row>
    <row r="57" spans="1:5" x14ac:dyDescent="0.25">
      <c r="A57" s="79">
        <v>40756</v>
      </c>
      <c r="B57" s="84">
        <v>-3.7600000000000001E-2</v>
      </c>
      <c r="C57" s="51">
        <f t="shared" si="1"/>
        <v>6.1229376090210508E-5</v>
      </c>
      <c r="D57" s="80">
        <f t="shared" si="0"/>
        <v>-3.7661229376090212E-2</v>
      </c>
      <c r="E57" s="80">
        <f t="shared" si="2"/>
        <v>0</v>
      </c>
    </row>
    <row r="58" spans="1:5" x14ac:dyDescent="0.25">
      <c r="A58" s="79">
        <v>40787</v>
      </c>
      <c r="B58" s="84">
        <v>-2.3800000000000002E-2</v>
      </c>
      <c r="C58" s="51">
        <f t="shared" si="1"/>
        <v>6.1229376090210508E-5</v>
      </c>
      <c r="D58" s="92">
        <f t="shared" si="0"/>
        <v>-2.3861229376090212E-2</v>
      </c>
      <c r="E58" s="80">
        <f t="shared" si="2"/>
        <v>0</v>
      </c>
    </row>
    <row r="59" spans="1:5" x14ac:dyDescent="0.25">
      <c r="A59" s="79">
        <v>40817</v>
      </c>
      <c r="B59" s="84">
        <v>2.8000000000000001E-2</v>
      </c>
      <c r="C59" s="51">
        <f t="shared" si="1"/>
        <v>6.1229376090210508E-5</v>
      </c>
      <c r="D59" s="80">
        <f t="shared" si="0"/>
        <v>2.793877062390979E-2</v>
      </c>
      <c r="E59" s="80">
        <f t="shared" si="2"/>
        <v>2.793877062390979E-2</v>
      </c>
    </row>
    <row r="60" spans="1:5" x14ac:dyDescent="0.25">
      <c r="A60" s="79">
        <v>40848</v>
      </c>
      <c r="B60" s="84">
        <v>-8.0999999999999996E-3</v>
      </c>
      <c r="C60" s="51">
        <f t="shared" si="1"/>
        <v>6.1229376090210508E-5</v>
      </c>
      <c r="D60" s="80">
        <f t="shared" si="0"/>
        <v>-8.1612293760902101E-3</v>
      </c>
      <c r="E60" s="80">
        <f t="shared" si="2"/>
        <v>0</v>
      </c>
    </row>
    <row r="61" spans="1:5" x14ac:dyDescent="0.25">
      <c r="A61" s="79">
        <v>40878</v>
      </c>
      <c r="B61" s="84">
        <v>-9.2999999999999992E-3</v>
      </c>
      <c r="C61" s="51">
        <f t="shared" si="1"/>
        <v>6.1229376090210508E-5</v>
      </c>
      <c r="D61" s="80">
        <f t="shared" si="0"/>
        <v>-9.3612293760902097E-3</v>
      </c>
      <c r="E61" s="80">
        <f t="shared" si="2"/>
        <v>0</v>
      </c>
    </row>
    <row r="62" spans="1:5" x14ac:dyDescent="0.25">
      <c r="A62" s="79">
        <v>40909</v>
      </c>
      <c r="B62" s="84">
        <v>3.1300000000000001E-2</v>
      </c>
      <c r="C62" s="51">
        <f t="shared" si="1"/>
        <v>6.1229376090210508E-5</v>
      </c>
      <c r="D62" s="80">
        <f t="shared" si="0"/>
        <v>3.1238770623909791E-2</v>
      </c>
      <c r="E62" s="80">
        <f t="shared" si="2"/>
        <v>3.1238770623909791E-2</v>
      </c>
    </row>
    <row r="63" spans="1:5" x14ac:dyDescent="0.25">
      <c r="A63" s="79">
        <v>40940</v>
      </c>
      <c r="B63" s="84">
        <v>2.3800000000000002E-2</v>
      </c>
      <c r="C63" s="51">
        <f t="shared" si="1"/>
        <v>6.1229376090210508E-5</v>
      </c>
      <c r="D63" s="80">
        <f t="shared" si="0"/>
        <v>2.3738770623909791E-2</v>
      </c>
      <c r="E63" s="80">
        <f t="shared" si="2"/>
        <v>2.3738770623909791E-2</v>
      </c>
    </row>
    <row r="64" spans="1:5" x14ac:dyDescent="0.25">
      <c r="A64" s="79">
        <v>40969</v>
      </c>
      <c r="B64" s="84">
        <v>8.9999999999999993E-3</v>
      </c>
      <c r="C64" s="51">
        <f t="shared" si="1"/>
        <v>6.1229376090210508E-5</v>
      </c>
      <c r="D64" s="80">
        <f t="shared" si="0"/>
        <v>8.9387706239097888E-3</v>
      </c>
      <c r="E64" s="80">
        <f t="shared" si="2"/>
        <v>8.9387706239097888E-3</v>
      </c>
    </row>
    <row r="65" spans="1:5" x14ac:dyDescent="0.25">
      <c r="A65" s="79">
        <v>41000</v>
      </c>
      <c r="B65" s="84">
        <v>1.5E-3</v>
      </c>
      <c r="C65" s="51">
        <f t="shared" si="1"/>
        <v>6.1229376090210508E-5</v>
      </c>
      <c r="D65" s="80">
        <f t="shared" si="0"/>
        <v>1.4387706239097895E-3</v>
      </c>
      <c r="E65" s="80">
        <f t="shared" si="2"/>
        <v>1.4387706239097895E-3</v>
      </c>
    </row>
    <row r="66" spans="1:5" x14ac:dyDescent="0.25">
      <c r="A66" s="79">
        <v>41030</v>
      </c>
      <c r="B66" s="84">
        <v>-1.2200000000000001E-2</v>
      </c>
      <c r="C66" s="51">
        <f t="shared" si="1"/>
        <v>6.1229376090210508E-5</v>
      </c>
      <c r="D66" s="80">
        <f t="shared" si="0"/>
        <v>-1.2261229376090211E-2</v>
      </c>
      <c r="E66" s="80">
        <f t="shared" si="2"/>
        <v>0</v>
      </c>
    </row>
    <row r="67" spans="1:5" x14ac:dyDescent="0.25">
      <c r="A67" s="79">
        <v>41061</v>
      </c>
      <c r="B67" s="84">
        <v>1.6999999999999999E-3</v>
      </c>
      <c r="C67" s="51">
        <f t="shared" si="1"/>
        <v>6.1229376090210508E-5</v>
      </c>
      <c r="D67" s="80">
        <f t="shared" si="0"/>
        <v>1.6387706239097894E-3</v>
      </c>
      <c r="E67" s="80">
        <f t="shared" si="2"/>
        <v>1.6387706239097894E-3</v>
      </c>
    </row>
    <row r="68" spans="1:5" x14ac:dyDescent="0.25">
      <c r="A68" s="79">
        <v>41091</v>
      </c>
      <c r="B68" s="84">
        <v>8.6999999999999994E-3</v>
      </c>
      <c r="C68" s="51">
        <f t="shared" si="1"/>
        <v>6.1229376090210508E-5</v>
      </c>
      <c r="D68" s="80">
        <f t="shared" si="0"/>
        <v>8.6387706239097889E-3</v>
      </c>
      <c r="E68" s="80">
        <f t="shared" si="2"/>
        <v>8.6387706239097889E-3</v>
      </c>
    </row>
    <row r="69" spans="1:5" x14ac:dyDescent="0.25">
      <c r="A69" s="79">
        <v>41122</v>
      </c>
      <c r="B69" s="84">
        <v>1.3899999999999999E-2</v>
      </c>
      <c r="C69" s="51">
        <f t="shared" si="1"/>
        <v>6.1229376090210508E-5</v>
      </c>
      <c r="D69" s="80">
        <f t="shared" si="0"/>
        <v>1.3838770623909789E-2</v>
      </c>
      <c r="E69" s="80">
        <f t="shared" si="2"/>
        <v>1.3838770623909789E-2</v>
      </c>
    </row>
    <row r="70" spans="1:5" x14ac:dyDescent="0.25">
      <c r="A70" s="79">
        <v>41153</v>
      </c>
      <c r="B70" s="84">
        <v>1.06E-2</v>
      </c>
      <c r="C70" s="51">
        <f t="shared" si="1"/>
        <v>6.1229376090210508E-5</v>
      </c>
      <c r="D70" s="80">
        <f t="shared" si="0"/>
        <v>1.053877062390979E-2</v>
      </c>
      <c r="E70" s="80">
        <f t="shared" si="2"/>
        <v>1.053877062390979E-2</v>
      </c>
    </row>
    <row r="71" spans="1:5" x14ac:dyDescent="0.25">
      <c r="A71" s="79">
        <v>41183</v>
      </c>
      <c r="B71" s="84">
        <v>6.3E-3</v>
      </c>
      <c r="C71" s="51">
        <f t="shared" si="1"/>
        <v>6.1229376090210508E-5</v>
      </c>
      <c r="D71" s="80">
        <f t="shared" si="0"/>
        <v>6.2387706239097895E-3</v>
      </c>
      <c r="E71" s="80">
        <f t="shared" si="2"/>
        <v>6.2387706239097895E-3</v>
      </c>
    </row>
    <row r="72" spans="1:5" x14ac:dyDescent="0.25">
      <c r="A72" s="79">
        <v>41214</v>
      </c>
      <c r="B72" s="84">
        <v>2.3E-3</v>
      </c>
      <c r="C72" s="51">
        <f t="shared" si="1"/>
        <v>6.1229376090210508E-5</v>
      </c>
      <c r="D72" s="80">
        <f t="shared" ref="D72:D116" si="3">B72-C72</f>
        <v>2.2387706239097895E-3</v>
      </c>
      <c r="E72" s="80">
        <f t="shared" si="2"/>
        <v>2.2387706239097895E-3</v>
      </c>
    </row>
    <row r="73" spans="1:5" x14ac:dyDescent="0.25">
      <c r="A73" s="79">
        <v>41244</v>
      </c>
      <c r="B73" s="84">
        <v>1.35E-2</v>
      </c>
      <c r="C73" s="51">
        <f t="shared" ref="C73:C117" si="4">(1+0.000735)^(1/12)-1</f>
        <v>6.1229376090210508E-5</v>
      </c>
      <c r="D73" s="80">
        <f t="shared" si="3"/>
        <v>1.3438770623909789E-2</v>
      </c>
      <c r="E73" s="80">
        <f t="shared" ref="E73:E117" si="5">MAX(0,D73)</f>
        <v>1.3438770623909789E-2</v>
      </c>
    </row>
    <row r="74" spans="1:5" x14ac:dyDescent="0.25">
      <c r="A74" s="79">
        <v>41275</v>
      </c>
      <c r="B74" s="84">
        <v>2.5000000000000001E-2</v>
      </c>
      <c r="C74" s="51">
        <f t="shared" si="4"/>
        <v>6.1229376090210508E-5</v>
      </c>
      <c r="D74" s="80">
        <f t="shared" si="3"/>
        <v>2.4938770623909791E-2</v>
      </c>
      <c r="E74" s="80">
        <f t="shared" si="5"/>
        <v>2.4938770623909791E-2</v>
      </c>
    </row>
    <row r="75" spans="1:5" x14ac:dyDescent="0.25">
      <c r="A75" s="79">
        <v>41306</v>
      </c>
      <c r="B75" s="84">
        <v>4.7000000000000002E-3</v>
      </c>
      <c r="C75" s="51">
        <f t="shared" si="4"/>
        <v>6.1229376090210508E-5</v>
      </c>
      <c r="D75" s="80">
        <f t="shared" si="3"/>
        <v>4.6387706239097897E-3</v>
      </c>
      <c r="E75" s="80">
        <f t="shared" si="5"/>
        <v>4.6387706239097897E-3</v>
      </c>
    </row>
    <row r="76" spans="1:5" x14ac:dyDescent="0.25">
      <c r="A76" s="79">
        <v>41334</v>
      </c>
      <c r="B76" s="84">
        <v>1.5100000000000001E-2</v>
      </c>
      <c r="C76" s="51">
        <f t="shared" si="4"/>
        <v>6.1229376090210508E-5</v>
      </c>
      <c r="D76" s="80">
        <f t="shared" si="3"/>
        <v>1.503877062390979E-2</v>
      </c>
      <c r="E76" s="80">
        <f t="shared" si="5"/>
        <v>1.503877062390979E-2</v>
      </c>
    </row>
    <row r="77" spans="1:5" x14ac:dyDescent="0.25">
      <c r="A77" s="79">
        <v>41365</v>
      </c>
      <c r="B77" s="84">
        <v>8.0000000000000002E-3</v>
      </c>
      <c r="C77" s="51">
        <f t="shared" si="4"/>
        <v>6.1229376090210508E-5</v>
      </c>
      <c r="D77" s="80">
        <f t="shared" si="3"/>
        <v>7.9387706239097897E-3</v>
      </c>
      <c r="E77" s="80">
        <f t="shared" si="5"/>
        <v>7.9387706239097897E-3</v>
      </c>
    </row>
    <row r="78" spans="1:5" x14ac:dyDescent="0.25">
      <c r="A78" s="79">
        <v>41395</v>
      </c>
      <c r="B78" s="84">
        <v>1.6899999999999998E-2</v>
      </c>
      <c r="C78" s="51">
        <f t="shared" si="4"/>
        <v>6.1229376090210508E-5</v>
      </c>
      <c r="D78" s="80">
        <f t="shared" si="3"/>
        <v>1.6838770623909788E-2</v>
      </c>
      <c r="E78" s="80">
        <f t="shared" si="5"/>
        <v>1.6838770623909788E-2</v>
      </c>
    </row>
    <row r="79" spans="1:5" x14ac:dyDescent="0.25">
      <c r="A79" s="79">
        <v>41426</v>
      </c>
      <c r="B79" s="84">
        <v>-6.4000000000000003E-3</v>
      </c>
      <c r="C79" s="51">
        <f t="shared" si="4"/>
        <v>6.1229376090210508E-5</v>
      </c>
      <c r="D79" s="80">
        <f t="shared" si="3"/>
        <v>-6.4612293760902108E-3</v>
      </c>
      <c r="E79" s="80">
        <f t="shared" si="5"/>
        <v>0</v>
      </c>
    </row>
    <row r="80" spans="1:5" x14ac:dyDescent="0.25">
      <c r="A80" s="79">
        <v>41456</v>
      </c>
      <c r="B80" s="84">
        <v>8.2000000000000007E-3</v>
      </c>
      <c r="C80" s="51">
        <f t="shared" si="4"/>
        <v>6.1229376090210508E-5</v>
      </c>
      <c r="D80" s="80">
        <f t="shared" si="3"/>
        <v>8.1387706239097902E-3</v>
      </c>
      <c r="E80" s="80">
        <f t="shared" si="5"/>
        <v>8.1387706239097902E-3</v>
      </c>
    </row>
    <row r="81" spans="1:16" x14ac:dyDescent="0.25">
      <c r="A81" s="79">
        <v>41487</v>
      </c>
      <c r="B81" s="84">
        <v>-2.2000000000000001E-3</v>
      </c>
      <c r="C81" s="51">
        <f t="shared" si="4"/>
        <v>6.1229376090210508E-5</v>
      </c>
      <c r="D81" s="80">
        <f t="shared" si="3"/>
        <v>-2.2612293760902106E-3</v>
      </c>
      <c r="E81" s="80">
        <f t="shared" si="5"/>
        <v>0</v>
      </c>
    </row>
    <row r="82" spans="1:16" x14ac:dyDescent="0.25">
      <c r="A82" s="79">
        <v>41518</v>
      </c>
      <c r="B82" s="84">
        <v>1.3100000000000001E-2</v>
      </c>
      <c r="C82" s="51">
        <f t="shared" si="4"/>
        <v>6.1229376090210508E-5</v>
      </c>
      <c r="D82" s="92">
        <f t="shared" si="3"/>
        <v>1.303877062390979E-2</v>
      </c>
      <c r="E82" s="80">
        <f t="shared" si="5"/>
        <v>1.303877062390979E-2</v>
      </c>
      <c r="G82" t="s">
        <v>196</v>
      </c>
      <c r="H82" s="98">
        <f>AVERAGE(D82:D117)</f>
        <v>2.5414928461320119E-3</v>
      </c>
      <c r="J82" t="s">
        <v>201</v>
      </c>
      <c r="K82" s="97">
        <f>AVERAGE(E82:E117)</f>
        <v>6.0685542701670921E-3</v>
      </c>
      <c r="N82">
        <v>1.2304403096977601</v>
      </c>
      <c r="O82" s="99">
        <f>N82/12*K83</f>
        <v>2.5412509901106008E-3</v>
      </c>
      <c r="P82" s="100">
        <f>O82-H82</f>
        <v>-2.4185602141109028E-7</v>
      </c>
    </row>
    <row r="83" spans="1:16" x14ac:dyDescent="0.25">
      <c r="A83" s="79">
        <v>41548</v>
      </c>
      <c r="B83" s="84">
        <v>1.41E-2</v>
      </c>
      <c r="C83" s="51">
        <f t="shared" si="4"/>
        <v>6.1229376090210508E-5</v>
      </c>
      <c r="D83" s="92">
        <f t="shared" si="3"/>
        <v>1.4038770623909789E-2</v>
      </c>
      <c r="E83" s="80">
        <f t="shared" si="5"/>
        <v>1.4038770623909789E-2</v>
      </c>
      <c r="G83" t="s">
        <v>197</v>
      </c>
      <c r="H83">
        <f>_xlfn.STDEV.P(D82:D117)</f>
        <v>1.1078514741032931E-2</v>
      </c>
      <c r="J83" t="s">
        <v>198</v>
      </c>
      <c r="K83" s="2">
        <f>Fund!F117</f>
        <v>2.4783820589247333E-2</v>
      </c>
    </row>
    <row r="84" spans="1:16" x14ac:dyDescent="0.25">
      <c r="A84" s="79">
        <v>41579</v>
      </c>
      <c r="B84" s="84">
        <v>1.44E-2</v>
      </c>
      <c r="C84" s="51">
        <f t="shared" si="4"/>
        <v>6.1229376090210508E-5</v>
      </c>
      <c r="D84" s="92">
        <f t="shared" si="3"/>
        <v>1.4338770623909789E-2</v>
      </c>
      <c r="E84" s="80">
        <f t="shared" si="5"/>
        <v>1.4338770623909789E-2</v>
      </c>
      <c r="G84" t="s">
        <v>29</v>
      </c>
      <c r="H84">
        <f>H82/H83</f>
        <v>0.2294073624074133</v>
      </c>
      <c r="I84" s="94">
        <f>H84*SQRT(12)</f>
        <v>0.79469041464001255</v>
      </c>
      <c r="J84" t="s">
        <v>22</v>
      </c>
      <c r="K84" s="95">
        <f>K82/K83*12</f>
        <v>2.9383141707215157</v>
      </c>
    </row>
    <row r="85" spans="1:16" x14ac:dyDescent="0.25">
      <c r="A85" s="79">
        <v>41609</v>
      </c>
      <c r="B85" s="84">
        <v>1.43E-2</v>
      </c>
      <c r="C85" s="51">
        <f t="shared" si="4"/>
        <v>6.1229376090210508E-5</v>
      </c>
      <c r="D85" s="92">
        <f t="shared" si="3"/>
        <v>1.423877062390979E-2</v>
      </c>
      <c r="E85" s="80">
        <f t="shared" si="5"/>
        <v>1.423877062390979E-2</v>
      </c>
    </row>
    <row r="86" spans="1:16" x14ac:dyDescent="0.25">
      <c r="A86" s="79">
        <v>41640</v>
      </c>
      <c r="B86" s="84">
        <v>-4.0000000000000002E-4</v>
      </c>
      <c r="C86" s="51">
        <f t="shared" si="4"/>
        <v>6.1229376090210508E-5</v>
      </c>
      <c r="D86" s="92">
        <f t="shared" si="3"/>
        <v>-4.6122937609021053E-4</v>
      </c>
      <c r="E86" s="80">
        <f t="shared" si="5"/>
        <v>0</v>
      </c>
    </row>
    <row r="87" spans="1:16" x14ac:dyDescent="0.25">
      <c r="A87" s="79">
        <v>41671</v>
      </c>
      <c r="B87" s="84">
        <v>1.83E-2</v>
      </c>
      <c r="C87" s="51">
        <f t="shared" si="4"/>
        <v>6.1229376090210508E-5</v>
      </c>
      <c r="D87" s="92">
        <f t="shared" si="3"/>
        <v>1.823877062390979E-2</v>
      </c>
      <c r="E87" s="80">
        <f t="shared" si="5"/>
        <v>1.823877062390979E-2</v>
      </c>
      <c r="G87" s="51" t="s">
        <v>196</v>
      </c>
      <c r="H87" s="93">
        <f>AVERAGE(D58:D122)</f>
        <v>4.2754039572431256E-3</v>
      </c>
      <c r="I87" s="51"/>
    </row>
    <row r="88" spans="1:16" x14ac:dyDescent="0.25">
      <c r="A88" s="79">
        <v>41699</v>
      </c>
      <c r="B88" s="84">
        <v>-7.4999999999999997E-3</v>
      </c>
      <c r="C88" s="51">
        <f t="shared" si="4"/>
        <v>6.1229376090210508E-5</v>
      </c>
      <c r="D88" s="92">
        <f t="shared" si="3"/>
        <v>-7.5612293760902102E-3</v>
      </c>
      <c r="E88" s="80">
        <f t="shared" si="5"/>
        <v>0</v>
      </c>
      <c r="G88" s="51" t="s">
        <v>197</v>
      </c>
      <c r="H88" s="51">
        <f>_xlfn.STDEV.P(D58:D122)</f>
        <v>1.2085654130644127E-2</v>
      </c>
      <c r="I88" s="51"/>
      <c r="J88" s="51" t="s">
        <v>198</v>
      </c>
      <c r="K88" s="2">
        <v>2.3477194419265691E-2</v>
      </c>
    </row>
    <row r="89" spans="1:16" x14ac:dyDescent="0.25">
      <c r="A89" s="79">
        <v>41730</v>
      </c>
      <c r="B89" s="84">
        <v>-1.5E-3</v>
      </c>
      <c r="C89" s="51">
        <f t="shared" si="4"/>
        <v>6.1229376090210508E-5</v>
      </c>
      <c r="D89" s="92">
        <f t="shared" si="3"/>
        <v>-1.5612293760902105E-3</v>
      </c>
      <c r="E89" s="80">
        <f t="shared" si="5"/>
        <v>0</v>
      </c>
      <c r="G89" s="51" t="s">
        <v>29</v>
      </c>
      <c r="H89" s="51">
        <f>H87/H88</f>
        <v>0.35375858940084198</v>
      </c>
      <c r="I89" s="51">
        <f>H89*SQRT(12)</f>
        <v>1.2254557009123104</v>
      </c>
      <c r="J89" s="51" t="s">
        <v>22</v>
      </c>
      <c r="K89" s="51">
        <f>H87/K88*SQRT(12)</f>
        <v>0.63084342571609087</v>
      </c>
    </row>
    <row r="90" spans="1:16" x14ac:dyDescent="0.25">
      <c r="A90" s="79">
        <v>41760</v>
      </c>
      <c r="B90" s="84">
        <v>1.3899999999999999E-2</v>
      </c>
      <c r="C90" s="51">
        <f t="shared" si="4"/>
        <v>6.1229376090210508E-5</v>
      </c>
      <c r="D90" s="92">
        <f t="shared" si="3"/>
        <v>1.3838770623909789E-2</v>
      </c>
      <c r="E90" s="80">
        <f t="shared" si="5"/>
        <v>1.3838770623909789E-2</v>
      </c>
    </row>
    <row r="91" spans="1:16" x14ac:dyDescent="0.25">
      <c r="A91" s="79">
        <v>41791</v>
      </c>
      <c r="B91" s="84">
        <v>9.4999999999999998E-3</v>
      </c>
      <c r="C91" s="51">
        <f t="shared" si="4"/>
        <v>6.1229376090210508E-5</v>
      </c>
      <c r="D91" s="92">
        <f t="shared" si="3"/>
        <v>9.4387706239097893E-3</v>
      </c>
      <c r="E91" s="80">
        <f t="shared" si="5"/>
        <v>9.4387706239097893E-3</v>
      </c>
    </row>
    <row r="92" spans="1:16" x14ac:dyDescent="0.25">
      <c r="A92" s="79">
        <v>41821</v>
      </c>
      <c r="B92" s="84">
        <v>-3.3E-3</v>
      </c>
      <c r="C92" s="51">
        <f t="shared" si="4"/>
        <v>6.1229376090210508E-5</v>
      </c>
      <c r="D92" s="92">
        <f t="shared" si="3"/>
        <v>-3.3612293760902105E-3</v>
      </c>
      <c r="E92" s="80">
        <f t="shared" si="5"/>
        <v>0</v>
      </c>
    </row>
    <row r="93" spans="1:16" x14ac:dyDescent="0.25">
      <c r="A93" s="79">
        <v>41852</v>
      </c>
      <c r="B93" s="84">
        <v>6.6E-3</v>
      </c>
      <c r="C93" s="51">
        <f t="shared" si="4"/>
        <v>6.1229376090210508E-5</v>
      </c>
      <c r="D93" s="92">
        <f t="shared" si="3"/>
        <v>6.5387706239097895E-3</v>
      </c>
      <c r="E93" s="80">
        <f t="shared" si="5"/>
        <v>6.5387706239097895E-3</v>
      </c>
    </row>
    <row r="94" spans="1:16" x14ac:dyDescent="0.25">
      <c r="A94" s="79">
        <v>41883</v>
      </c>
      <c r="B94" s="84">
        <v>2.5000000000000001E-3</v>
      </c>
      <c r="C94" s="51">
        <f t="shared" si="4"/>
        <v>6.1229376090210508E-5</v>
      </c>
      <c r="D94" s="92">
        <f t="shared" si="3"/>
        <v>2.4387706239097895E-3</v>
      </c>
      <c r="E94" s="80">
        <f t="shared" si="5"/>
        <v>2.4387706239097895E-3</v>
      </c>
    </row>
    <row r="95" spans="1:16" x14ac:dyDescent="0.25">
      <c r="A95" s="79">
        <v>41913</v>
      </c>
      <c r="B95" s="84">
        <v>-9.1999999999999998E-3</v>
      </c>
      <c r="C95" s="51">
        <f t="shared" si="4"/>
        <v>6.1229376090210508E-5</v>
      </c>
      <c r="D95" s="92">
        <f t="shared" si="3"/>
        <v>-9.2612293760902104E-3</v>
      </c>
      <c r="E95" s="80">
        <f t="shared" si="5"/>
        <v>0</v>
      </c>
    </row>
    <row r="96" spans="1:16" x14ac:dyDescent="0.25">
      <c r="A96" s="79">
        <v>41944</v>
      </c>
      <c r="B96" s="84">
        <v>1.5699999999999999E-2</v>
      </c>
      <c r="C96" s="51">
        <f t="shared" si="4"/>
        <v>6.1229376090210508E-5</v>
      </c>
      <c r="D96" s="92">
        <f t="shared" si="3"/>
        <v>1.5638770623909788E-2</v>
      </c>
      <c r="E96" s="80">
        <f t="shared" si="5"/>
        <v>1.5638770623909788E-2</v>
      </c>
    </row>
    <row r="97" spans="1:5" x14ac:dyDescent="0.25">
      <c r="A97" s="79">
        <v>41974</v>
      </c>
      <c r="B97" s="84">
        <v>2.3E-3</v>
      </c>
      <c r="C97" s="51">
        <f t="shared" si="4"/>
        <v>6.1229376090210508E-5</v>
      </c>
      <c r="D97" s="92">
        <f t="shared" si="3"/>
        <v>2.2387706239097895E-3</v>
      </c>
      <c r="E97" s="80">
        <f t="shared" si="5"/>
        <v>2.2387706239097895E-3</v>
      </c>
    </row>
    <row r="98" spans="1:5" x14ac:dyDescent="0.25">
      <c r="A98" s="79">
        <v>42005</v>
      </c>
      <c r="B98" s="84">
        <v>-3.8999999999999998E-3</v>
      </c>
      <c r="C98" s="51">
        <f t="shared" si="4"/>
        <v>6.1229376090210508E-5</v>
      </c>
      <c r="D98" s="92">
        <f t="shared" si="3"/>
        <v>-3.9612293760902103E-3</v>
      </c>
      <c r="E98" s="80">
        <f t="shared" si="5"/>
        <v>0</v>
      </c>
    </row>
    <row r="99" spans="1:5" x14ac:dyDescent="0.25">
      <c r="A99" s="79">
        <v>42036</v>
      </c>
      <c r="B99" s="84">
        <v>1.89E-2</v>
      </c>
      <c r="C99" s="51">
        <f t="shared" si="4"/>
        <v>6.1229376090210508E-5</v>
      </c>
      <c r="D99" s="92">
        <f t="shared" si="3"/>
        <v>1.883877062390979E-2</v>
      </c>
      <c r="E99" s="80">
        <f t="shared" si="5"/>
        <v>1.883877062390979E-2</v>
      </c>
    </row>
    <row r="100" spans="1:5" x14ac:dyDescent="0.25">
      <c r="A100" s="79">
        <v>42064</v>
      </c>
      <c r="B100" s="84">
        <v>4.1000000000000003E-3</v>
      </c>
      <c r="C100" s="51">
        <f t="shared" si="4"/>
        <v>6.1229376090210508E-5</v>
      </c>
      <c r="D100" s="92">
        <f t="shared" si="3"/>
        <v>4.0387706239097898E-3</v>
      </c>
      <c r="E100" s="80">
        <f t="shared" si="5"/>
        <v>4.0387706239097898E-3</v>
      </c>
    </row>
    <row r="101" spans="1:5" x14ac:dyDescent="0.25">
      <c r="A101" s="79">
        <v>42095</v>
      </c>
      <c r="B101" s="84">
        <v>-2.3999999999999998E-3</v>
      </c>
      <c r="C101" s="51">
        <f t="shared" si="4"/>
        <v>6.1229376090210508E-5</v>
      </c>
      <c r="D101" s="92">
        <f t="shared" si="3"/>
        <v>-2.4612293760902103E-3</v>
      </c>
      <c r="E101" s="80">
        <f t="shared" si="5"/>
        <v>0</v>
      </c>
    </row>
    <row r="102" spans="1:5" x14ac:dyDescent="0.25">
      <c r="A102" s="79">
        <v>42125</v>
      </c>
      <c r="B102" s="84">
        <v>1.26E-2</v>
      </c>
      <c r="C102" s="51">
        <f t="shared" si="4"/>
        <v>6.1229376090210508E-5</v>
      </c>
      <c r="D102" s="92">
        <f t="shared" si="3"/>
        <v>1.253877062390979E-2</v>
      </c>
      <c r="E102" s="80">
        <f t="shared" si="5"/>
        <v>1.253877062390979E-2</v>
      </c>
    </row>
    <row r="103" spans="1:5" x14ac:dyDescent="0.25">
      <c r="A103" s="79">
        <v>42156</v>
      </c>
      <c r="B103" s="84">
        <v>-9.1999999999999998E-3</v>
      </c>
      <c r="C103" s="51">
        <f t="shared" si="4"/>
        <v>6.1229376090210508E-5</v>
      </c>
      <c r="D103" s="92">
        <f t="shared" si="3"/>
        <v>-9.2612293760902104E-3</v>
      </c>
      <c r="E103" s="80">
        <f t="shared" si="5"/>
        <v>0</v>
      </c>
    </row>
    <row r="104" spans="1:5" x14ac:dyDescent="0.25">
      <c r="A104" s="79">
        <v>42186</v>
      </c>
      <c r="B104" s="84">
        <v>1.09E-2</v>
      </c>
      <c r="C104" s="51">
        <f t="shared" si="4"/>
        <v>6.1229376090210508E-5</v>
      </c>
      <c r="D104" s="92">
        <f t="shared" si="3"/>
        <v>1.0838770623909789E-2</v>
      </c>
      <c r="E104" s="80">
        <f t="shared" si="5"/>
        <v>1.0838770623909789E-2</v>
      </c>
    </row>
    <row r="105" spans="1:5" x14ac:dyDescent="0.25">
      <c r="A105" s="79">
        <v>42217</v>
      </c>
      <c r="B105" s="84">
        <v>-1.3299999999999999E-2</v>
      </c>
      <c r="C105" s="51">
        <f t="shared" si="4"/>
        <v>6.1229376090210508E-5</v>
      </c>
      <c r="D105" s="92">
        <f t="shared" si="3"/>
        <v>-1.336122937609021E-2</v>
      </c>
      <c r="E105" s="80">
        <f t="shared" si="5"/>
        <v>0</v>
      </c>
    </row>
    <row r="106" spans="1:5" x14ac:dyDescent="0.25">
      <c r="A106" s="79">
        <v>42248</v>
      </c>
      <c r="B106" s="84">
        <v>-2.3800000000000002E-2</v>
      </c>
      <c r="C106" s="51">
        <f t="shared" si="4"/>
        <v>6.1229376090210508E-5</v>
      </c>
      <c r="D106" s="92">
        <f t="shared" si="3"/>
        <v>-2.3861229376090212E-2</v>
      </c>
      <c r="E106" s="80">
        <f t="shared" si="5"/>
        <v>0</v>
      </c>
    </row>
    <row r="107" spans="1:5" x14ac:dyDescent="0.25">
      <c r="A107" s="79">
        <v>42278</v>
      </c>
      <c r="B107" s="84">
        <v>2.5999999999999999E-3</v>
      </c>
      <c r="C107" s="51">
        <f t="shared" si="4"/>
        <v>6.1229376090210508E-5</v>
      </c>
      <c r="D107" s="92">
        <f t="shared" si="3"/>
        <v>2.5387706239097894E-3</v>
      </c>
      <c r="E107" s="80">
        <f t="shared" si="5"/>
        <v>2.5387706239097894E-3</v>
      </c>
    </row>
    <row r="108" spans="1:5" x14ac:dyDescent="0.25">
      <c r="A108" s="79">
        <v>42309</v>
      </c>
      <c r="B108" s="84">
        <v>4.1999999999999997E-3</v>
      </c>
      <c r="C108" s="51">
        <f t="shared" si="4"/>
        <v>6.1229376090210508E-5</v>
      </c>
      <c r="D108" s="92">
        <f t="shared" si="3"/>
        <v>4.1387706239097892E-3</v>
      </c>
      <c r="E108" s="80">
        <f t="shared" si="5"/>
        <v>4.1387706239097892E-3</v>
      </c>
    </row>
    <row r="109" spans="1:5" x14ac:dyDescent="0.25">
      <c r="A109" s="79">
        <v>42339</v>
      </c>
      <c r="B109" s="84">
        <v>-3.8E-3</v>
      </c>
      <c r="C109" s="51">
        <f t="shared" si="4"/>
        <v>6.1229376090210508E-5</v>
      </c>
      <c r="D109" s="92">
        <f t="shared" si="3"/>
        <v>-3.8612293760902105E-3</v>
      </c>
      <c r="E109" s="80">
        <f t="shared" si="5"/>
        <v>0</v>
      </c>
    </row>
    <row r="110" spans="1:5" x14ac:dyDescent="0.25">
      <c r="A110" s="79">
        <v>42370</v>
      </c>
      <c r="B110" s="84">
        <v>-1.9900000000000001E-2</v>
      </c>
      <c r="C110" s="51">
        <f t="shared" si="4"/>
        <v>6.1229376090210508E-5</v>
      </c>
      <c r="D110" s="92">
        <f t="shared" si="3"/>
        <v>-1.9961229376090212E-2</v>
      </c>
      <c r="E110" s="80">
        <f t="shared" si="5"/>
        <v>0</v>
      </c>
    </row>
    <row r="111" spans="1:5" x14ac:dyDescent="0.25">
      <c r="A111" s="79">
        <v>42401</v>
      </c>
      <c r="B111" s="84">
        <v>-1.84E-2</v>
      </c>
      <c r="C111" s="51">
        <f t="shared" si="4"/>
        <v>6.1229376090210508E-5</v>
      </c>
      <c r="D111" s="92">
        <f t="shared" si="3"/>
        <v>-1.846122937609021E-2</v>
      </c>
      <c r="E111" s="80">
        <f t="shared" si="5"/>
        <v>0</v>
      </c>
    </row>
    <row r="112" spans="1:5" x14ac:dyDescent="0.25">
      <c r="A112" s="79">
        <v>42430</v>
      </c>
      <c r="B112" s="84">
        <v>2.5000000000000001E-3</v>
      </c>
      <c r="C112" s="51">
        <f t="shared" si="4"/>
        <v>6.1229376090210508E-5</v>
      </c>
      <c r="D112" s="92">
        <f t="shared" si="3"/>
        <v>2.4387706239097895E-3</v>
      </c>
      <c r="E112" s="80">
        <f t="shared" si="5"/>
        <v>2.4387706239097895E-3</v>
      </c>
    </row>
    <row r="113" spans="1:5" x14ac:dyDescent="0.25">
      <c r="A113" s="79">
        <v>42461</v>
      </c>
      <c r="B113" s="84">
        <v>6.1999999999999998E-3</v>
      </c>
      <c r="C113" s="51">
        <f t="shared" si="4"/>
        <v>6.1229376090210508E-5</v>
      </c>
      <c r="D113" s="92">
        <f t="shared" si="3"/>
        <v>6.1387706239097893E-3</v>
      </c>
      <c r="E113" s="80">
        <f t="shared" si="5"/>
        <v>6.1387706239097893E-3</v>
      </c>
    </row>
    <row r="114" spans="1:5" x14ac:dyDescent="0.25">
      <c r="A114" s="79">
        <v>42491</v>
      </c>
      <c r="B114" s="84">
        <v>1.3766E-2</v>
      </c>
      <c r="C114" s="51">
        <f t="shared" si="4"/>
        <v>6.1229376090210508E-5</v>
      </c>
      <c r="D114" s="92">
        <f t="shared" si="3"/>
        <v>1.370477062390979E-2</v>
      </c>
      <c r="E114" s="80">
        <f t="shared" si="5"/>
        <v>1.370477062390979E-2</v>
      </c>
    </row>
    <row r="115" spans="1:5" x14ac:dyDescent="0.25">
      <c r="A115" s="79">
        <v>42522</v>
      </c>
      <c r="B115" s="84">
        <v>-9.5169999999999994E-3</v>
      </c>
      <c r="C115" s="51">
        <f t="shared" si="4"/>
        <v>6.1229376090210508E-5</v>
      </c>
      <c r="D115" s="92">
        <f t="shared" si="3"/>
        <v>-9.5782293760902099E-3</v>
      </c>
      <c r="E115" s="80">
        <f t="shared" si="5"/>
        <v>0</v>
      </c>
    </row>
    <row r="116" spans="1:5" x14ac:dyDescent="0.25">
      <c r="A116" s="79">
        <v>42552</v>
      </c>
      <c r="B116" s="84">
        <v>1.2834999999999999E-2</v>
      </c>
      <c r="C116" s="51">
        <f t="shared" si="4"/>
        <v>6.1229376090210508E-5</v>
      </c>
      <c r="D116" s="92">
        <f t="shared" si="3"/>
        <v>1.2773770623909789E-2</v>
      </c>
      <c r="E116" s="80">
        <f t="shared" si="5"/>
        <v>1.2773770623909789E-2</v>
      </c>
    </row>
    <row r="117" spans="1:5" x14ac:dyDescent="0.25">
      <c r="A117" s="79">
        <v>42583</v>
      </c>
      <c r="B117" s="84">
        <v>6.5139999999999998E-3</v>
      </c>
      <c r="C117" s="51">
        <f t="shared" si="4"/>
        <v>6.1229376090210508E-5</v>
      </c>
      <c r="D117" s="92">
        <f>B117-C117</f>
        <v>6.4527706239097893E-3</v>
      </c>
      <c r="E117" s="80">
        <f t="shared" si="5"/>
        <v>6.4527706239097893E-3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E13" sqref="E13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/>
      <c r="B6" s="2"/>
      <c r="C6" s="2"/>
      <c r="D6" s="2"/>
      <c r="E6" s="2"/>
      <c r="F6" s="2"/>
      <c r="G6" s="2"/>
      <c r="H6" s="2"/>
      <c r="I6" s="9"/>
      <c r="J6" s="9"/>
      <c r="K6" s="9"/>
      <c r="L6" s="9"/>
    </row>
    <row r="7" spans="1:12" ht="14.45" x14ac:dyDescent="0.5">
      <c r="A7" s="16"/>
      <c r="B7" s="2"/>
      <c r="C7" s="2"/>
      <c r="D7" s="2"/>
      <c r="E7" s="2"/>
      <c r="F7" s="2"/>
      <c r="G7" s="2"/>
      <c r="H7" s="2"/>
      <c r="I7" s="9"/>
      <c r="J7" s="9"/>
      <c r="K7" s="9"/>
      <c r="L7" s="9"/>
    </row>
    <row r="8" spans="1:12" ht="14.45" x14ac:dyDescent="0.5">
      <c r="A8" s="16"/>
      <c r="B8" s="2"/>
      <c r="C8" s="2"/>
      <c r="D8" s="2"/>
      <c r="E8" s="2"/>
      <c r="F8" s="2"/>
      <c r="G8" s="2"/>
      <c r="H8" s="2"/>
      <c r="I8" s="9"/>
      <c r="J8" s="9"/>
      <c r="K8" s="9"/>
      <c r="L8" s="9"/>
    </row>
    <row r="9" spans="1:12" ht="14.45" x14ac:dyDescent="0.5">
      <c r="A9" s="16"/>
      <c r="B9" s="2"/>
      <c r="C9" s="2"/>
      <c r="D9" s="2"/>
      <c r="E9" s="2"/>
      <c r="F9" s="2"/>
      <c r="G9" s="2"/>
      <c r="H9" s="2"/>
      <c r="I9" s="9"/>
      <c r="J9" s="9"/>
      <c r="K9" s="9"/>
      <c r="L9" s="9"/>
    </row>
    <row r="10" spans="1:12" ht="14.45" x14ac:dyDescent="0.5">
      <c r="A10" s="16"/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/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/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16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16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45" x14ac:dyDescent="0.5">
      <c r="A18" s="16"/>
      <c r="B18" s="2"/>
      <c r="C18" s="2"/>
      <c r="D18" s="2"/>
      <c r="E18" s="2"/>
      <c r="F18" s="2"/>
      <c r="G18" s="2"/>
      <c r="H18" s="2"/>
      <c r="I18" s="9"/>
      <c r="J18" s="9"/>
      <c r="K18" s="9"/>
      <c r="L18" s="9"/>
    </row>
    <row r="19" spans="1:20" ht="14.45" x14ac:dyDescent="0.5">
      <c r="A19" s="16"/>
      <c r="B19" s="2"/>
      <c r="C19" s="2"/>
      <c r="D19" s="2"/>
      <c r="E19" s="2"/>
      <c r="F19" s="2"/>
      <c r="G19" s="2"/>
      <c r="H19" s="2"/>
      <c r="I19" s="9"/>
      <c r="J19" s="9"/>
      <c r="K19" s="9"/>
      <c r="L19" s="9"/>
    </row>
    <row r="20" spans="1:20" ht="14.45" x14ac:dyDescent="0.5">
      <c r="A20" s="16"/>
      <c r="B20" s="2"/>
      <c r="C20" s="2"/>
      <c r="D20" s="2"/>
      <c r="E20" s="2"/>
      <c r="F20" s="2"/>
      <c r="G20" s="2"/>
      <c r="H20" s="2"/>
      <c r="I20" s="9"/>
      <c r="J20" s="9"/>
      <c r="K20" s="9"/>
      <c r="L20" s="9"/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9"/>
      <c r="J21" s="9"/>
      <c r="K21" s="9"/>
      <c r="L21" s="9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9"/>
      <c r="J22" s="9"/>
      <c r="K22" s="9"/>
      <c r="L22" s="9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9"/>
      <c r="J23" s="9"/>
      <c r="K23" s="9"/>
      <c r="L23" s="9"/>
    </row>
    <row r="24" spans="1:20" ht="14.45" x14ac:dyDescent="0.5">
      <c r="A24" s="54"/>
      <c r="B24" s="2"/>
      <c r="C24" s="2"/>
      <c r="D24" s="2"/>
      <c r="E24" s="2"/>
      <c r="F24" s="2"/>
      <c r="G24" s="2"/>
      <c r="H24" s="2"/>
      <c r="I24" s="9"/>
      <c r="J24" s="9"/>
      <c r="K24" s="9"/>
      <c r="L24" s="9"/>
    </row>
    <row r="25" spans="1:20" ht="14.45" x14ac:dyDescent="0.5">
      <c r="A25" s="55"/>
      <c r="B25" s="2"/>
      <c r="C25" s="2"/>
      <c r="D25" s="2"/>
      <c r="E25" s="2"/>
      <c r="F25" s="2"/>
      <c r="G25" s="2"/>
      <c r="H25" s="2"/>
      <c r="I25" s="9"/>
      <c r="J25" s="9"/>
      <c r="K25" s="9"/>
      <c r="L25" s="9"/>
    </row>
    <row r="26" spans="1:20" ht="14.65" thickBot="1" x14ac:dyDescent="0.55000000000000004">
      <c r="A26" s="26"/>
      <c r="B26" s="26"/>
      <c r="C26" s="26"/>
      <c r="D26" s="26"/>
      <c r="E26" s="26"/>
      <c r="F26" s="27"/>
      <c r="G26" s="27"/>
      <c r="H26" s="27"/>
      <c r="I26" s="27"/>
    </row>
    <row r="27" spans="1:20" ht="14.65" thickBot="1" x14ac:dyDescent="0.55000000000000004">
      <c r="A27" s="11"/>
      <c r="B27" s="56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7"/>
    </row>
    <row r="28" spans="1:20" ht="15.75" thickBot="1" x14ac:dyDescent="0.3">
      <c r="A28" s="12"/>
      <c r="B28" s="13" t="s">
        <v>11</v>
      </c>
      <c r="C28" s="13">
        <v>2015</v>
      </c>
      <c r="D28" s="13">
        <v>2014</v>
      </c>
      <c r="E28" s="14">
        <v>2013</v>
      </c>
      <c r="F28" s="13">
        <v>2012</v>
      </c>
      <c r="G28" s="14">
        <v>2011</v>
      </c>
      <c r="H28" s="13">
        <v>2010</v>
      </c>
      <c r="I28" s="14">
        <v>2009</v>
      </c>
      <c r="J28" s="13">
        <v>2008</v>
      </c>
      <c r="K28" s="13">
        <v>2007</v>
      </c>
      <c r="L28" s="13">
        <v>2006</v>
      </c>
      <c r="M28" s="13">
        <v>2005</v>
      </c>
      <c r="N28" s="58">
        <v>2004</v>
      </c>
      <c r="O28" s="59">
        <v>2003</v>
      </c>
      <c r="P28" s="58">
        <v>2002</v>
      </c>
      <c r="Q28" s="59">
        <v>2001</v>
      </c>
      <c r="R28" s="58">
        <v>2000</v>
      </c>
      <c r="S28" s="59">
        <v>1999</v>
      </c>
      <c r="T28" s="59">
        <v>1998</v>
      </c>
    </row>
    <row r="29" spans="1:20" x14ac:dyDescent="0.25">
      <c r="A29" s="16"/>
      <c r="B29" s="2"/>
      <c r="C29" s="2"/>
      <c r="D29" s="2"/>
      <c r="E29" s="2"/>
      <c r="F29" s="2"/>
      <c r="G29" s="2"/>
      <c r="H29" s="2"/>
      <c r="I29" s="2"/>
      <c r="J29" s="2"/>
      <c r="K29" s="46"/>
      <c r="L29" s="46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16"/>
      <c r="B30" s="2"/>
      <c r="C30" s="2"/>
      <c r="D30" s="2"/>
      <c r="E30" s="2"/>
      <c r="F30" s="2"/>
      <c r="G30" s="2"/>
      <c r="H30" s="2"/>
      <c r="I30" s="2"/>
      <c r="J30" s="2"/>
      <c r="K30" s="46"/>
      <c r="L30" s="46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16"/>
      <c r="B31" s="2"/>
      <c r="C31" s="2"/>
      <c r="D31" s="2"/>
      <c r="E31" s="2"/>
      <c r="F31" s="2"/>
      <c r="G31" s="2"/>
      <c r="H31" s="2"/>
      <c r="I31" s="2"/>
      <c r="J31" s="2"/>
      <c r="K31" s="46"/>
      <c r="L31" s="46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16"/>
      <c r="B32" s="2"/>
      <c r="C32" s="2"/>
      <c r="D32" s="2"/>
      <c r="E32" s="2"/>
      <c r="F32" s="2"/>
      <c r="G32" s="2"/>
      <c r="H32" s="2"/>
      <c r="I32" s="2"/>
      <c r="J32" s="2"/>
      <c r="K32" s="46"/>
      <c r="L32" s="46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16"/>
      <c r="B33" s="2"/>
      <c r="C33" s="2"/>
      <c r="D33" s="2"/>
      <c r="E33" s="2"/>
      <c r="F33" s="2"/>
      <c r="G33" s="2"/>
      <c r="H33" s="2"/>
      <c r="I33" s="2"/>
      <c r="J33" s="2"/>
      <c r="K33" s="46"/>
      <c r="L33" s="46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46"/>
      <c r="L34" s="46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46"/>
      <c r="L35" s="46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46"/>
      <c r="L36" s="46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46"/>
      <c r="L37" s="46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46"/>
      <c r="L38" s="46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46"/>
      <c r="L39" s="46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46"/>
      <c r="L40" s="46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46"/>
      <c r="L41" s="46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16"/>
      <c r="B42" s="2"/>
      <c r="C42" s="2"/>
      <c r="D42" s="2"/>
      <c r="E42" s="2"/>
      <c r="F42" s="2"/>
      <c r="G42" s="2"/>
      <c r="H42" s="2"/>
      <c r="I42" s="2"/>
      <c r="J42" s="2"/>
      <c r="K42" s="46"/>
      <c r="L42" s="46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16"/>
      <c r="B43" s="2"/>
      <c r="C43" s="2"/>
      <c r="D43" s="2"/>
      <c r="E43" s="2"/>
      <c r="F43" s="2"/>
      <c r="G43" s="2"/>
      <c r="H43" s="2"/>
      <c r="I43" s="2"/>
      <c r="J43" s="2"/>
      <c r="K43" s="46"/>
      <c r="L43" s="46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16"/>
      <c r="B44" s="2"/>
      <c r="C44" s="2"/>
      <c r="D44" s="2"/>
      <c r="E44" s="2"/>
      <c r="F44" s="2"/>
      <c r="G44" s="2"/>
      <c r="H44" s="2"/>
      <c r="I44" s="2"/>
      <c r="J44" s="2"/>
      <c r="K44" s="46"/>
      <c r="L44" s="46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16"/>
      <c r="B45" s="2"/>
      <c r="C45" s="2"/>
      <c r="D45" s="2"/>
      <c r="E45" s="2"/>
      <c r="F45" s="2"/>
      <c r="G45" s="2"/>
      <c r="H45" s="2"/>
      <c r="I45" s="2"/>
      <c r="J45" s="2"/>
      <c r="K45" s="46"/>
      <c r="L45" s="46"/>
      <c r="M45" s="61"/>
      <c r="N45" s="61"/>
      <c r="O45" s="61"/>
      <c r="P45" s="61"/>
      <c r="Q45" s="61"/>
      <c r="R45" s="61"/>
      <c r="S45" s="61"/>
      <c r="T45" s="61"/>
    </row>
    <row r="46" spans="1:20" x14ac:dyDescent="0.25">
      <c r="A46" s="16"/>
      <c r="B46" s="2"/>
      <c r="C46" s="2"/>
      <c r="D46" s="2"/>
      <c r="E46" s="2"/>
      <c r="F46" s="2"/>
      <c r="G46" s="2"/>
      <c r="H46" s="2"/>
      <c r="I46" s="2"/>
      <c r="J46" s="2"/>
      <c r="K46" s="46"/>
      <c r="L46" s="46"/>
      <c r="M46" s="61"/>
      <c r="N46" s="61"/>
      <c r="O46" s="61"/>
      <c r="P46" s="61"/>
      <c r="Q46" s="61"/>
      <c r="R46" s="61"/>
      <c r="S46" s="61"/>
      <c r="T46" s="61"/>
    </row>
    <row r="47" spans="1:20" x14ac:dyDescent="0.25">
      <c r="A47" s="54"/>
      <c r="B47" s="2"/>
      <c r="C47" s="2"/>
      <c r="D47" s="2"/>
      <c r="E47" s="2"/>
      <c r="F47" s="2"/>
      <c r="G47" s="2"/>
      <c r="H47" s="2"/>
      <c r="I47" s="2"/>
      <c r="J47" s="2"/>
      <c r="K47" s="46"/>
      <c r="L47" s="46"/>
      <c r="M47" s="61"/>
      <c r="N47" s="61"/>
      <c r="O47" s="61"/>
      <c r="P47" s="61"/>
      <c r="Q47" s="61"/>
      <c r="R47" s="61"/>
      <c r="S47" s="61"/>
      <c r="T47" s="61"/>
    </row>
    <row r="48" spans="1:20" ht="15.75" thickBot="1" x14ac:dyDescent="0.3">
      <c r="A48" s="55"/>
      <c r="B48" s="2"/>
      <c r="C48" s="2"/>
      <c r="D48" s="2"/>
      <c r="E48" s="2"/>
      <c r="F48" s="2"/>
      <c r="G48" s="2"/>
      <c r="H48" s="2"/>
      <c r="I48" s="2"/>
      <c r="J48" s="2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11" s="20" customFormat="1" ht="15.75" thickBot="1" x14ac:dyDescent="0.3">
      <c r="A49" s="17"/>
      <c r="B49" s="18"/>
      <c r="C49" s="18"/>
      <c r="D49" s="18"/>
      <c r="E49" s="18"/>
      <c r="F49" s="19"/>
      <c r="G49" s="19"/>
      <c r="H49" s="19"/>
      <c r="I49" s="19"/>
      <c r="J49" s="19"/>
    </row>
    <row r="50" spans="1:11" ht="15.75" thickBot="1" x14ac:dyDescent="0.3">
      <c r="A50" s="22"/>
      <c r="B50" s="56" t="s">
        <v>22</v>
      </c>
      <c r="C50" s="52"/>
      <c r="D50" s="52"/>
      <c r="E50" s="52"/>
      <c r="F50" s="52"/>
      <c r="G50" s="53"/>
      <c r="H50" s="9"/>
      <c r="I50" s="9"/>
      <c r="J50" s="9"/>
      <c r="K50" s="9"/>
    </row>
    <row r="51" spans="1:11" ht="15.75" thickBot="1" x14ac:dyDescent="0.3">
      <c r="A51" s="23"/>
      <c r="B51" s="14" t="s">
        <v>13</v>
      </c>
      <c r="C51" s="14" t="s">
        <v>14</v>
      </c>
      <c r="D51" s="45" t="s">
        <v>15</v>
      </c>
      <c r="E51" s="24" t="s">
        <v>40</v>
      </c>
      <c r="F51" s="24" t="s">
        <v>41</v>
      </c>
      <c r="G51" s="25" t="s">
        <v>16</v>
      </c>
      <c r="H51" s="9"/>
      <c r="I51" s="9"/>
      <c r="J51" s="9"/>
      <c r="K51" s="9"/>
    </row>
    <row r="52" spans="1:11" x14ac:dyDescent="0.25">
      <c r="A52" s="16"/>
      <c r="B52" s="4"/>
      <c r="C52" s="4"/>
      <c r="D52" s="4"/>
      <c r="E52" s="4"/>
      <c r="F52" s="4"/>
      <c r="G52" s="4"/>
      <c r="H52" s="9"/>
      <c r="I52" s="9"/>
      <c r="J52" s="9"/>
      <c r="K52" s="9"/>
    </row>
    <row r="53" spans="1:11" x14ac:dyDescent="0.25">
      <c r="A53" s="16"/>
      <c r="B53" s="4"/>
      <c r="C53" s="4"/>
      <c r="D53" s="4"/>
      <c r="E53" s="4"/>
      <c r="F53" s="4"/>
      <c r="G53" s="4"/>
      <c r="H53" s="9"/>
      <c r="I53" s="9"/>
      <c r="J53" s="9"/>
      <c r="K53" s="9"/>
    </row>
    <row r="54" spans="1:11" x14ac:dyDescent="0.25">
      <c r="A54" s="16"/>
      <c r="B54" s="4"/>
      <c r="C54" s="4"/>
      <c r="D54" s="4"/>
      <c r="E54" s="4"/>
      <c r="F54" s="4"/>
      <c r="G54" s="4"/>
      <c r="H54" s="9"/>
      <c r="I54" s="9"/>
      <c r="J54" s="9"/>
      <c r="K54" s="9"/>
    </row>
    <row r="55" spans="1:11" x14ac:dyDescent="0.25">
      <c r="A55" s="16"/>
      <c r="B55" s="4"/>
      <c r="C55" s="4"/>
      <c r="D55" s="4"/>
      <c r="E55" s="4"/>
      <c r="F55" s="4"/>
      <c r="G55" s="4"/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16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16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x14ac:dyDescent="0.25">
      <c r="A63" s="16"/>
      <c r="B63" s="4"/>
      <c r="C63" s="4"/>
      <c r="D63" s="4"/>
      <c r="E63" s="4"/>
      <c r="F63" s="4"/>
      <c r="G63" s="4"/>
      <c r="H63" s="9"/>
      <c r="I63" s="9"/>
      <c r="J63" s="9"/>
      <c r="K63" s="9"/>
    </row>
    <row r="64" spans="1:11" x14ac:dyDescent="0.25">
      <c r="A64" s="16"/>
      <c r="B64" s="4"/>
      <c r="C64" s="4"/>
      <c r="D64" s="4"/>
      <c r="E64" s="4"/>
      <c r="F64" s="4"/>
      <c r="G64" s="4"/>
      <c r="H64" s="9"/>
      <c r="I64" s="9"/>
      <c r="J64" s="9"/>
      <c r="K64" s="9"/>
    </row>
    <row r="65" spans="1:11" x14ac:dyDescent="0.25">
      <c r="A65" s="16"/>
      <c r="B65" s="4"/>
      <c r="C65" s="4"/>
      <c r="D65" s="4"/>
      <c r="E65" s="4"/>
      <c r="F65" s="4"/>
      <c r="G65" s="4"/>
      <c r="H65" s="9"/>
      <c r="I65" s="9"/>
      <c r="J65" s="9"/>
      <c r="K65" s="9"/>
    </row>
    <row r="66" spans="1:11" x14ac:dyDescent="0.25">
      <c r="A66" s="16"/>
      <c r="B66" s="4"/>
      <c r="C66" s="4"/>
      <c r="D66" s="4"/>
      <c r="E66" s="4"/>
      <c r="F66" s="4"/>
      <c r="G66" s="4"/>
      <c r="H66" s="9"/>
      <c r="I66" s="9"/>
      <c r="J66" s="9"/>
      <c r="K66" s="9"/>
    </row>
    <row r="67" spans="1:11" x14ac:dyDescent="0.25">
      <c r="A67" s="16"/>
      <c r="B67" s="4"/>
      <c r="C67" s="4"/>
      <c r="D67" s="4"/>
      <c r="E67" s="4"/>
      <c r="F67" s="4"/>
      <c r="G67" s="4"/>
      <c r="H67" s="9"/>
      <c r="I67" s="9"/>
      <c r="J67" s="9"/>
      <c r="K67" s="9"/>
    </row>
    <row r="68" spans="1:11" x14ac:dyDescent="0.25">
      <c r="A68" s="16"/>
      <c r="B68" s="4"/>
      <c r="C68" s="4"/>
      <c r="D68" s="4"/>
      <c r="E68" s="4"/>
      <c r="F68" s="4"/>
      <c r="G68" s="4"/>
      <c r="H68" s="9"/>
      <c r="I68" s="9"/>
      <c r="J68" s="9"/>
      <c r="K68" s="9"/>
    </row>
    <row r="69" spans="1:11" x14ac:dyDescent="0.25">
      <c r="A69" s="16"/>
      <c r="B69" s="4"/>
      <c r="C69" s="4"/>
      <c r="D69" s="4"/>
      <c r="E69" s="4"/>
      <c r="F69" s="4"/>
      <c r="G69" s="4"/>
      <c r="H69" s="9"/>
      <c r="I69" s="9"/>
      <c r="J69" s="9"/>
      <c r="K69" s="9"/>
    </row>
    <row r="70" spans="1:11" x14ac:dyDescent="0.25">
      <c r="A70" s="54"/>
      <c r="B70" s="4"/>
      <c r="C70" s="4"/>
      <c r="D70" s="4"/>
      <c r="E70" s="4"/>
      <c r="F70" s="4"/>
      <c r="G70" s="4"/>
      <c r="H70" s="9"/>
      <c r="I70" s="9"/>
      <c r="J70" s="9"/>
      <c r="K70" s="9"/>
    </row>
    <row r="71" spans="1:11" x14ac:dyDescent="0.25">
      <c r="A71" s="55"/>
      <c r="B71" s="4"/>
      <c r="C71" s="4"/>
      <c r="D71" s="4"/>
      <c r="E71" s="4"/>
      <c r="F71" s="4"/>
      <c r="G71" s="4"/>
      <c r="H71" s="9"/>
      <c r="I71" s="9"/>
      <c r="J71" s="9"/>
      <c r="K71" s="9"/>
    </row>
    <row r="72" spans="1:11" ht="15.75" thickBot="1" x14ac:dyDescent="0.3">
      <c r="A72" s="26"/>
      <c r="B72" s="26"/>
      <c r="C72" s="26"/>
      <c r="D72" s="26"/>
      <c r="E72" s="26"/>
      <c r="F72" s="27"/>
      <c r="G72" s="27"/>
      <c r="H72" s="27"/>
      <c r="I72" s="27"/>
    </row>
    <row r="73" spans="1:11" ht="15.75" thickBot="1" x14ac:dyDescent="0.3">
      <c r="A73" s="22"/>
      <c r="B73" s="56" t="s">
        <v>29</v>
      </c>
      <c r="C73" s="52"/>
      <c r="D73" s="52"/>
      <c r="E73" s="52"/>
      <c r="F73" s="52"/>
      <c r="G73" s="53"/>
      <c r="H73" s="9"/>
      <c r="I73" s="9"/>
      <c r="J73" s="9"/>
      <c r="K73" s="9"/>
    </row>
    <row r="74" spans="1:11" ht="15.75" thickBot="1" x14ac:dyDescent="0.3">
      <c r="A74" s="23"/>
      <c r="B74" s="14" t="s">
        <v>13</v>
      </c>
      <c r="C74" s="14" t="s">
        <v>14</v>
      </c>
      <c r="D74" s="45" t="s">
        <v>15</v>
      </c>
      <c r="E74" s="24" t="s">
        <v>40</v>
      </c>
      <c r="F74" s="24" t="s">
        <v>41</v>
      </c>
      <c r="G74" s="25" t="s">
        <v>16</v>
      </c>
      <c r="H74" s="9"/>
      <c r="I74" s="9"/>
      <c r="J74" s="9"/>
      <c r="K74" s="9"/>
    </row>
    <row r="75" spans="1:11" x14ac:dyDescent="0.25">
      <c r="A75" s="16"/>
      <c r="B75" s="4"/>
      <c r="C75" s="4"/>
      <c r="D75" s="4"/>
      <c r="E75" s="4"/>
      <c r="F75" s="4"/>
      <c r="G75" s="4"/>
      <c r="H75" s="9"/>
      <c r="I75" s="9"/>
      <c r="J75" s="9"/>
      <c r="K75" s="9"/>
    </row>
    <row r="76" spans="1:11" x14ac:dyDescent="0.25">
      <c r="A76" s="16"/>
      <c r="B76" s="4"/>
      <c r="C76" s="4"/>
      <c r="D76" s="4"/>
      <c r="E76" s="4"/>
      <c r="F76" s="4"/>
      <c r="G76" s="4"/>
      <c r="H76" s="9"/>
      <c r="I76" s="9"/>
      <c r="J76" s="9"/>
      <c r="K76" s="9"/>
    </row>
    <row r="77" spans="1:11" x14ac:dyDescent="0.25">
      <c r="A77" s="16"/>
      <c r="B77" s="4"/>
      <c r="C77" s="4"/>
      <c r="D77" s="4"/>
      <c r="E77" s="4"/>
      <c r="F77" s="4"/>
      <c r="G77" s="4"/>
      <c r="H77" s="9"/>
      <c r="I77" s="9"/>
      <c r="J77" s="9"/>
      <c r="K77" s="9"/>
    </row>
    <row r="78" spans="1:11" x14ac:dyDescent="0.25">
      <c r="A78" s="16"/>
      <c r="B78" s="4"/>
      <c r="C78" s="4"/>
      <c r="D78" s="4"/>
      <c r="E78" s="4"/>
      <c r="F78" s="4"/>
      <c r="G78" s="4"/>
      <c r="H78" s="9"/>
      <c r="I78" s="9"/>
      <c r="J78" s="9"/>
      <c r="K78" s="9"/>
    </row>
    <row r="79" spans="1:11" x14ac:dyDescent="0.25">
      <c r="A79" s="16"/>
      <c r="B79" s="4"/>
      <c r="C79" s="4"/>
      <c r="D79" s="4"/>
      <c r="E79" s="4"/>
      <c r="F79" s="4"/>
      <c r="G79" s="4"/>
      <c r="H79" s="9"/>
      <c r="I79" s="9"/>
      <c r="J79" s="9"/>
      <c r="K79" s="9"/>
    </row>
    <row r="80" spans="1:11" x14ac:dyDescent="0.25">
      <c r="A80" s="16"/>
      <c r="B80" s="4"/>
      <c r="C80" s="4"/>
      <c r="D80" s="4"/>
      <c r="E80" s="4"/>
      <c r="F80" s="4"/>
      <c r="G80" s="4"/>
      <c r="H80" s="9"/>
      <c r="I80" s="9"/>
      <c r="J80" s="9"/>
      <c r="K80" s="9"/>
    </row>
    <row r="81" spans="1:11" x14ac:dyDescent="0.25">
      <c r="A81" s="16"/>
      <c r="B81" s="4"/>
      <c r="C81" s="4"/>
      <c r="D81" s="4"/>
      <c r="E81" s="4"/>
      <c r="F81" s="4"/>
      <c r="G81" s="4"/>
      <c r="H81" s="9"/>
      <c r="I81" s="9"/>
      <c r="J81" s="9"/>
      <c r="K81" s="9"/>
    </row>
    <row r="82" spans="1:11" x14ac:dyDescent="0.25">
      <c r="A82" s="16"/>
      <c r="B82" s="4"/>
      <c r="C82" s="4"/>
      <c r="D82" s="4"/>
      <c r="E82" s="4"/>
      <c r="F82" s="4"/>
      <c r="G82" s="4"/>
      <c r="H82" s="9"/>
      <c r="I82" s="9"/>
      <c r="J82" s="9"/>
      <c r="K82" s="9"/>
    </row>
    <row r="83" spans="1:11" x14ac:dyDescent="0.25">
      <c r="A83" s="16"/>
      <c r="B83" s="4"/>
      <c r="C83" s="4"/>
      <c r="D83" s="4"/>
      <c r="E83" s="4"/>
      <c r="F83" s="4"/>
      <c r="G83" s="4"/>
      <c r="H83" s="9"/>
      <c r="I83" s="9"/>
      <c r="J83" s="9"/>
      <c r="K83" s="9"/>
    </row>
    <row r="84" spans="1:11" x14ac:dyDescent="0.25">
      <c r="A84" s="16"/>
      <c r="B84" s="4"/>
      <c r="C84" s="4"/>
      <c r="D84" s="4"/>
      <c r="E84" s="4"/>
      <c r="F84" s="4"/>
      <c r="G84" s="4"/>
      <c r="H84" s="9"/>
      <c r="I84" s="9"/>
      <c r="J84" s="9"/>
      <c r="K84" s="9"/>
    </row>
    <row r="85" spans="1:11" x14ac:dyDescent="0.25">
      <c r="A85" s="16"/>
      <c r="B85" s="4"/>
      <c r="C85" s="4"/>
      <c r="D85" s="4"/>
      <c r="E85" s="4"/>
      <c r="F85" s="4"/>
      <c r="G85" s="4"/>
      <c r="H85" s="9"/>
      <c r="I85" s="9"/>
      <c r="J85" s="9"/>
      <c r="K85" s="9"/>
    </row>
    <row r="86" spans="1:11" x14ac:dyDescent="0.25">
      <c r="A86" s="16"/>
      <c r="B86" s="4"/>
      <c r="C86" s="4"/>
      <c r="D86" s="4"/>
      <c r="E86" s="4"/>
      <c r="F86" s="4"/>
      <c r="G86" s="4"/>
      <c r="H86" s="9"/>
      <c r="I86" s="9"/>
      <c r="J86" s="9"/>
      <c r="K86" s="9"/>
    </row>
    <row r="87" spans="1:11" x14ac:dyDescent="0.25">
      <c r="A87" s="16"/>
      <c r="B87" s="4"/>
      <c r="C87" s="4"/>
      <c r="D87" s="4"/>
      <c r="E87" s="4"/>
      <c r="F87" s="4"/>
      <c r="G87" s="4"/>
      <c r="H87" s="9"/>
      <c r="I87" s="9"/>
      <c r="J87" s="9"/>
      <c r="K87" s="9"/>
    </row>
    <row r="88" spans="1:11" x14ac:dyDescent="0.25">
      <c r="A88" s="16"/>
      <c r="B88" s="4"/>
      <c r="C88" s="4"/>
      <c r="D88" s="4"/>
      <c r="E88" s="4"/>
      <c r="F88" s="4"/>
      <c r="G88" s="4"/>
      <c r="H88" s="9"/>
      <c r="I88" s="9"/>
      <c r="J88" s="9"/>
      <c r="K88" s="9"/>
    </row>
    <row r="89" spans="1:11" x14ac:dyDescent="0.25">
      <c r="A89" s="16"/>
      <c r="B89" s="4"/>
      <c r="C89" s="4"/>
      <c r="D89" s="4"/>
      <c r="E89" s="4"/>
      <c r="F89" s="4"/>
      <c r="G89" s="4"/>
      <c r="H89" s="9"/>
      <c r="I89" s="9"/>
      <c r="J89" s="9"/>
      <c r="K89" s="9"/>
    </row>
    <row r="90" spans="1:11" x14ac:dyDescent="0.25">
      <c r="A90" s="16"/>
      <c r="B90" s="4"/>
      <c r="C90" s="4"/>
      <c r="D90" s="4"/>
      <c r="E90" s="4"/>
      <c r="F90" s="4"/>
      <c r="G90" s="4"/>
      <c r="H90" s="9"/>
      <c r="I90" s="9"/>
      <c r="J90" s="9"/>
      <c r="K90" s="9"/>
    </row>
    <row r="91" spans="1:11" x14ac:dyDescent="0.25">
      <c r="A91" s="16"/>
      <c r="B91" s="4"/>
      <c r="C91" s="4"/>
      <c r="D91" s="4"/>
      <c r="E91" s="4"/>
      <c r="F91" s="4"/>
      <c r="G91" s="4"/>
      <c r="H91" s="9"/>
      <c r="I91" s="9"/>
      <c r="J91" s="9"/>
      <c r="K91" s="9"/>
    </row>
    <row r="92" spans="1:11" x14ac:dyDescent="0.25">
      <c r="A92" s="16"/>
      <c r="B92" s="4"/>
      <c r="C92" s="4"/>
      <c r="D92" s="4"/>
      <c r="E92" s="4"/>
      <c r="F92" s="4"/>
      <c r="G92" s="4"/>
      <c r="H92" s="9"/>
      <c r="I92" s="9"/>
      <c r="J92" s="9"/>
      <c r="K92" s="9"/>
    </row>
    <row r="93" spans="1:11" x14ac:dyDescent="0.25">
      <c r="A93" s="54"/>
      <c r="B93" s="4"/>
      <c r="C93" s="4"/>
      <c r="D93" s="4"/>
      <c r="E93" s="4"/>
      <c r="F93" s="4"/>
      <c r="G93" s="4"/>
      <c r="H93" s="9"/>
      <c r="I93" s="9"/>
      <c r="J93" s="9"/>
      <c r="K93" s="9"/>
    </row>
    <row r="94" spans="1:11" x14ac:dyDescent="0.25">
      <c r="A94" s="55"/>
      <c r="B94" s="4"/>
      <c r="C94" s="4"/>
      <c r="D94" s="4"/>
      <c r="E94" s="4"/>
      <c r="F94" s="4"/>
      <c r="G94" s="4"/>
      <c r="H94" s="9"/>
      <c r="I94" s="9"/>
      <c r="J94" s="9"/>
      <c r="K94" s="9"/>
    </row>
    <row r="95" spans="1:11" ht="15.75" thickBot="1" x14ac:dyDescent="0.3">
      <c r="A95" s="26"/>
      <c r="B95" s="26"/>
      <c r="C95" s="26"/>
      <c r="D95" s="26"/>
      <c r="E95" s="26"/>
      <c r="F95" s="27"/>
      <c r="G95" s="27"/>
      <c r="H95" s="27"/>
      <c r="I95" s="27"/>
    </row>
    <row r="96" spans="1:11" ht="15.75" thickBot="1" x14ac:dyDescent="0.3">
      <c r="A96" s="22"/>
      <c r="B96" s="56" t="s">
        <v>3</v>
      </c>
      <c r="C96" s="52"/>
      <c r="D96" s="52"/>
      <c r="E96" s="52"/>
      <c r="F96" s="52"/>
      <c r="G96" s="53"/>
      <c r="H96" s="9"/>
      <c r="I96" s="9"/>
      <c r="J96" s="9"/>
      <c r="K96" s="9"/>
    </row>
    <row r="97" spans="1:11" ht="15.75" thickBot="1" x14ac:dyDescent="0.3">
      <c r="A97" s="23"/>
      <c r="B97" s="14" t="s">
        <v>13</v>
      </c>
      <c r="C97" s="14" t="s">
        <v>14</v>
      </c>
      <c r="D97" s="45" t="s">
        <v>15</v>
      </c>
      <c r="E97" s="24" t="s">
        <v>40</v>
      </c>
      <c r="F97" s="24" t="s">
        <v>41</v>
      </c>
      <c r="G97" s="25" t="s">
        <v>16</v>
      </c>
      <c r="H97" s="9"/>
      <c r="I97" s="9"/>
      <c r="J97" s="9"/>
      <c r="K97" s="9"/>
    </row>
    <row r="98" spans="1:11" x14ac:dyDescent="0.25">
      <c r="A98" s="16"/>
      <c r="B98" s="2"/>
      <c r="C98" s="2"/>
      <c r="D98" s="2"/>
      <c r="E98" s="2"/>
      <c r="F98" s="2"/>
      <c r="G98" s="2"/>
      <c r="H98" s="9"/>
      <c r="I98" s="9"/>
      <c r="J98" s="9"/>
      <c r="K98" s="9"/>
    </row>
    <row r="99" spans="1:11" x14ac:dyDescent="0.25">
      <c r="A99" s="16"/>
      <c r="B99" s="2"/>
      <c r="C99" s="2"/>
      <c r="D99" s="2"/>
      <c r="E99" s="2"/>
      <c r="F99" s="2"/>
      <c r="G99" s="2"/>
      <c r="H99" s="9"/>
      <c r="I99" s="9"/>
      <c r="J99" s="9"/>
      <c r="K99" s="9"/>
    </row>
    <row r="100" spans="1:11" x14ac:dyDescent="0.25">
      <c r="A100" s="16"/>
      <c r="B100" s="2"/>
      <c r="C100" s="2"/>
      <c r="D100" s="2"/>
      <c r="E100" s="2"/>
      <c r="F100" s="2"/>
      <c r="G100" s="2"/>
      <c r="H100" s="9"/>
      <c r="I100" s="9"/>
      <c r="J100" s="9"/>
      <c r="K100" s="9"/>
    </row>
    <row r="101" spans="1:11" x14ac:dyDescent="0.25">
      <c r="A101" s="16"/>
      <c r="B101" s="2"/>
      <c r="C101" s="2"/>
      <c r="D101" s="2"/>
      <c r="E101" s="2"/>
      <c r="F101" s="2"/>
      <c r="G101" s="2"/>
      <c r="H101" s="9"/>
      <c r="I101" s="9"/>
      <c r="J101" s="9"/>
      <c r="K101" s="9"/>
    </row>
    <row r="102" spans="1:11" x14ac:dyDescent="0.25">
      <c r="A102" s="16"/>
      <c r="B102" s="2"/>
      <c r="C102" s="2"/>
      <c r="D102" s="2"/>
      <c r="E102" s="2"/>
      <c r="F102" s="2"/>
      <c r="G102" s="2"/>
      <c r="H102" s="9"/>
      <c r="I102" s="9"/>
      <c r="J102" s="9"/>
      <c r="K102" s="9"/>
    </row>
    <row r="103" spans="1:11" x14ac:dyDescent="0.25">
      <c r="A103" s="16"/>
      <c r="B103" s="2"/>
      <c r="C103" s="2"/>
      <c r="D103" s="2"/>
      <c r="E103" s="2"/>
      <c r="F103" s="2"/>
      <c r="G103" s="2"/>
      <c r="H103" s="9"/>
      <c r="I103" s="9"/>
      <c r="J103" s="9"/>
      <c r="K103" s="9"/>
    </row>
    <row r="104" spans="1:11" x14ac:dyDescent="0.25">
      <c r="A104" s="16"/>
      <c r="B104" s="2"/>
      <c r="C104" s="2"/>
      <c r="D104" s="2"/>
      <c r="E104" s="2"/>
      <c r="F104" s="2"/>
      <c r="G104" s="2"/>
      <c r="H104" s="9"/>
      <c r="I104" s="9"/>
      <c r="J104" s="9"/>
      <c r="K104" s="9"/>
    </row>
    <row r="105" spans="1:11" x14ac:dyDescent="0.25">
      <c r="A105" s="16"/>
      <c r="B105" s="2"/>
      <c r="C105" s="2"/>
      <c r="D105" s="2"/>
      <c r="E105" s="2"/>
      <c r="F105" s="2"/>
      <c r="G105" s="2"/>
      <c r="H105" s="9"/>
      <c r="I105" s="9"/>
      <c r="J105" s="9"/>
      <c r="K105" s="9"/>
    </row>
    <row r="106" spans="1:11" x14ac:dyDescent="0.25">
      <c r="A106" s="16"/>
      <c r="B106" s="2"/>
      <c r="C106" s="2"/>
      <c r="D106" s="2"/>
      <c r="E106" s="2"/>
      <c r="F106" s="2"/>
      <c r="G106" s="2"/>
      <c r="H106" s="9"/>
      <c r="I106" s="9"/>
      <c r="J106" s="9"/>
      <c r="K106" s="9"/>
    </row>
    <row r="107" spans="1:11" x14ac:dyDescent="0.25">
      <c r="A107" s="16"/>
      <c r="B107" s="2"/>
      <c r="C107" s="2"/>
      <c r="D107" s="2"/>
      <c r="E107" s="2"/>
      <c r="F107" s="2"/>
      <c r="G107" s="2"/>
      <c r="H107" s="9"/>
      <c r="I107" s="9"/>
      <c r="J107" s="9"/>
      <c r="K107" s="9"/>
    </row>
    <row r="108" spans="1:11" x14ac:dyDescent="0.25">
      <c r="A108" s="16"/>
      <c r="B108" s="2"/>
      <c r="C108" s="2"/>
      <c r="D108" s="2"/>
      <c r="E108" s="2"/>
      <c r="F108" s="2"/>
      <c r="G108" s="2"/>
      <c r="H108" s="9"/>
      <c r="I108" s="9"/>
      <c r="J108" s="9"/>
      <c r="K108" s="9"/>
    </row>
    <row r="109" spans="1:11" x14ac:dyDescent="0.25">
      <c r="A109" s="16"/>
      <c r="B109" s="2"/>
      <c r="C109" s="2"/>
      <c r="D109" s="2"/>
      <c r="E109" s="2"/>
      <c r="F109" s="2"/>
      <c r="G109" s="2"/>
      <c r="H109" s="9"/>
      <c r="I109" s="9"/>
      <c r="J109" s="9"/>
      <c r="K109" s="9"/>
    </row>
    <row r="110" spans="1:11" x14ac:dyDescent="0.25">
      <c r="A110" s="16"/>
      <c r="B110" s="2"/>
      <c r="C110" s="2"/>
      <c r="D110" s="2"/>
      <c r="E110" s="2"/>
      <c r="F110" s="2"/>
      <c r="G110" s="2"/>
      <c r="H110" s="9"/>
      <c r="I110" s="9"/>
      <c r="J110" s="9"/>
      <c r="K110" s="9"/>
    </row>
    <row r="111" spans="1:11" x14ac:dyDescent="0.25">
      <c r="A111" s="16"/>
      <c r="B111" s="2"/>
      <c r="C111" s="2"/>
      <c r="D111" s="2"/>
      <c r="E111" s="2"/>
      <c r="F111" s="2"/>
      <c r="G111" s="2"/>
      <c r="H111" s="9"/>
      <c r="I111" s="9"/>
      <c r="J111" s="9"/>
      <c r="K111" s="9"/>
    </row>
    <row r="112" spans="1:11" x14ac:dyDescent="0.25">
      <c r="A112" s="16"/>
      <c r="B112" s="2"/>
      <c r="C112" s="2"/>
      <c r="D112" s="2"/>
      <c r="E112" s="2"/>
      <c r="F112" s="2"/>
      <c r="G112" s="2"/>
      <c r="H112" s="9"/>
      <c r="I112" s="9"/>
      <c r="J112" s="9"/>
      <c r="K112" s="9"/>
    </row>
    <row r="113" spans="1:11" x14ac:dyDescent="0.25">
      <c r="A113" s="16"/>
      <c r="B113" s="2"/>
      <c r="C113" s="2"/>
      <c r="D113" s="2"/>
      <c r="E113" s="2"/>
      <c r="F113" s="2"/>
      <c r="G113" s="2"/>
      <c r="H113" s="9"/>
      <c r="I113" s="9"/>
      <c r="J113" s="9"/>
      <c r="K113" s="9"/>
    </row>
    <row r="114" spans="1:11" x14ac:dyDescent="0.25">
      <c r="A114" s="16"/>
      <c r="B114" s="2"/>
      <c r="C114" s="2"/>
      <c r="D114" s="2"/>
      <c r="E114" s="2"/>
      <c r="F114" s="2"/>
      <c r="G114" s="2"/>
      <c r="H114" s="9"/>
      <c r="I114" s="9"/>
      <c r="J114" s="9"/>
      <c r="K114" s="9"/>
    </row>
    <row r="115" spans="1:11" x14ac:dyDescent="0.25">
      <c r="A115" s="16"/>
      <c r="B115" s="2"/>
      <c r="C115" s="2"/>
      <c r="D115" s="2"/>
      <c r="E115" s="2"/>
      <c r="F115" s="2"/>
      <c r="G115" s="2"/>
      <c r="H115" s="9"/>
      <c r="I115" s="9"/>
      <c r="J115" s="9"/>
      <c r="K115" s="9"/>
    </row>
    <row r="116" spans="1:11" x14ac:dyDescent="0.25">
      <c r="A116" s="54"/>
      <c r="B116" s="2"/>
      <c r="C116" s="2"/>
      <c r="D116" s="2"/>
      <c r="E116" s="2"/>
      <c r="F116" s="2"/>
      <c r="G116" s="2"/>
      <c r="H116" s="9"/>
      <c r="I116" s="9"/>
      <c r="J116" s="9"/>
      <c r="K116" s="9"/>
    </row>
    <row r="117" spans="1:11" x14ac:dyDescent="0.25">
      <c r="A117" s="55"/>
      <c r="B117" s="2"/>
      <c r="C117" s="2"/>
      <c r="D117" s="2"/>
      <c r="E117" s="2"/>
      <c r="F117" s="2"/>
      <c r="G117" s="2"/>
      <c r="H117" s="9"/>
      <c r="I117" s="9"/>
      <c r="J117" s="9"/>
      <c r="K117" s="9"/>
    </row>
    <row r="118" spans="1:11" ht="15.75" thickBot="1" x14ac:dyDescent="0.3">
      <c r="A118" s="26"/>
      <c r="B118" s="26"/>
      <c r="C118" s="26"/>
      <c r="D118" s="26"/>
      <c r="E118" s="26"/>
      <c r="F118" s="27"/>
      <c r="G118" s="27"/>
      <c r="H118" s="27"/>
      <c r="I118" s="27"/>
    </row>
    <row r="119" spans="1:11" ht="15.75" thickBot="1" x14ac:dyDescent="0.3">
      <c r="A119" s="22"/>
      <c r="B119" s="56" t="s">
        <v>2</v>
      </c>
      <c r="C119" s="52"/>
      <c r="D119" s="52"/>
      <c r="E119" s="52"/>
      <c r="F119" s="52"/>
      <c r="G119" s="53"/>
      <c r="H119" s="9"/>
      <c r="I119" s="9"/>
      <c r="J119" s="9"/>
      <c r="K119" s="9"/>
    </row>
    <row r="120" spans="1:11" ht="15.75" thickBot="1" x14ac:dyDescent="0.3">
      <c r="A120" s="23"/>
      <c r="B120" s="14" t="s">
        <v>13</v>
      </c>
      <c r="C120" s="14" t="s">
        <v>14</v>
      </c>
      <c r="D120" s="45" t="s">
        <v>15</v>
      </c>
      <c r="E120" s="24" t="s">
        <v>40</v>
      </c>
      <c r="F120" s="24" t="s">
        <v>41</v>
      </c>
      <c r="G120" s="25" t="s">
        <v>16</v>
      </c>
      <c r="H120" s="9"/>
      <c r="I120" s="9"/>
      <c r="J120" s="9"/>
      <c r="K120" s="9"/>
    </row>
    <row r="121" spans="1:11" x14ac:dyDescent="0.25">
      <c r="A121" s="16"/>
      <c r="B121" s="2"/>
      <c r="C121" s="2"/>
      <c r="D121" s="2"/>
      <c r="E121" s="2"/>
      <c r="F121" s="2"/>
      <c r="G121" s="2"/>
      <c r="H121" s="9"/>
      <c r="I121" s="9"/>
      <c r="J121" s="9"/>
      <c r="K121" s="9"/>
    </row>
    <row r="122" spans="1:11" x14ac:dyDescent="0.25">
      <c r="A122" s="16"/>
      <c r="B122" s="2"/>
      <c r="C122" s="2"/>
      <c r="D122" s="2"/>
      <c r="E122" s="2"/>
      <c r="F122" s="2"/>
      <c r="G122" s="2"/>
      <c r="H122" s="9"/>
      <c r="I122" s="9"/>
      <c r="J122" s="9"/>
      <c r="K122" s="9"/>
    </row>
    <row r="123" spans="1:11" x14ac:dyDescent="0.25">
      <c r="A123" s="16"/>
      <c r="B123" s="2"/>
      <c r="C123" s="2"/>
      <c r="D123" s="2"/>
      <c r="E123" s="2"/>
      <c r="F123" s="2"/>
      <c r="G123" s="2"/>
      <c r="H123" s="9"/>
      <c r="I123" s="9"/>
      <c r="J123" s="9"/>
      <c r="K123" s="9"/>
    </row>
    <row r="124" spans="1:11" x14ac:dyDescent="0.25">
      <c r="A124" s="16"/>
      <c r="B124" s="2"/>
      <c r="C124" s="2"/>
      <c r="D124" s="2"/>
      <c r="E124" s="2"/>
      <c r="F124" s="2"/>
      <c r="G124" s="2"/>
      <c r="H124" s="9"/>
      <c r="I124" s="9"/>
      <c r="J124" s="9"/>
      <c r="K124" s="9"/>
    </row>
    <row r="125" spans="1:11" x14ac:dyDescent="0.25">
      <c r="A125" s="16"/>
      <c r="B125" s="2"/>
      <c r="C125" s="2"/>
      <c r="D125" s="2"/>
      <c r="E125" s="2"/>
      <c r="F125" s="2"/>
      <c r="G125" s="2"/>
      <c r="H125" s="9"/>
      <c r="I125" s="9"/>
      <c r="J125" s="9"/>
      <c r="K125" s="9"/>
    </row>
    <row r="126" spans="1:11" x14ac:dyDescent="0.25">
      <c r="A126" s="16"/>
      <c r="B126" s="2"/>
      <c r="C126" s="2"/>
      <c r="D126" s="2"/>
      <c r="E126" s="2"/>
      <c r="F126" s="2"/>
      <c r="G126" s="2"/>
      <c r="H126" s="9"/>
      <c r="I126" s="9"/>
      <c r="J126" s="9"/>
      <c r="K126" s="9"/>
    </row>
    <row r="127" spans="1:11" x14ac:dyDescent="0.25">
      <c r="A127" s="16"/>
      <c r="B127" s="2"/>
      <c r="C127" s="2"/>
      <c r="D127" s="2"/>
      <c r="E127" s="2"/>
      <c r="F127" s="2"/>
      <c r="G127" s="2"/>
      <c r="H127" s="9"/>
      <c r="I127" s="9"/>
      <c r="J127" s="9"/>
      <c r="K127" s="9"/>
    </row>
    <row r="128" spans="1:11" x14ac:dyDescent="0.25">
      <c r="A128" s="16"/>
      <c r="B128" s="2"/>
      <c r="C128" s="2"/>
      <c r="D128" s="2"/>
      <c r="E128" s="2"/>
      <c r="F128" s="2"/>
      <c r="G128" s="2"/>
      <c r="H128" s="9"/>
      <c r="I128" s="9"/>
      <c r="J128" s="9"/>
      <c r="K128" s="9"/>
    </row>
    <row r="129" spans="1:11" x14ac:dyDescent="0.25">
      <c r="A129" s="16"/>
      <c r="B129" s="2"/>
      <c r="C129" s="2"/>
      <c r="D129" s="2"/>
      <c r="E129" s="2"/>
      <c r="F129" s="2"/>
      <c r="G129" s="2"/>
      <c r="H129" s="9"/>
      <c r="I129" s="9"/>
      <c r="J129" s="9"/>
      <c r="K129" s="9"/>
    </row>
    <row r="130" spans="1:11" x14ac:dyDescent="0.25">
      <c r="A130" s="16"/>
      <c r="B130" s="2"/>
      <c r="C130" s="2"/>
      <c r="D130" s="2"/>
      <c r="E130" s="2"/>
      <c r="F130" s="2"/>
      <c r="G130" s="2"/>
      <c r="H130" s="9"/>
      <c r="I130" s="9"/>
      <c r="J130" s="9"/>
      <c r="K130" s="9"/>
    </row>
    <row r="131" spans="1:11" x14ac:dyDescent="0.25">
      <c r="A131" s="16"/>
      <c r="B131" s="2"/>
      <c r="C131" s="2"/>
      <c r="D131" s="2"/>
      <c r="E131" s="2"/>
      <c r="F131" s="2"/>
      <c r="G131" s="2"/>
      <c r="H131" s="9"/>
      <c r="I131" s="9"/>
      <c r="J131" s="9"/>
      <c r="K131" s="9"/>
    </row>
    <row r="132" spans="1:11" x14ac:dyDescent="0.25">
      <c r="A132" s="16"/>
      <c r="B132" s="2"/>
      <c r="C132" s="2"/>
      <c r="D132" s="2"/>
      <c r="E132" s="2"/>
      <c r="F132" s="2"/>
      <c r="G132" s="2"/>
      <c r="H132" s="9"/>
      <c r="I132" s="9"/>
      <c r="J132" s="9"/>
      <c r="K132" s="9"/>
    </row>
    <row r="133" spans="1:11" x14ac:dyDescent="0.25">
      <c r="A133" s="16"/>
      <c r="B133" s="2"/>
      <c r="C133" s="2"/>
      <c r="D133" s="2"/>
      <c r="E133" s="2"/>
      <c r="F133" s="2"/>
      <c r="G133" s="2"/>
      <c r="H133" s="9"/>
      <c r="I133" s="9"/>
      <c r="J133" s="9"/>
      <c r="K133" s="9"/>
    </row>
    <row r="134" spans="1:11" x14ac:dyDescent="0.25">
      <c r="A134" s="16"/>
      <c r="B134" s="2"/>
      <c r="C134" s="2"/>
      <c r="D134" s="2"/>
      <c r="E134" s="2"/>
      <c r="F134" s="2"/>
      <c r="G134" s="2"/>
      <c r="H134" s="9"/>
      <c r="I134" s="9"/>
      <c r="J134" s="9"/>
      <c r="K134" s="9"/>
    </row>
    <row r="135" spans="1:11" x14ac:dyDescent="0.25">
      <c r="A135" s="16"/>
      <c r="B135" s="2"/>
      <c r="C135" s="2"/>
      <c r="D135" s="2"/>
      <c r="E135" s="2"/>
      <c r="F135" s="2"/>
      <c r="G135" s="2"/>
      <c r="H135" s="9"/>
      <c r="I135" s="9"/>
      <c r="J135" s="9"/>
      <c r="K135" s="9"/>
    </row>
    <row r="136" spans="1:11" x14ac:dyDescent="0.25">
      <c r="A136" s="16"/>
      <c r="B136" s="2"/>
      <c r="C136" s="2"/>
      <c r="D136" s="2"/>
      <c r="E136" s="2"/>
      <c r="F136" s="2"/>
      <c r="G136" s="2"/>
      <c r="H136" s="9"/>
      <c r="I136" s="9"/>
      <c r="J136" s="9"/>
      <c r="K136" s="9"/>
    </row>
    <row r="137" spans="1:11" x14ac:dyDescent="0.25">
      <c r="A137" s="16"/>
      <c r="B137" s="2"/>
      <c r="C137" s="2"/>
      <c r="D137" s="2"/>
      <c r="E137" s="2"/>
      <c r="F137" s="2"/>
      <c r="G137" s="2"/>
      <c r="H137" s="9"/>
      <c r="I137" s="9"/>
      <c r="J137" s="9"/>
      <c r="K137" s="9"/>
    </row>
    <row r="138" spans="1:11" x14ac:dyDescent="0.25">
      <c r="A138" s="16"/>
      <c r="B138" s="2"/>
      <c r="C138" s="2"/>
      <c r="D138" s="2"/>
      <c r="E138" s="2"/>
      <c r="F138" s="2"/>
      <c r="G138" s="2"/>
      <c r="H138" s="9"/>
      <c r="I138" s="9"/>
      <c r="J138" s="9"/>
      <c r="K138" s="9"/>
    </row>
    <row r="139" spans="1:11" x14ac:dyDescent="0.25">
      <c r="A139" s="54"/>
      <c r="B139" s="2"/>
      <c r="C139" s="2"/>
      <c r="D139" s="2"/>
      <c r="E139" s="2"/>
      <c r="F139" s="2"/>
      <c r="G139" s="2"/>
      <c r="H139" s="9"/>
      <c r="I139" s="9"/>
      <c r="J139" s="9"/>
      <c r="K139" s="9"/>
    </row>
    <row r="140" spans="1:11" x14ac:dyDescent="0.25">
      <c r="A140" s="55"/>
      <c r="B140" s="2"/>
      <c r="C140" s="2"/>
      <c r="D140" s="2"/>
      <c r="E140" s="2"/>
      <c r="F140" s="2"/>
      <c r="G140" s="2"/>
      <c r="H140" s="9"/>
      <c r="I140" s="9"/>
      <c r="J140" s="9"/>
      <c r="K140" s="9"/>
    </row>
    <row r="141" spans="1:11" ht="15.75" thickBot="1" x14ac:dyDescent="0.3">
      <c r="A141" s="26"/>
      <c r="B141" s="26"/>
      <c r="C141" s="26"/>
      <c r="D141" s="26"/>
      <c r="E141" s="26"/>
      <c r="F141" s="27"/>
      <c r="G141" s="27"/>
      <c r="H141" s="27"/>
      <c r="I141" s="27"/>
    </row>
    <row r="142" spans="1:11" ht="30.75" thickBot="1" x14ac:dyDescent="0.3">
      <c r="A142" s="28"/>
      <c r="B142" s="29" t="s">
        <v>1</v>
      </c>
      <c r="C142" s="29" t="s">
        <v>17</v>
      </c>
      <c r="D142" s="29" t="s">
        <v>19</v>
      </c>
      <c r="E142" s="29" t="s">
        <v>4</v>
      </c>
      <c r="F142" s="44" t="s">
        <v>5</v>
      </c>
      <c r="G142" s="36"/>
      <c r="H142" s="36"/>
      <c r="I142" s="36"/>
      <c r="J142" s="36"/>
    </row>
    <row r="143" spans="1:11" x14ac:dyDescent="0.25">
      <c r="A143" s="16"/>
      <c r="B143" s="2"/>
      <c r="C143" s="3"/>
      <c r="D143" s="3"/>
      <c r="E143" s="1"/>
      <c r="F143" s="1"/>
      <c r="G143" s="36"/>
      <c r="H143" s="36"/>
      <c r="I143" s="36"/>
      <c r="J143" s="36"/>
    </row>
    <row r="144" spans="1:11" x14ac:dyDescent="0.25">
      <c r="A144" s="16"/>
      <c r="B144" s="2"/>
      <c r="C144" s="3"/>
      <c r="D144" s="3"/>
      <c r="E144" s="1"/>
      <c r="F144" s="1"/>
      <c r="G144" s="36"/>
      <c r="H144" s="36"/>
      <c r="I144" s="36"/>
      <c r="J144" s="36"/>
    </row>
    <row r="145" spans="1:10" x14ac:dyDescent="0.25">
      <c r="A145" s="16"/>
      <c r="B145" s="2"/>
      <c r="C145" s="3"/>
      <c r="D145" s="3"/>
      <c r="E145" s="1"/>
      <c r="F145" s="1"/>
      <c r="G145" s="36"/>
      <c r="H145" s="36"/>
      <c r="I145" s="36"/>
      <c r="J145" s="36"/>
    </row>
    <row r="146" spans="1:10" x14ac:dyDescent="0.25">
      <c r="A146" s="16"/>
      <c r="B146" s="2"/>
      <c r="C146" s="3"/>
      <c r="D146" s="3"/>
      <c r="E146" s="1"/>
      <c r="F146" s="1"/>
      <c r="G146" s="36"/>
      <c r="H146" s="36"/>
      <c r="I146" s="36"/>
      <c r="J146" s="36"/>
    </row>
    <row r="147" spans="1:10" x14ac:dyDescent="0.25">
      <c r="A147" s="16"/>
      <c r="B147" s="2"/>
      <c r="C147" s="3"/>
      <c r="D147" s="3"/>
      <c r="E147" s="1"/>
      <c r="F147" s="1"/>
      <c r="G147" s="36"/>
      <c r="H147" s="36"/>
      <c r="I147" s="36"/>
      <c r="J147" s="36"/>
    </row>
    <row r="148" spans="1:10" x14ac:dyDescent="0.25">
      <c r="A148" s="16"/>
      <c r="B148" s="2"/>
      <c r="C148" s="3"/>
      <c r="D148" s="3"/>
      <c r="E148" s="1"/>
      <c r="F148" s="1"/>
      <c r="G148" s="36"/>
      <c r="H148" s="36"/>
      <c r="I148" s="36"/>
      <c r="J148" s="36"/>
    </row>
    <row r="149" spans="1:10" x14ac:dyDescent="0.25">
      <c r="A149" s="16"/>
      <c r="B149" s="2"/>
      <c r="C149" s="3"/>
      <c r="D149" s="3"/>
      <c r="E149" s="1"/>
      <c r="F149" s="1"/>
      <c r="G149" s="36"/>
      <c r="H149" s="36"/>
      <c r="I149" s="36"/>
      <c r="J149" s="36"/>
    </row>
    <row r="150" spans="1:10" x14ac:dyDescent="0.25">
      <c r="A150" s="16"/>
      <c r="B150" s="2"/>
      <c r="C150" s="3"/>
      <c r="D150" s="3"/>
      <c r="E150" s="1"/>
      <c r="F150" s="1"/>
      <c r="G150" s="36"/>
      <c r="H150" s="36"/>
      <c r="I150" s="36"/>
      <c r="J150" s="36"/>
    </row>
    <row r="151" spans="1:10" x14ac:dyDescent="0.25">
      <c r="A151" s="16"/>
      <c r="B151" s="2"/>
      <c r="C151" s="3"/>
      <c r="D151" s="3"/>
      <c r="E151" s="1"/>
      <c r="F151" s="1"/>
      <c r="G151" s="36"/>
      <c r="H151" s="36"/>
      <c r="I151" s="36"/>
      <c r="J151" s="36"/>
    </row>
    <row r="152" spans="1:10" x14ac:dyDescent="0.25">
      <c r="A152" s="16"/>
      <c r="B152" s="2"/>
      <c r="C152" s="3"/>
      <c r="D152" s="3"/>
      <c r="E152" s="1"/>
      <c r="F152" s="1"/>
      <c r="G152" s="36"/>
      <c r="H152" s="36"/>
      <c r="I152" s="36"/>
      <c r="J152" s="36"/>
    </row>
    <row r="153" spans="1:10" x14ac:dyDescent="0.25">
      <c r="A153" s="16"/>
      <c r="B153" s="2"/>
      <c r="C153" s="3"/>
      <c r="D153" s="3"/>
      <c r="E153" s="1"/>
      <c r="F153" s="1"/>
      <c r="G153" s="36"/>
      <c r="H153" s="36"/>
      <c r="I153" s="36"/>
      <c r="J153" s="36"/>
    </row>
    <row r="154" spans="1:10" x14ac:dyDescent="0.25">
      <c r="A154" s="16"/>
      <c r="B154" s="2"/>
      <c r="C154" s="3"/>
      <c r="D154" s="3"/>
      <c r="E154" s="1"/>
      <c r="F154" s="1"/>
      <c r="G154" s="36"/>
      <c r="H154" s="36"/>
      <c r="I154" s="36"/>
      <c r="J154" s="36"/>
    </row>
    <row r="155" spans="1:10" x14ac:dyDescent="0.25">
      <c r="A155" s="16"/>
      <c r="B155" s="2"/>
      <c r="C155" s="3"/>
      <c r="D155" s="3"/>
      <c r="E155" s="1"/>
      <c r="F155" s="1"/>
      <c r="G155" s="36"/>
      <c r="H155" s="36"/>
      <c r="I155" s="36"/>
      <c r="J155" s="36"/>
    </row>
    <row r="156" spans="1:10" x14ac:dyDescent="0.25">
      <c r="A156" s="16"/>
      <c r="B156" s="2"/>
      <c r="C156" s="3"/>
      <c r="D156" s="3"/>
      <c r="E156" s="1"/>
      <c r="F156" s="1"/>
      <c r="G156" s="36"/>
      <c r="H156" s="36"/>
      <c r="I156" s="36"/>
      <c r="J156" s="36"/>
    </row>
    <row r="157" spans="1:10" x14ac:dyDescent="0.25">
      <c r="A157" s="16"/>
      <c r="B157" s="2"/>
      <c r="C157" s="3"/>
      <c r="D157" s="3"/>
      <c r="E157" s="1"/>
      <c r="F157" s="1"/>
      <c r="G157" s="36"/>
      <c r="H157" s="36"/>
      <c r="I157" s="36"/>
      <c r="J157" s="36"/>
    </row>
    <row r="158" spans="1:10" x14ac:dyDescent="0.25">
      <c r="A158" s="16"/>
      <c r="B158" s="2"/>
      <c r="C158" s="3"/>
      <c r="D158" s="3"/>
      <c r="E158" s="1"/>
      <c r="F158" s="1"/>
      <c r="G158" s="36"/>
      <c r="H158" s="36"/>
      <c r="I158" s="36"/>
      <c r="J158" s="36"/>
    </row>
    <row r="159" spans="1:10" x14ac:dyDescent="0.25">
      <c r="A159" s="16"/>
      <c r="B159" s="2"/>
      <c r="C159" s="3"/>
      <c r="D159" s="3"/>
      <c r="E159" s="1"/>
      <c r="F159" s="1"/>
      <c r="G159" s="36"/>
      <c r="H159" s="36"/>
      <c r="I159" s="36"/>
      <c r="J159" s="36"/>
    </row>
    <row r="160" spans="1:10" x14ac:dyDescent="0.25">
      <c r="A160" s="16"/>
      <c r="B160" s="2"/>
      <c r="C160" s="3"/>
      <c r="D160" s="3"/>
      <c r="E160" s="1"/>
      <c r="F160" s="1"/>
      <c r="G160" s="36"/>
      <c r="H160" s="36"/>
      <c r="I160" s="36"/>
      <c r="J160" s="36"/>
    </row>
    <row r="161" spans="1:11" x14ac:dyDescent="0.25">
      <c r="A161" s="54"/>
      <c r="B161" s="2"/>
      <c r="C161" s="3"/>
      <c r="D161" s="3"/>
      <c r="E161" s="1"/>
      <c r="F161" s="1"/>
      <c r="G161" s="36"/>
      <c r="H161" s="36"/>
      <c r="I161" s="36"/>
      <c r="J161" s="36"/>
    </row>
    <row r="162" spans="1:11" ht="15.75" thickBot="1" x14ac:dyDescent="0.3">
      <c r="A162" s="55"/>
      <c r="B162" s="2"/>
      <c r="C162" s="3"/>
      <c r="D162" s="3"/>
      <c r="E162" s="1"/>
      <c r="F162" s="62"/>
      <c r="G162" s="36"/>
      <c r="H162" s="36"/>
      <c r="I162" s="36"/>
      <c r="J162" s="36"/>
    </row>
    <row r="163" spans="1:11" ht="15.75" thickBot="1" x14ac:dyDescent="0.3">
      <c r="A163" s="30"/>
      <c r="B163" s="31"/>
      <c r="C163" s="31"/>
      <c r="D163" s="31"/>
      <c r="E163" s="31"/>
      <c r="F163" s="30"/>
      <c r="G163" s="41"/>
      <c r="H163" s="42"/>
      <c r="I163" s="43"/>
      <c r="J163" s="42"/>
    </row>
    <row r="164" spans="1:11" ht="30.75" thickBot="1" x14ac:dyDescent="0.3">
      <c r="A164" s="11"/>
      <c r="B164" s="109" t="s">
        <v>10</v>
      </c>
      <c r="C164" s="110"/>
      <c r="D164" s="110"/>
      <c r="E164" s="110"/>
      <c r="F164" s="111"/>
      <c r="G164" s="6" t="s">
        <v>35</v>
      </c>
      <c r="H164" s="5" t="s">
        <v>31</v>
      </c>
      <c r="I164" s="9"/>
      <c r="J164" s="9"/>
      <c r="K164" s="9"/>
    </row>
    <row r="165" spans="1:11" ht="15.75" thickBot="1" x14ac:dyDescent="0.3">
      <c r="A165" s="23"/>
      <c r="B165" s="32" t="s">
        <v>8</v>
      </c>
      <c r="C165" s="32" t="s">
        <v>6</v>
      </c>
      <c r="D165" s="32" t="s">
        <v>30</v>
      </c>
      <c r="E165" s="32" t="s">
        <v>28</v>
      </c>
      <c r="F165" s="32" t="s">
        <v>7</v>
      </c>
      <c r="G165" s="32" t="s">
        <v>6</v>
      </c>
      <c r="H165" s="33" t="s">
        <v>6</v>
      </c>
      <c r="I165" s="9"/>
      <c r="J165" s="9"/>
      <c r="K165" s="9"/>
    </row>
    <row r="166" spans="1:11" x14ac:dyDescent="0.25">
      <c r="A166" s="16"/>
      <c r="B166" s="2"/>
      <c r="C166" s="1"/>
      <c r="D166" s="4"/>
      <c r="E166" s="2"/>
      <c r="F166" s="2"/>
      <c r="G166" s="1"/>
      <c r="H166" s="1"/>
      <c r="I166" s="9"/>
      <c r="J166" s="9"/>
      <c r="K166" s="9"/>
    </row>
    <row r="167" spans="1:11" x14ac:dyDescent="0.25">
      <c r="A167" s="16"/>
      <c r="B167" s="2"/>
      <c r="C167" s="1"/>
      <c r="D167" s="4"/>
      <c r="E167" s="2"/>
      <c r="F167" s="2"/>
      <c r="G167" s="1"/>
      <c r="H167" s="1"/>
      <c r="I167" s="9"/>
      <c r="J167" s="9"/>
      <c r="K167" s="9"/>
    </row>
    <row r="168" spans="1:11" x14ac:dyDescent="0.25">
      <c r="A168" s="16"/>
      <c r="B168" s="2"/>
      <c r="C168" s="1"/>
      <c r="D168" s="4"/>
      <c r="E168" s="2"/>
      <c r="F168" s="2"/>
      <c r="G168" s="1"/>
      <c r="H168" s="1"/>
      <c r="I168" s="9"/>
      <c r="J168" s="9"/>
      <c r="K168" s="9"/>
    </row>
    <row r="169" spans="1:11" x14ac:dyDescent="0.25">
      <c r="A169" s="16"/>
      <c r="B169" s="2"/>
      <c r="C169" s="1"/>
      <c r="D169" s="4"/>
      <c r="E169" s="2"/>
      <c r="F169" s="2"/>
      <c r="G169" s="1"/>
      <c r="H169" s="1"/>
      <c r="I169" s="9"/>
      <c r="J169" s="9"/>
      <c r="K169" s="9"/>
    </row>
    <row r="170" spans="1:11" x14ac:dyDescent="0.25">
      <c r="A170" s="16"/>
      <c r="B170" s="2"/>
      <c r="C170" s="1"/>
      <c r="D170" s="4"/>
      <c r="E170" s="2"/>
      <c r="F170" s="2"/>
      <c r="G170" s="1"/>
      <c r="H170" s="1"/>
      <c r="I170" s="9"/>
      <c r="J170" s="9"/>
      <c r="K170" s="9"/>
    </row>
    <row r="171" spans="1:11" x14ac:dyDescent="0.25">
      <c r="A171" s="16"/>
      <c r="B171" s="2"/>
      <c r="C171" s="1"/>
      <c r="D171" s="4"/>
      <c r="E171" s="2"/>
      <c r="F171" s="2"/>
      <c r="G171" s="1"/>
      <c r="H171" s="1"/>
      <c r="I171" s="9"/>
      <c r="J171" s="9"/>
      <c r="K171" s="9"/>
    </row>
    <row r="172" spans="1:11" x14ac:dyDescent="0.25">
      <c r="A172" s="16"/>
      <c r="B172" s="2"/>
      <c r="C172" s="1"/>
      <c r="D172" s="4"/>
      <c r="E172" s="2"/>
      <c r="F172" s="2"/>
      <c r="G172" s="1"/>
      <c r="H172" s="1"/>
      <c r="I172" s="9"/>
      <c r="J172" s="9"/>
      <c r="K172" s="9"/>
    </row>
    <row r="173" spans="1:11" x14ac:dyDescent="0.25">
      <c r="A173" s="16"/>
      <c r="B173" s="2"/>
      <c r="C173" s="1"/>
      <c r="D173" s="4"/>
      <c r="E173" s="2"/>
      <c r="F173" s="2"/>
      <c r="G173" s="1"/>
      <c r="H173" s="1"/>
      <c r="I173" s="9"/>
      <c r="J173" s="9"/>
      <c r="K173" s="9"/>
    </row>
    <row r="174" spans="1:11" x14ac:dyDescent="0.25">
      <c r="A174" s="16"/>
      <c r="B174" s="2"/>
      <c r="C174" s="1"/>
      <c r="D174" s="4"/>
      <c r="E174" s="2"/>
      <c r="F174" s="2"/>
      <c r="G174" s="1"/>
      <c r="H174" s="1"/>
      <c r="I174" s="9"/>
      <c r="J174" s="9"/>
      <c r="K174" s="9"/>
    </row>
    <row r="175" spans="1:11" x14ac:dyDescent="0.25">
      <c r="A175" s="16"/>
      <c r="B175" s="2"/>
      <c r="C175" s="1"/>
      <c r="D175" s="4"/>
      <c r="E175" s="2"/>
      <c r="F175" s="2"/>
      <c r="G175" s="1"/>
      <c r="H175" s="1"/>
      <c r="I175" s="9"/>
      <c r="J175" s="9"/>
      <c r="K175" s="9"/>
    </row>
    <row r="176" spans="1:11" x14ac:dyDescent="0.25">
      <c r="A176" s="16"/>
      <c r="B176" s="2"/>
      <c r="C176" s="1"/>
      <c r="D176" s="4"/>
      <c r="E176" s="2"/>
      <c r="F176" s="2"/>
      <c r="G176" s="1"/>
      <c r="H176" s="1"/>
      <c r="I176" s="9"/>
      <c r="J176" s="9"/>
      <c r="K176" s="9"/>
    </row>
    <row r="177" spans="1:12" x14ac:dyDescent="0.25">
      <c r="A177" s="16"/>
      <c r="B177" s="2"/>
      <c r="C177" s="1"/>
      <c r="D177" s="4"/>
      <c r="E177" s="2"/>
      <c r="F177" s="2"/>
      <c r="G177" s="1"/>
      <c r="H177" s="1"/>
      <c r="I177" s="9"/>
      <c r="J177" s="9"/>
      <c r="K177" s="9"/>
    </row>
    <row r="178" spans="1:12" x14ac:dyDescent="0.25">
      <c r="A178" s="16"/>
      <c r="B178" s="2"/>
      <c r="C178" s="1"/>
      <c r="D178" s="4"/>
      <c r="E178" s="2"/>
      <c r="F178" s="2"/>
      <c r="G178" s="1"/>
      <c r="H178" s="1"/>
      <c r="I178" s="9"/>
      <c r="J178" s="9"/>
      <c r="K178" s="9"/>
    </row>
    <row r="179" spans="1:12" x14ac:dyDescent="0.25">
      <c r="A179" s="16"/>
      <c r="B179" s="2"/>
      <c r="C179" s="1"/>
      <c r="D179" s="4"/>
      <c r="E179" s="2"/>
      <c r="F179" s="2"/>
      <c r="G179" s="1"/>
      <c r="H179" s="1"/>
      <c r="I179" s="9"/>
      <c r="J179" s="9"/>
      <c r="K179" s="9"/>
    </row>
    <row r="180" spans="1:12" x14ac:dyDescent="0.25">
      <c r="A180" s="16"/>
      <c r="B180" s="2"/>
      <c r="C180" s="1"/>
      <c r="D180" s="4"/>
      <c r="E180" s="2"/>
      <c r="F180" s="2"/>
      <c r="G180" s="1"/>
      <c r="H180" s="1"/>
      <c r="I180" s="9"/>
      <c r="J180" s="9"/>
      <c r="K180" s="9"/>
    </row>
    <row r="181" spans="1:12" x14ac:dyDescent="0.25">
      <c r="A181" s="16"/>
      <c r="B181" s="2"/>
      <c r="C181" s="1"/>
      <c r="D181" s="4"/>
      <c r="E181" s="2"/>
      <c r="F181" s="2"/>
      <c r="G181" s="1"/>
      <c r="H181" s="1"/>
      <c r="I181" s="9"/>
      <c r="J181" s="9"/>
      <c r="K181" s="9"/>
    </row>
    <row r="182" spans="1:12" x14ac:dyDescent="0.25">
      <c r="A182" s="16"/>
      <c r="B182" s="2"/>
      <c r="C182" s="1"/>
      <c r="D182" s="4"/>
      <c r="E182" s="2"/>
      <c r="F182" s="2"/>
      <c r="G182" s="1"/>
      <c r="H182" s="1"/>
      <c r="I182" s="9"/>
      <c r="J182" s="9"/>
      <c r="K182" s="9"/>
    </row>
    <row r="183" spans="1:12" x14ac:dyDescent="0.25">
      <c r="A183" s="16"/>
      <c r="B183" s="2"/>
      <c r="C183" s="1"/>
      <c r="D183" s="4"/>
      <c r="E183" s="2"/>
      <c r="F183" s="2"/>
      <c r="G183" s="1"/>
      <c r="H183" s="1"/>
      <c r="I183" s="9"/>
      <c r="J183" s="9"/>
      <c r="K183" s="9"/>
    </row>
    <row r="184" spans="1:12" x14ac:dyDescent="0.25">
      <c r="A184" s="54"/>
      <c r="B184" s="2"/>
      <c r="C184" s="1"/>
      <c r="D184" s="4"/>
      <c r="E184" s="2"/>
      <c r="F184" s="2"/>
      <c r="G184" s="1"/>
      <c r="H184" s="1"/>
      <c r="I184" s="9"/>
      <c r="J184" s="9"/>
      <c r="K184" s="9"/>
    </row>
    <row r="185" spans="1:12" ht="15.75" thickBot="1" x14ac:dyDescent="0.3">
      <c r="A185" s="55"/>
      <c r="B185" s="2"/>
      <c r="C185" s="1"/>
      <c r="D185" s="2"/>
      <c r="E185" s="2"/>
      <c r="F185" s="2"/>
      <c r="G185" s="1"/>
      <c r="H185" s="62"/>
      <c r="I185" s="9"/>
      <c r="J185" s="9"/>
      <c r="K185" s="9"/>
    </row>
    <row r="186" spans="1:12" ht="15.75" thickBot="1" x14ac:dyDescent="0.3">
      <c r="A186" s="34"/>
      <c r="B186" s="31"/>
      <c r="C186" s="31"/>
      <c r="D186" s="31"/>
      <c r="E186" s="31"/>
      <c r="F186" s="35"/>
      <c r="G186" s="36"/>
      <c r="H186" s="36"/>
      <c r="I186" s="36"/>
      <c r="J186" s="36"/>
    </row>
    <row r="187" spans="1:12" ht="43.9" customHeight="1" thickBot="1" x14ac:dyDescent="0.3">
      <c r="A187" s="37"/>
      <c r="B187" s="38" t="s">
        <v>18</v>
      </c>
      <c r="C187" s="38" t="s">
        <v>20</v>
      </c>
      <c r="D187" s="38" t="s">
        <v>23</v>
      </c>
      <c r="E187" s="38" t="s">
        <v>24</v>
      </c>
      <c r="F187" s="38" t="s">
        <v>25</v>
      </c>
      <c r="G187" s="39" t="s">
        <v>26</v>
      </c>
      <c r="H187" s="39" t="s">
        <v>42</v>
      </c>
      <c r="I187" s="39" t="s">
        <v>32</v>
      </c>
      <c r="J187" s="48" t="s">
        <v>33</v>
      </c>
      <c r="K187" s="48" t="s">
        <v>43</v>
      </c>
      <c r="L187" s="48" t="s">
        <v>34</v>
      </c>
    </row>
    <row r="188" spans="1:12" x14ac:dyDescent="0.25">
      <c r="A188" s="1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6"/>
      <c r="B199" s="4"/>
      <c r="C199" s="4"/>
      <c r="D199" s="4"/>
      <c r="E199" s="4"/>
      <c r="F199" s="4"/>
      <c r="G199" s="4"/>
      <c r="H199" s="4"/>
      <c r="I199" s="4"/>
      <c r="J199" s="63"/>
      <c r="K199" s="63"/>
      <c r="L199" s="63"/>
    </row>
    <row r="200" spans="1:12" x14ac:dyDescent="0.25">
      <c r="A200" s="16"/>
      <c r="B200" s="4"/>
      <c r="C200" s="4"/>
      <c r="D200" s="4"/>
      <c r="E200" s="4"/>
      <c r="F200" s="4"/>
      <c r="G200" s="4"/>
      <c r="H200" s="4"/>
      <c r="I200" s="4"/>
      <c r="J200" s="63"/>
      <c r="K200" s="63"/>
      <c r="L200" s="63"/>
    </row>
    <row r="201" spans="1:12" x14ac:dyDescent="0.25">
      <c r="A201" s="16"/>
      <c r="B201" s="4"/>
      <c r="C201" s="4"/>
      <c r="D201" s="4"/>
      <c r="E201" s="4"/>
      <c r="F201" s="4"/>
      <c r="G201" s="4"/>
      <c r="H201" s="4"/>
      <c r="I201" s="4"/>
      <c r="J201" s="63"/>
      <c r="K201" s="63"/>
      <c r="L201" s="63"/>
    </row>
    <row r="202" spans="1:12" x14ac:dyDescent="0.25">
      <c r="A202" s="16"/>
      <c r="B202" s="4"/>
      <c r="C202" s="4"/>
      <c r="D202" s="4"/>
      <c r="E202" s="4"/>
      <c r="F202" s="4"/>
      <c r="G202" s="4"/>
      <c r="H202" s="4"/>
      <c r="I202" s="4"/>
      <c r="J202" s="63"/>
      <c r="K202" s="63"/>
      <c r="L202" s="63"/>
    </row>
    <row r="203" spans="1:12" x14ac:dyDescent="0.25">
      <c r="A203" s="16"/>
      <c r="B203" s="4"/>
      <c r="C203" s="4"/>
      <c r="D203" s="4"/>
      <c r="E203" s="4"/>
      <c r="F203" s="4"/>
      <c r="G203" s="4"/>
      <c r="H203" s="4"/>
      <c r="I203" s="4"/>
      <c r="J203" s="63"/>
      <c r="K203" s="63"/>
      <c r="L203" s="63"/>
    </row>
    <row r="204" spans="1:12" x14ac:dyDescent="0.25">
      <c r="A204" s="16"/>
      <c r="B204" s="4"/>
      <c r="C204" s="4"/>
      <c r="D204" s="4"/>
      <c r="E204" s="4"/>
      <c r="F204" s="4"/>
      <c r="G204" s="4"/>
      <c r="H204" s="4"/>
      <c r="I204" s="4"/>
      <c r="J204" s="63"/>
      <c r="K204" s="63"/>
      <c r="L204" s="63"/>
    </row>
    <row r="205" spans="1:12" x14ac:dyDescent="0.25">
      <c r="A205" s="16"/>
      <c r="B205" s="4"/>
      <c r="C205" s="4"/>
      <c r="D205" s="4"/>
      <c r="E205" s="4"/>
      <c r="F205" s="4"/>
      <c r="G205" s="4"/>
      <c r="H205" s="4"/>
      <c r="I205" s="4"/>
      <c r="J205" s="61"/>
      <c r="K205" s="61"/>
      <c r="L205" s="61"/>
    </row>
    <row r="206" spans="1:12" x14ac:dyDescent="0.25">
      <c r="A206" s="54"/>
      <c r="B206" s="4"/>
      <c r="C206" s="4"/>
      <c r="D206" s="4"/>
      <c r="E206" s="4"/>
      <c r="F206" s="4"/>
      <c r="G206" s="4"/>
      <c r="H206" s="4"/>
      <c r="I206" s="4"/>
      <c r="J206" s="61"/>
      <c r="K206" s="61"/>
      <c r="L206" s="61"/>
    </row>
    <row r="207" spans="1:12" x14ac:dyDescent="0.25">
      <c r="A207" s="55"/>
      <c r="B207" s="4"/>
      <c r="C207" s="4"/>
      <c r="D207" s="4"/>
      <c r="E207" s="4"/>
      <c r="F207" s="4"/>
      <c r="G207" s="4"/>
      <c r="H207" s="4"/>
      <c r="I207" s="4"/>
      <c r="J207" s="61"/>
      <c r="K207" s="61"/>
      <c r="L207" s="61"/>
    </row>
    <row r="208" spans="1:12" ht="15.75" thickBot="1" x14ac:dyDescent="0.3">
      <c r="B208" s="40"/>
    </row>
    <row r="209" spans="1:7" ht="15.75" thickBot="1" x14ac:dyDescent="0.3">
      <c r="A209" s="22"/>
      <c r="B209" s="56" t="s">
        <v>6</v>
      </c>
      <c r="C209" s="52"/>
      <c r="D209" s="52"/>
      <c r="E209" s="52"/>
      <c r="F209" s="52"/>
      <c r="G209" s="53"/>
    </row>
    <row r="210" spans="1:7" ht="15.75" thickBot="1" x14ac:dyDescent="0.3">
      <c r="A210" s="23"/>
      <c r="B210" s="14" t="s">
        <v>13</v>
      </c>
      <c r="C210" s="14" t="s">
        <v>14</v>
      </c>
      <c r="D210" s="45" t="s">
        <v>15</v>
      </c>
      <c r="E210" s="24" t="s">
        <v>40</v>
      </c>
      <c r="F210" s="24" t="s">
        <v>41</v>
      </c>
      <c r="G210" s="25" t="s">
        <v>16</v>
      </c>
    </row>
    <row r="211" spans="1:7" x14ac:dyDescent="0.25">
      <c r="A211" s="16"/>
      <c r="B211" s="49"/>
      <c r="C211" s="49"/>
      <c r="D211" s="49"/>
      <c r="E211" s="49"/>
      <c r="F211" s="49"/>
      <c r="G211" s="49"/>
    </row>
    <row r="212" spans="1:7" x14ac:dyDescent="0.25">
      <c r="A212" s="16"/>
      <c r="B212" s="49"/>
      <c r="C212" s="49"/>
      <c r="D212" s="49"/>
      <c r="E212" s="49"/>
      <c r="F212" s="49"/>
      <c r="G212" s="49"/>
    </row>
    <row r="213" spans="1:7" x14ac:dyDescent="0.25">
      <c r="A213" s="16"/>
      <c r="B213" s="49"/>
      <c r="C213" s="49"/>
      <c r="D213" s="49"/>
      <c r="E213" s="49"/>
      <c r="F213" s="49"/>
      <c r="G213" s="49"/>
    </row>
    <row r="214" spans="1:7" x14ac:dyDescent="0.25">
      <c r="A214" s="16"/>
      <c r="B214" s="49"/>
      <c r="C214" s="49"/>
      <c r="D214" s="49"/>
      <c r="E214" s="49"/>
      <c r="F214" s="49"/>
      <c r="G214" s="49"/>
    </row>
    <row r="215" spans="1:7" x14ac:dyDescent="0.25">
      <c r="A215" s="16"/>
      <c r="B215" s="49"/>
      <c r="C215" s="49"/>
      <c r="D215" s="49"/>
      <c r="E215" s="49"/>
      <c r="F215" s="49"/>
      <c r="G215" s="49"/>
    </row>
    <row r="216" spans="1:7" x14ac:dyDescent="0.25">
      <c r="A216" s="16"/>
      <c r="B216" s="49"/>
      <c r="C216" s="49"/>
      <c r="D216" s="49"/>
      <c r="E216" s="49"/>
      <c r="F216" s="49"/>
      <c r="G216" s="49"/>
    </row>
    <row r="217" spans="1:7" x14ac:dyDescent="0.25">
      <c r="A217" s="16"/>
      <c r="B217" s="49"/>
      <c r="C217" s="49"/>
      <c r="D217" s="49"/>
      <c r="E217" s="49"/>
      <c r="F217" s="49"/>
      <c r="G217" s="49"/>
    </row>
    <row r="218" spans="1:7" x14ac:dyDescent="0.25">
      <c r="A218" s="16"/>
      <c r="B218" s="49"/>
      <c r="C218" s="49"/>
      <c r="D218" s="49"/>
      <c r="E218" s="49"/>
      <c r="F218" s="49"/>
      <c r="G218" s="49"/>
    </row>
    <row r="219" spans="1:7" x14ac:dyDescent="0.25">
      <c r="A219" s="16"/>
      <c r="B219" s="49"/>
      <c r="C219" s="49"/>
      <c r="D219" s="49"/>
      <c r="E219" s="49"/>
      <c r="F219" s="49"/>
      <c r="G219" s="49"/>
    </row>
    <row r="220" spans="1:7" x14ac:dyDescent="0.25">
      <c r="A220" s="16"/>
      <c r="B220" s="49"/>
      <c r="C220" s="49"/>
      <c r="D220" s="49"/>
      <c r="E220" s="49"/>
      <c r="F220" s="49"/>
      <c r="G220" s="49"/>
    </row>
    <row r="221" spans="1:7" x14ac:dyDescent="0.25">
      <c r="A221" s="16"/>
      <c r="B221" s="49"/>
      <c r="C221" s="49"/>
      <c r="D221" s="49"/>
      <c r="E221" s="49"/>
      <c r="F221" s="49"/>
      <c r="G221" s="49"/>
    </row>
    <row r="222" spans="1:7" x14ac:dyDescent="0.25">
      <c r="A222" s="16"/>
      <c r="B222" s="49"/>
      <c r="C222" s="49"/>
      <c r="D222" s="49"/>
      <c r="E222" s="49"/>
      <c r="F222" s="49"/>
      <c r="G222" s="49"/>
    </row>
    <row r="223" spans="1:7" x14ac:dyDescent="0.25">
      <c r="A223" s="16"/>
      <c r="B223" s="49"/>
      <c r="C223" s="49"/>
      <c r="D223" s="49"/>
      <c r="E223" s="49"/>
      <c r="F223" s="49"/>
      <c r="G223" s="49"/>
    </row>
    <row r="224" spans="1:7" x14ac:dyDescent="0.25">
      <c r="A224" s="16"/>
      <c r="B224" s="49"/>
      <c r="C224" s="49"/>
      <c r="D224" s="49"/>
      <c r="E224" s="49"/>
      <c r="F224" s="49"/>
      <c r="G224" s="49"/>
    </row>
    <row r="225" spans="1:7" x14ac:dyDescent="0.25">
      <c r="A225" s="16"/>
      <c r="B225" s="49"/>
      <c r="C225" s="49"/>
      <c r="D225" s="49"/>
      <c r="E225" s="49"/>
      <c r="F225" s="49"/>
      <c r="G225" s="49"/>
    </row>
    <row r="226" spans="1:7" x14ac:dyDescent="0.25">
      <c r="A226" s="16"/>
      <c r="B226" s="49"/>
      <c r="C226" s="49"/>
      <c r="D226" s="49"/>
      <c r="E226" s="49"/>
      <c r="F226" s="49"/>
      <c r="G226" s="49"/>
    </row>
    <row r="227" spans="1:7" ht="15.75" thickBot="1" x14ac:dyDescent="0.3">
      <c r="A227" s="15"/>
      <c r="B227" s="49"/>
      <c r="C227" s="49"/>
      <c r="D227" s="49"/>
      <c r="E227" s="49"/>
      <c r="F227" s="49"/>
      <c r="G227" s="49"/>
    </row>
    <row r="228" spans="1:7" x14ac:dyDescent="0.25">
      <c r="A228" s="54"/>
      <c r="B228" s="49"/>
      <c r="C228" s="49"/>
      <c r="D228" s="49"/>
      <c r="E228" s="49"/>
      <c r="F228" s="49"/>
      <c r="G228" s="49"/>
    </row>
    <row r="229" spans="1:7" x14ac:dyDescent="0.25">
      <c r="A229" s="55"/>
      <c r="B229" s="2"/>
      <c r="C229" s="2"/>
      <c r="D229" s="2"/>
      <c r="E229" s="2"/>
      <c r="F229" s="2"/>
      <c r="G229" s="2"/>
    </row>
    <row r="230" spans="1:7" ht="15.75" thickBot="1" x14ac:dyDescent="0.3"/>
    <row r="231" spans="1:7" ht="15.75" thickBot="1" x14ac:dyDescent="0.3">
      <c r="A231" s="22"/>
      <c r="B231" s="56" t="s">
        <v>44</v>
      </c>
      <c r="C231" s="52"/>
      <c r="D231" s="52"/>
      <c r="E231" s="52"/>
      <c r="F231" s="52"/>
      <c r="G231" s="53"/>
    </row>
    <row r="232" spans="1:7" ht="15.75" thickBot="1" x14ac:dyDescent="0.3">
      <c r="A232" s="23"/>
      <c r="B232" s="14" t="s">
        <v>13</v>
      </c>
      <c r="C232" s="14" t="s">
        <v>14</v>
      </c>
      <c r="D232" s="45" t="s">
        <v>15</v>
      </c>
      <c r="E232" s="24" t="s">
        <v>40</v>
      </c>
      <c r="F232" s="24" t="s">
        <v>41</v>
      </c>
      <c r="G232" s="25" t="s">
        <v>16</v>
      </c>
    </row>
    <row r="233" spans="1:7" x14ac:dyDescent="0.25">
      <c r="A233" s="16"/>
      <c r="B233" s="49"/>
      <c r="C233" s="49"/>
      <c r="D233" s="49"/>
      <c r="E233" s="49"/>
      <c r="F233" s="49"/>
      <c r="G233" s="49"/>
    </row>
    <row r="234" spans="1:7" x14ac:dyDescent="0.25">
      <c r="A234" s="16"/>
      <c r="B234" s="49"/>
      <c r="C234" s="49"/>
      <c r="D234" s="49"/>
      <c r="E234" s="49"/>
      <c r="F234" s="49"/>
      <c r="G234" s="49"/>
    </row>
    <row r="235" spans="1:7" x14ac:dyDescent="0.25">
      <c r="A235" s="16"/>
      <c r="B235" s="49"/>
      <c r="C235" s="49"/>
      <c r="D235" s="49"/>
      <c r="E235" s="49"/>
      <c r="F235" s="49"/>
      <c r="G235" s="49"/>
    </row>
    <row r="236" spans="1:7" x14ac:dyDescent="0.25">
      <c r="A236" s="16"/>
      <c r="B236" s="49"/>
      <c r="C236" s="49"/>
      <c r="D236" s="49"/>
      <c r="E236" s="49"/>
      <c r="F236" s="49"/>
      <c r="G236" s="49"/>
    </row>
    <row r="237" spans="1:7" x14ac:dyDescent="0.25">
      <c r="A237" s="16"/>
      <c r="B237" s="49"/>
      <c r="C237" s="49"/>
      <c r="D237" s="49"/>
      <c r="E237" s="49"/>
      <c r="F237" s="49"/>
      <c r="G237" s="49"/>
    </row>
    <row r="238" spans="1:7" x14ac:dyDescent="0.25">
      <c r="A238" s="16"/>
      <c r="B238" s="49"/>
      <c r="C238" s="49"/>
      <c r="D238" s="49"/>
      <c r="E238" s="49"/>
      <c r="F238" s="49"/>
      <c r="G238" s="49"/>
    </row>
    <row r="239" spans="1:7" x14ac:dyDescent="0.25">
      <c r="A239" s="16"/>
      <c r="B239" s="49"/>
      <c r="C239" s="49"/>
      <c r="D239" s="49"/>
      <c r="E239" s="49"/>
      <c r="F239" s="49"/>
      <c r="G239" s="49"/>
    </row>
    <row r="240" spans="1:7" x14ac:dyDescent="0.25">
      <c r="A240" s="16"/>
      <c r="B240" s="49"/>
      <c r="C240" s="49"/>
      <c r="D240" s="49"/>
      <c r="E240" s="49"/>
      <c r="F240" s="49"/>
      <c r="G240" s="49"/>
    </row>
    <row r="241" spans="1:7" x14ac:dyDescent="0.25">
      <c r="A241" s="16"/>
      <c r="B241" s="49"/>
      <c r="C241" s="49"/>
      <c r="D241" s="49"/>
      <c r="E241" s="49"/>
      <c r="F241" s="49"/>
      <c r="G241" s="49"/>
    </row>
    <row r="242" spans="1:7" x14ac:dyDescent="0.25">
      <c r="A242" s="16"/>
      <c r="B242" s="49"/>
      <c r="C242" s="49"/>
      <c r="D242" s="49"/>
      <c r="E242" s="49"/>
      <c r="F242" s="49"/>
      <c r="G242" s="49"/>
    </row>
    <row r="243" spans="1:7" x14ac:dyDescent="0.25">
      <c r="A243" s="16"/>
      <c r="B243" s="49"/>
      <c r="C243" s="49"/>
      <c r="D243" s="49"/>
      <c r="E243" s="49"/>
      <c r="F243" s="49"/>
      <c r="G243" s="49"/>
    </row>
    <row r="244" spans="1:7" x14ac:dyDescent="0.25">
      <c r="A244" s="16"/>
      <c r="B244" s="49"/>
      <c r="C244" s="49"/>
      <c r="D244" s="49"/>
      <c r="E244" s="49"/>
      <c r="F244" s="49"/>
      <c r="G244" s="49"/>
    </row>
    <row r="245" spans="1:7" x14ac:dyDescent="0.25">
      <c r="A245" s="16"/>
      <c r="B245" s="49"/>
      <c r="C245" s="49"/>
      <c r="D245" s="49"/>
      <c r="E245" s="49"/>
      <c r="F245" s="49"/>
      <c r="G245" s="49"/>
    </row>
    <row r="246" spans="1:7" x14ac:dyDescent="0.25">
      <c r="A246" s="16"/>
      <c r="B246" s="2"/>
      <c r="C246" s="2"/>
      <c r="D246" s="2"/>
      <c r="E246" s="2"/>
      <c r="F246" s="2"/>
      <c r="G246" s="2"/>
    </row>
    <row r="247" spans="1:7" x14ac:dyDescent="0.25">
      <c r="A247" s="16"/>
      <c r="B247" s="2"/>
      <c r="C247" s="2"/>
      <c r="D247" s="2"/>
      <c r="E247" s="2"/>
      <c r="F247" s="2"/>
      <c r="G247" s="2"/>
    </row>
    <row r="248" spans="1:7" x14ac:dyDescent="0.25">
      <c r="A248" s="16"/>
      <c r="B248" s="2"/>
      <c r="C248" s="2"/>
      <c r="D248" s="2"/>
      <c r="E248" s="2"/>
      <c r="F248" s="2"/>
      <c r="G248" s="2"/>
    </row>
    <row r="249" spans="1:7" ht="15.75" thickBot="1" x14ac:dyDescent="0.3">
      <c r="A249" s="15"/>
      <c r="B249" s="49"/>
      <c r="C249" s="49"/>
      <c r="D249" s="49"/>
      <c r="E249" s="49"/>
      <c r="F249" s="49"/>
      <c r="G249" s="49"/>
    </row>
    <row r="250" spans="1:7" x14ac:dyDescent="0.25">
      <c r="A250" s="54"/>
      <c r="B250" s="2"/>
      <c r="C250" s="2"/>
      <c r="D250" s="2"/>
      <c r="E250" s="2"/>
      <c r="F250" s="2"/>
      <c r="G250" s="2"/>
    </row>
    <row r="251" spans="1:7" x14ac:dyDescent="0.25">
      <c r="A251" s="55"/>
      <c r="B251" s="2"/>
      <c r="C251" s="2"/>
      <c r="D251" s="2"/>
      <c r="E251" s="2"/>
      <c r="F251" s="2"/>
      <c r="G251" s="2"/>
    </row>
    <row r="252" spans="1:7" x14ac:dyDescent="0.25">
      <c r="A252" s="55"/>
      <c r="B252" s="2"/>
      <c r="C252" s="2"/>
      <c r="D252" s="2"/>
      <c r="E252" s="2"/>
      <c r="F252" s="2"/>
      <c r="G252" s="2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7"/>
  <sheetViews>
    <sheetView showGridLines="0" topLeftCell="A91" workbookViewId="0">
      <selection activeCell="C107" sqref="C107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52</v>
      </c>
      <c r="B6" s="2">
        <v>1.4403121237588135E-2</v>
      </c>
      <c r="C6" s="2">
        <v>5.5511211002660543E-2</v>
      </c>
      <c r="D6" s="2">
        <v>6.421048062437329E-2</v>
      </c>
      <c r="E6" s="2">
        <v>8.3412943965447628E-2</v>
      </c>
      <c r="F6" s="2">
        <v>7.5311421768702091E-2</v>
      </c>
      <c r="G6" s="9"/>
      <c r="H6" s="9"/>
      <c r="I6" s="9"/>
      <c r="J6" s="9"/>
    </row>
    <row r="7" spans="1:10" ht="14.45" x14ac:dyDescent="0.5">
      <c r="A7" s="16" t="s">
        <v>53</v>
      </c>
      <c r="B7" s="2">
        <v>1.7216409021920676E-2</v>
      </c>
      <c r="C7" s="2">
        <v>5.4667325262387267E-2</v>
      </c>
      <c r="D7" s="2">
        <v>6.4884304557449202E-2</v>
      </c>
      <c r="E7" s="2">
        <v>8.3651862068810035E-2</v>
      </c>
      <c r="F7" s="2">
        <v>7.40325947838405E-2</v>
      </c>
      <c r="G7" s="9"/>
      <c r="H7" s="9"/>
      <c r="I7" s="9"/>
      <c r="J7" s="9"/>
    </row>
    <row r="8" spans="1:10" ht="14.45" x14ac:dyDescent="0.5">
      <c r="A8" s="16" t="s">
        <v>54</v>
      </c>
      <c r="B8" s="2">
        <v>2.9950847983147622E-2</v>
      </c>
      <c r="C8" s="2">
        <v>6.1774937359044824E-2</v>
      </c>
      <c r="D8" s="2">
        <v>6.7607298351824774E-2</v>
      </c>
      <c r="E8" s="2">
        <v>8.29944909098006E-2</v>
      </c>
      <c r="F8" s="2">
        <v>7.5221190300748253E-2</v>
      </c>
      <c r="G8" s="9"/>
      <c r="H8" s="9"/>
      <c r="I8" s="9"/>
      <c r="J8" s="9"/>
    </row>
    <row r="9" spans="1:10" ht="14.45" x14ac:dyDescent="0.5">
      <c r="A9" s="16" t="s">
        <v>55</v>
      </c>
      <c r="B9" s="2">
        <v>3.2801076339245894E-2</v>
      </c>
      <c r="C9" s="2">
        <v>6.0922294596563953E-2</v>
      </c>
      <c r="D9" s="2">
        <v>6.8278845822586032E-2</v>
      </c>
      <c r="E9" s="2">
        <v>8.3236702222280634E-2</v>
      </c>
      <c r="F9" s="2">
        <v>7.3952995203743654E-2</v>
      </c>
      <c r="G9" s="9"/>
      <c r="H9" s="9"/>
      <c r="I9" s="9"/>
      <c r="J9" s="9"/>
    </row>
    <row r="10" spans="1:10" ht="14.45" x14ac:dyDescent="0.5">
      <c r="A10" s="16" t="s">
        <v>56</v>
      </c>
      <c r="B10" s="2">
        <v>1.5646013845863838E-2</v>
      </c>
      <c r="C10" s="2">
        <v>5.7854072699924153E-2</v>
      </c>
      <c r="D10" s="2">
        <v>6.5766276876932928E-2</v>
      </c>
      <c r="E10" s="2">
        <v>8.4020272523470663E-2</v>
      </c>
      <c r="F10" s="2">
        <v>7.4324630940529657E-2</v>
      </c>
      <c r="G10" s="9"/>
      <c r="H10" s="9"/>
      <c r="I10" s="9"/>
      <c r="J10" s="9"/>
    </row>
    <row r="11" spans="1:10" ht="14.45" x14ac:dyDescent="0.5">
      <c r="A11" s="16" t="s">
        <v>57</v>
      </c>
      <c r="B11" s="2">
        <v>1.786357868335342E-2</v>
      </c>
      <c r="C11" s="2">
        <v>5.7764674478901545E-2</v>
      </c>
      <c r="D11" s="2">
        <v>6.5421557437603362E-2</v>
      </c>
      <c r="E11" s="2">
        <v>8.4188118218575969E-2</v>
      </c>
      <c r="F11" s="2">
        <v>7.4264729932400408E-2</v>
      </c>
      <c r="G11" s="9"/>
      <c r="H11" s="9"/>
      <c r="I11" s="9"/>
      <c r="J11" s="9"/>
    </row>
    <row r="12" spans="1:10" ht="14.45" x14ac:dyDescent="0.5">
      <c r="A12" s="16" t="s">
        <v>58</v>
      </c>
      <c r="B12" s="2">
        <v>2.568537534602866E-2</v>
      </c>
      <c r="C12" s="2">
        <v>5.2833421980725159E-2</v>
      </c>
      <c r="D12" s="2">
        <v>6.5582142100856444E-2</v>
      </c>
      <c r="E12" s="2">
        <v>8.6466036919539135E-2</v>
      </c>
      <c r="F12" s="2">
        <v>7.3151175228007181E-2</v>
      </c>
      <c r="G12" s="9"/>
      <c r="H12" s="9"/>
      <c r="I12" s="9"/>
      <c r="J12" s="9"/>
    </row>
    <row r="13" spans="1:10" ht="14.45" x14ac:dyDescent="0.5">
      <c r="A13" s="16" t="s">
        <v>59</v>
      </c>
      <c r="B13" s="2">
        <v>1.6425234156657753E-2</v>
      </c>
      <c r="C13" s="2">
        <v>5.6066305667822558E-2</v>
      </c>
      <c r="D13" s="2">
        <v>6.5230850467548063E-2</v>
      </c>
      <c r="E13" s="2">
        <v>8.3861339247065292E-2</v>
      </c>
      <c r="F13" s="2">
        <v>7.3916469244907468E-2</v>
      </c>
      <c r="G13" s="9"/>
      <c r="H13" s="9"/>
      <c r="I13" s="9"/>
      <c r="J13" s="9"/>
    </row>
    <row r="14" spans="1:10" ht="14.45" x14ac:dyDescent="0.5">
      <c r="A14" s="16" t="s">
        <v>60</v>
      </c>
      <c r="B14" s="2">
        <v>2.9994956914166648E-2</v>
      </c>
      <c r="C14" s="2">
        <v>5.7323701972606278E-2</v>
      </c>
      <c r="D14" s="2">
        <v>6.5322991975961253E-2</v>
      </c>
      <c r="E14" s="2">
        <v>7.8848686816688662E-2</v>
      </c>
      <c r="F14" s="2">
        <v>7.16403286174363E-2</v>
      </c>
      <c r="G14" s="9"/>
      <c r="H14" s="9"/>
      <c r="I14" s="9"/>
      <c r="J14" s="9"/>
    </row>
    <row r="15" spans="1:10" ht="14.45" x14ac:dyDescent="0.5">
      <c r="A15" s="16" t="s">
        <v>45</v>
      </c>
      <c r="B15" s="2">
        <v>-4.7913521941155945E-2</v>
      </c>
      <c r="C15" s="2">
        <v>2.7488017798725117E-2</v>
      </c>
      <c r="D15" s="2">
        <v>3.8912390518534234E-2</v>
      </c>
      <c r="E15" s="2">
        <v>6.3428437745152833E-2</v>
      </c>
      <c r="F15" s="2">
        <v>3.5457691621468612E-2</v>
      </c>
      <c r="G15" s="9"/>
      <c r="H15" s="9"/>
      <c r="I15" s="9"/>
      <c r="J15" s="9"/>
    </row>
    <row r="16" spans="1:10" ht="14.45" x14ac:dyDescent="0.5">
      <c r="A16" s="16" t="s">
        <v>35</v>
      </c>
      <c r="B16" s="2">
        <v>-5.8910359062860462E-2</v>
      </c>
      <c r="C16" s="2">
        <v>1.6172802512940621E-2</v>
      </c>
      <c r="D16" s="2">
        <v>1.4732933983396146E-2</v>
      </c>
      <c r="E16" s="2">
        <v>2.904259840353407E-2</v>
      </c>
      <c r="F16" s="2">
        <v>8.1109155941327948E-4</v>
      </c>
      <c r="G16" s="9"/>
      <c r="H16" s="9"/>
      <c r="I16" s="9"/>
      <c r="J16" s="9"/>
    </row>
    <row r="17" spans="1:10" ht="14.65" thickBot="1" x14ac:dyDescent="0.55000000000000004">
      <c r="A17" s="26"/>
      <c r="B17" s="26"/>
      <c r="C17" s="26"/>
      <c r="D17" s="26"/>
      <c r="E17" s="26"/>
      <c r="F17" s="27"/>
      <c r="G17" s="27"/>
      <c r="H17" s="27"/>
      <c r="I17" s="27"/>
    </row>
    <row r="18" spans="1:10" ht="14.65" thickBot="1" x14ac:dyDescent="0.55000000000000004">
      <c r="A18" s="11"/>
      <c r="B18" s="106" t="s">
        <v>21</v>
      </c>
      <c r="C18" s="107"/>
      <c r="D18" s="107"/>
      <c r="E18" s="107"/>
      <c r="F18" s="107"/>
      <c r="G18" s="107"/>
      <c r="H18" s="107"/>
      <c r="I18" s="107"/>
      <c r="J18" s="107"/>
    </row>
    <row r="19" spans="1:10" ht="14.65" thickBot="1" x14ac:dyDescent="0.55000000000000004">
      <c r="A19" s="12"/>
      <c r="B19" s="13" t="s">
        <v>11</v>
      </c>
      <c r="C19" s="13">
        <v>2015</v>
      </c>
      <c r="D19" s="13">
        <v>2014</v>
      </c>
      <c r="E19" s="14">
        <v>2013</v>
      </c>
      <c r="F19" s="13">
        <v>2012</v>
      </c>
      <c r="G19" s="14">
        <v>2011</v>
      </c>
      <c r="H19" s="13">
        <v>2010</v>
      </c>
      <c r="I19" s="14">
        <v>2009</v>
      </c>
      <c r="J19" s="13">
        <v>2008</v>
      </c>
    </row>
    <row r="20" spans="1:10" ht="14.45" x14ac:dyDescent="0.5">
      <c r="A20" s="16" t="s">
        <v>52</v>
      </c>
      <c r="B20" s="2">
        <v>6.5541767134229545E-3</v>
      </c>
      <c r="C20" s="2">
        <v>1.947162653194412E-2</v>
      </c>
      <c r="D20" s="2">
        <v>9.3536018154460665E-2</v>
      </c>
      <c r="E20" s="2">
        <v>0.11423149295930846</v>
      </c>
      <c r="F20" s="2">
        <v>0.11981039590219922</v>
      </c>
      <c r="G20" s="2">
        <v>4.670270811496513E-3</v>
      </c>
      <c r="H20" s="2">
        <v>0.10977985949187863</v>
      </c>
      <c r="I20" s="2">
        <v>0.1711085423911185</v>
      </c>
      <c r="J20" s="2">
        <v>7.837447797622854E-3</v>
      </c>
    </row>
    <row r="21" spans="1:10" ht="14.45" x14ac:dyDescent="0.5">
      <c r="A21" s="16" t="s">
        <v>53</v>
      </c>
      <c r="B21" s="2">
        <v>4.4225075985009354E-3</v>
      </c>
      <c r="C21" s="2">
        <v>2.2453950439709436E-2</v>
      </c>
      <c r="D21" s="2">
        <v>9.1876938491268767E-2</v>
      </c>
      <c r="E21" s="2">
        <v>0.11468224040474717</v>
      </c>
      <c r="F21" s="2">
        <v>0.11763029938938407</v>
      </c>
      <c r="G21" s="2">
        <v>8.3644093908152861E-3</v>
      </c>
      <c r="H21" s="2">
        <v>0.10609867269571382</v>
      </c>
      <c r="I21" s="2">
        <v>0.17055552482442948</v>
      </c>
      <c r="J21" s="2">
        <v>1.775453549968109E-4</v>
      </c>
    </row>
    <row r="22" spans="1:10" ht="14.45" x14ac:dyDescent="0.5">
      <c r="A22" s="16" t="s">
        <v>54</v>
      </c>
      <c r="B22" s="2">
        <v>8.2648779525735794E-3</v>
      </c>
      <c r="C22" s="2">
        <v>3.7351805929179305E-2</v>
      </c>
      <c r="D22" s="2">
        <v>9.410718368896509E-2</v>
      </c>
      <c r="E22" s="2">
        <v>9.6575383214366317E-2</v>
      </c>
      <c r="F22" s="2">
        <v>0.11393752215591468</v>
      </c>
      <c r="G22" s="2">
        <v>2.3040064020691142E-2</v>
      </c>
      <c r="H22" s="2">
        <v>0.11407507581237386</v>
      </c>
      <c r="I22" s="2">
        <v>0.13345906249477268</v>
      </c>
      <c r="J22" s="2">
        <v>1.960925126202806E-2</v>
      </c>
    </row>
    <row r="23" spans="1:10" ht="14.45" x14ac:dyDescent="0.5">
      <c r="A23" s="16" t="s">
        <v>55</v>
      </c>
      <c r="B23" s="2">
        <v>6.1329108773839902E-3</v>
      </c>
      <c r="C23" s="2">
        <v>4.0388580084478098E-2</v>
      </c>
      <c r="D23" s="2">
        <v>9.2430747595388496E-2</v>
      </c>
      <c r="E23" s="2">
        <v>9.7015835025971775E-2</v>
      </c>
      <c r="F23" s="2">
        <v>0.1117746878816106</v>
      </c>
      <c r="G23" s="2">
        <v>2.6796380802496911E-2</v>
      </c>
      <c r="H23" s="2">
        <v>0.1103918938217201</v>
      </c>
      <c r="I23" s="2">
        <v>0.13298947644934733</v>
      </c>
      <c r="J23" s="2">
        <v>1.1886276241536597E-2</v>
      </c>
    </row>
    <row r="24" spans="1:10" ht="14.45" x14ac:dyDescent="0.5">
      <c r="A24" s="16" t="s">
        <v>56</v>
      </c>
      <c r="B24" s="2">
        <v>7.6093227662270557E-3</v>
      </c>
      <c r="C24" s="2">
        <v>2.0135814411550212E-2</v>
      </c>
      <c r="D24" s="2">
        <v>9.5960645687638957E-2</v>
      </c>
      <c r="E24" s="2">
        <v>0.11495241461716765</v>
      </c>
      <c r="F24" s="2">
        <v>0.1218425020857179</v>
      </c>
      <c r="G24" s="2">
        <v>4.4028107805205163E-3</v>
      </c>
      <c r="H24" s="2">
        <v>0.1068459806266</v>
      </c>
      <c r="I24" s="2">
        <v>0.17714598444414165</v>
      </c>
      <c r="J24" s="2">
        <v>-8.486547378074194E-3</v>
      </c>
    </row>
    <row r="25" spans="1:10" ht="14.45" x14ac:dyDescent="0.5">
      <c r="A25" s="16" t="s">
        <v>57</v>
      </c>
      <c r="B25" s="2">
        <v>7.2829754074428266E-3</v>
      </c>
      <c r="C25" s="2">
        <v>2.4452362753837775E-2</v>
      </c>
      <c r="D25" s="2">
        <v>9.1042697039672493E-2</v>
      </c>
      <c r="E25" s="2">
        <v>0.11886067697061065</v>
      </c>
      <c r="F25" s="2">
        <v>0.11659395358106339</v>
      </c>
      <c r="G25" s="2">
        <v>2.4784248744960102E-3</v>
      </c>
      <c r="H25" s="2">
        <v>0.1120698153721742</v>
      </c>
      <c r="I25" s="2">
        <v>0.17802343769322237</v>
      </c>
      <c r="J25" s="2">
        <v>-1.0681165500356138E-2</v>
      </c>
    </row>
    <row r="26" spans="1:10" ht="14.45" x14ac:dyDescent="0.5">
      <c r="A26" s="16" t="s">
        <v>58</v>
      </c>
      <c r="B26" s="2">
        <v>1.4475984227263483E-2</v>
      </c>
      <c r="C26" s="2">
        <v>1.3331991303683788E-2</v>
      </c>
      <c r="D26" s="2">
        <v>8.8485894194880066E-2</v>
      </c>
      <c r="E26" s="2">
        <v>9.9228616717287998E-2</v>
      </c>
      <c r="F26" s="2">
        <v>0.12439915470483265</v>
      </c>
      <c r="G26" s="2">
        <v>2.5827926239347265E-2</v>
      </c>
      <c r="H26" s="2">
        <v>0.12359852383104197</v>
      </c>
      <c r="I26" s="2">
        <v>0.16407165496180909</v>
      </c>
      <c r="J26" s="2">
        <v>-2.3724561332495897E-2</v>
      </c>
    </row>
    <row r="27" spans="1:10" ht="14.45" x14ac:dyDescent="0.5">
      <c r="A27" s="16" t="s">
        <v>59</v>
      </c>
      <c r="B27" s="2">
        <v>7.8656638530147927E-3</v>
      </c>
      <c r="C27" s="2">
        <v>1.7974245136037625E-2</v>
      </c>
      <c r="D27" s="2">
        <v>9.1979275976593611E-2</v>
      </c>
      <c r="E27" s="2">
        <v>0.12037043278451054</v>
      </c>
      <c r="F27" s="2">
        <v>0.12099831338030498</v>
      </c>
      <c r="G27" s="2">
        <v>1.8811939883469631E-3</v>
      </c>
      <c r="H27" s="2">
        <v>0.11307180586698018</v>
      </c>
      <c r="I27" s="2">
        <v>0.17622118613082582</v>
      </c>
      <c r="J27" s="2">
        <v>-1.2539896176440024E-2</v>
      </c>
    </row>
    <row r="28" spans="1:10" ht="14.45" x14ac:dyDescent="0.5">
      <c r="A28" s="16" t="s">
        <v>60</v>
      </c>
      <c r="B28" s="2">
        <v>1.3496513631020557E-2</v>
      </c>
      <c r="C28" s="2">
        <v>1.4722913004161731E-2</v>
      </c>
      <c r="D28" s="2">
        <v>9.9379631605346797E-2</v>
      </c>
      <c r="E28" s="2">
        <v>8.9822583319618898E-2</v>
      </c>
      <c r="F28" s="2">
        <v>0.11219986031222828</v>
      </c>
      <c r="G28" s="2">
        <v>2.4069034051979799E-2</v>
      </c>
      <c r="H28" s="2">
        <v>0.10630684385391542</v>
      </c>
      <c r="I28" s="2">
        <v>0.14452160106270595</v>
      </c>
      <c r="J28" s="2">
        <v>7.4603183828261255E-3</v>
      </c>
    </row>
    <row r="29" spans="1:10" ht="14.45" x14ac:dyDescent="0.5">
      <c r="A29" s="16" t="s">
        <v>45</v>
      </c>
      <c r="B29" s="2">
        <v>-1.6118503819111507E-2</v>
      </c>
      <c r="C29" s="2">
        <v>-3.8251980048888967E-3</v>
      </c>
      <c r="D29" s="2">
        <v>4.7526341502359681E-2</v>
      </c>
      <c r="E29" s="2">
        <v>0.13211420102339155</v>
      </c>
      <c r="F29" s="2">
        <v>0.11538255499104322</v>
      </c>
      <c r="G29" s="2">
        <v>-4.0668411688731143E-2</v>
      </c>
      <c r="H29" s="2">
        <v>8.5784870467639829E-2</v>
      </c>
      <c r="I29" s="2">
        <v>0.24664045345223862</v>
      </c>
      <c r="J29" s="2">
        <v>-0.20356032324978934</v>
      </c>
    </row>
    <row r="30" spans="1:10" ht="14.65" thickBot="1" x14ac:dyDescent="0.55000000000000004">
      <c r="A30" s="16" t="s">
        <v>35</v>
      </c>
      <c r="B30" s="2">
        <v>-2.0690001675802261E-2</v>
      </c>
      <c r="C30" s="2">
        <v>-2.6597332793403261E-3</v>
      </c>
      <c r="D30" s="2">
        <v>3.3668407750176099E-2</v>
      </c>
      <c r="E30" s="2">
        <v>8.9553257676021847E-2</v>
      </c>
      <c r="F30" s="2">
        <v>4.7884471182658706E-2</v>
      </c>
      <c r="G30" s="2">
        <v>-5.7188765752456461E-2</v>
      </c>
      <c r="H30" s="2">
        <v>5.7031408107634851E-2</v>
      </c>
      <c r="I30" s="2">
        <v>0.1146876678409634</v>
      </c>
      <c r="J30" s="2">
        <v>-0.21369488541174797</v>
      </c>
    </row>
    <row r="31" spans="1:10" s="20" customFormat="1" ht="14.65" thickBot="1" x14ac:dyDescent="0.55000000000000004">
      <c r="A31" s="17"/>
      <c r="B31" s="18"/>
      <c r="C31" s="18"/>
      <c r="D31" s="18"/>
      <c r="E31" s="18"/>
      <c r="F31" s="19"/>
      <c r="G31" s="19"/>
      <c r="H31" s="19"/>
      <c r="I31" s="19"/>
      <c r="J31" s="19"/>
    </row>
    <row r="32" spans="1:10" ht="14.65" thickBot="1" x14ac:dyDescent="0.55000000000000004">
      <c r="A32" s="22"/>
      <c r="B32" s="106" t="s">
        <v>22</v>
      </c>
      <c r="C32" s="107"/>
      <c r="D32" s="107"/>
      <c r="E32" s="108"/>
      <c r="F32" s="9"/>
      <c r="G32" s="9"/>
      <c r="H32" s="9"/>
      <c r="I32" s="9"/>
    </row>
    <row r="33" spans="1:9" ht="14.65" thickBot="1" x14ac:dyDescent="0.55000000000000004">
      <c r="A33" s="23"/>
      <c r="B33" s="14" t="s">
        <v>13</v>
      </c>
      <c r="C33" s="14" t="s">
        <v>14</v>
      </c>
      <c r="D33" s="45" t="s">
        <v>15</v>
      </c>
      <c r="E33" s="25" t="s">
        <v>16</v>
      </c>
      <c r="F33" s="9"/>
      <c r="G33" s="9"/>
      <c r="H33" s="9"/>
      <c r="I33" s="9"/>
    </row>
    <row r="34" spans="1:9" ht="14.45" x14ac:dyDescent="0.5">
      <c r="A34" s="16" t="s">
        <v>52</v>
      </c>
      <c r="B34" s="4">
        <v>5.5087173570439001</v>
      </c>
      <c r="C34" s="4">
        <v>5.2979890662498166</v>
      </c>
      <c r="D34" s="4">
        <v>7.6470331987511733</v>
      </c>
      <c r="E34" s="4">
        <v>4.9034463616555355</v>
      </c>
      <c r="F34" s="9"/>
      <c r="G34" s="9"/>
      <c r="H34" s="9"/>
      <c r="I34" s="9"/>
    </row>
    <row r="35" spans="1:9" ht="14.45" x14ac:dyDescent="0.5">
      <c r="A35" s="16" t="s">
        <v>53</v>
      </c>
      <c r="B35" s="4">
        <v>5.7418320211131011</v>
      </c>
      <c r="C35" s="4">
        <v>5.7086329765367543</v>
      </c>
      <c r="D35" s="4">
        <v>8.1555182704974989</v>
      </c>
      <c r="E35" s="4">
        <v>4.6214175403505733</v>
      </c>
      <c r="F35" s="9"/>
      <c r="G35" s="9"/>
      <c r="H35" s="9"/>
      <c r="I35" s="9"/>
    </row>
    <row r="36" spans="1:9" ht="14.45" x14ac:dyDescent="0.5">
      <c r="A36" s="16" t="s">
        <v>54</v>
      </c>
      <c r="B36" s="4">
        <v>4.372110881848883</v>
      </c>
      <c r="C36" s="4">
        <v>5.0978373213955654</v>
      </c>
      <c r="D36" s="4">
        <v>6.8844504158204751</v>
      </c>
      <c r="E36" s="4">
        <v>5.0283074541513617</v>
      </c>
      <c r="F36" s="9"/>
      <c r="G36" s="9"/>
      <c r="H36" s="9"/>
      <c r="I36" s="9"/>
    </row>
    <row r="37" spans="1:9" ht="14.45" x14ac:dyDescent="0.5">
      <c r="A37" s="16" t="s">
        <v>55</v>
      </c>
      <c r="B37" s="4">
        <v>4.587968679589876</v>
      </c>
      <c r="C37" s="4">
        <v>5.5119209707800305</v>
      </c>
      <c r="D37" s="4">
        <v>7.4133634786288489</v>
      </c>
      <c r="E37" s="4">
        <v>4.873615502188513</v>
      </c>
      <c r="F37" s="9"/>
      <c r="G37" s="9"/>
      <c r="H37" s="9"/>
      <c r="I37" s="9"/>
    </row>
    <row r="38" spans="1:9" ht="14.45" x14ac:dyDescent="0.5">
      <c r="A38" s="16" t="s">
        <v>56</v>
      </c>
      <c r="B38" s="4">
        <v>5.6824619091780164</v>
      </c>
      <c r="C38" s="4">
        <v>5.5062043149720514</v>
      </c>
      <c r="D38" s="4">
        <v>7.6253885334472544</v>
      </c>
      <c r="E38" s="4">
        <v>4.2936882867334925</v>
      </c>
      <c r="F38" s="9"/>
      <c r="G38" s="9"/>
      <c r="H38" s="9"/>
      <c r="I38" s="9"/>
    </row>
    <row r="39" spans="1:9" ht="14.45" x14ac:dyDescent="0.5">
      <c r="A39" s="16" t="s">
        <v>57</v>
      </c>
      <c r="B39" s="4">
        <v>6.0517390247537568</v>
      </c>
      <c r="C39" s="4">
        <v>5.5968889896293232</v>
      </c>
      <c r="D39" s="4">
        <v>8.094783661322106</v>
      </c>
      <c r="E39" s="4">
        <v>4.2686756903808485</v>
      </c>
      <c r="F39" s="9"/>
      <c r="G39" s="9"/>
      <c r="H39" s="9"/>
      <c r="I39" s="9"/>
    </row>
    <row r="40" spans="1:9" ht="14.45" x14ac:dyDescent="0.5">
      <c r="A40" s="16" t="s">
        <v>58</v>
      </c>
      <c r="B40" s="4">
        <v>4.0466551316777819</v>
      </c>
      <c r="C40" s="4">
        <v>5.3773889106027015</v>
      </c>
      <c r="D40" s="4">
        <v>7.9207102309504203</v>
      </c>
      <c r="E40" s="4">
        <v>4.5766614498788227</v>
      </c>
      <c r="F40" s="9"/>
      <c r="G40" s="9"/>
      <c r="H40" s="9"/>
      <c r="I40" s="9"/>
    </row>
    <row r="41" spans="1:9" ht="14.45" x14ac:dyDescent="0.5">
      <c r="A41" s="16" t="s">
        <v>59</v>
      </c>
      <c r="B41" s="4">
        <v>5.8438757011836726</v>
      </c>
      <c r="C41" s="4">
        <v>5.5097612804071732</v>
      </c>
      <c r="D41" s="4">
        <v>8.0041652886549475</v>
      </c>
      <c r="E41" s="4">
        <v>4.143798874056988</v>
      </c>
      <c r="F41" s="9"/>
      <c r="G41" s="9"/>
      <c r="H41" s="9"/>
      <c r="I41" s="9"/>
    </row>
    <row r="42" spans="1:9" ht="14.45" x14ac:dyDescent="0.5">
      <c r="A42" s="16" t="s">
        <v>60</v>
      </c>
      <c r="B42" s="4">
        <v>4.0340578068831574</v>
      </c>
      <c r="C42" s="4">
        <v>5.2585329152423279</v>
      </c>
      <c r="D42" s="4">
        <v>6.7033449936811031</v>
      </c>
      <c r="E42" s="4">
        <v>4.5044203355696499</v>
      </c>
      <c r="F42" s="9"/>
      <c r="G42" s="9"/>
      <c r="H42" s="9"/>
      <c r="I42" s="9"/>
    </row>
    <row r="43" spans="1:9" ht="14.45" x14ac:dyDescent="0.5">
      <c r="A43" s="16" t="s">
        <v>45</v>
      </c>
      <c r="B43" s="4">
        <v>1.1098658330574156</v>
      </c>
      <c r="C43" s="4">
        <v>1.3116298344773318</v>
      </c>
      <c r="D43" s="4">
        <v>2.2832726708286581</v>
      </c>
      <c r="E43" s="4">
        <v>0.75323688121964305</v>
      </c>
      <c r="F43" s="9"/>
      <c r="G43" s="9"/>
      <c r="H43" s="9"/>
      <c r="I43" s="9"/>
    </row>
    <row r="44" spans="1:9" ht="14.45" x14ac:dyDescent="0.5">
      <c r="A44" s="16" t="s">
        <v>35</v>
      </c>
      <c r="B44" s="4">
        <v>0.60628701204236701</v>
      </c>
      <c r="C44" s="4">
        <v>0.50540645762585867</v>
      </c>
      <c r="D44" s="4">
        <v>1.0642402581636592</v>
      </c>
      <c r="E44" s="4">
        <v>1.8182820443267089E-2</v>
      </c>
      <c r="F44" s="9"/>
      <c r="G44" s="9"/>
      <c r="H44" s="9"/>
      <c r="I44" s="9"/>
    </row>
    <row r="45" spans="1:9" ht="14.65" thickBot="1" x14ac:dyDescent="0.55000000000000004">
      <c r="A45" s="26"/>
      <c r="B45" s="26"/>
      <c r="C45" s="26"/>
      <c r="D45" s="26"/>
      <c r="E45" s="27"/>
      <c r="F45" s="27"/>
      <c r="G45" s="27"/>
    </row>
    <row r="46" spans="1:9" ht="14.65" thickBot="1" x14ac:dyDescent="0.55000000000000004">
      <c r="A46" s="22"/>
      <c r="B46" s="106" t="s">
        <v>29</v>
      </c>
      <c r="C46" s="107"/>
      <c r="D46" s="107"/>
      <c r="E46" s="108"/>
      <c r="F46" s="9"/>
      <c r="G46" s="9"/>
      <c r="H46" s="9"/>
      <c r="I46" s="9"/>
    </row>
    <row r="47" spans="1:9" ht="14.65" thickBot="1" x14ac:dyDescent="0.55000000000000004">
      <c r="A47" s="23"/>
      <c r="B47" s="14" t="s">
        <v>13</v>
      </c>
      <c r="C47" s="14" t="s">
        <v>14</v>
      </c>
      <c r="D47" s="45" t="s">
        <v>15</v>
      </c>
      <c r="E47" s="25" t="s">
        <v>16</v>
      </c>
      <c r="F47" s="9"/>
      <c r="G47" s="9"/>
      <c r="H47" s="9"/>
      <c r="I47" s="9"/>
    </row>
    <row r="48" spans="1:9" ht="14.45" x14ac:dyDescent="0.5">
      <c r="A48" s="16" t="s">
        <v>52</v>
      </c>
      <c r="B48" s="4">
        <v>1.3227429558518078</v>
      </c>
      <c r="C48" s="4">
        <v>1.5283264184606449</v>
      </c>
      <c r="D48" s="4">
        <v>1.990243847834253</v>
      </c>
      <c r="E48" s="4">
        <v>1.5768586282350985</v>
      </c>
      <c r="F48" s="9"/>
      <c r="G48" s="9"/>
      <c r="H48" s="9"/>
      <c r="I48" s="9"/>
    </row>
    <row r="49" spans="1:9" ht="14.45" x14ac:dyDescent="0.5">
      <c r="A49" s="16" t="s">
        <v>53</v>
      </c>
      <c r="B49" s="4">
        <v>1.3456915435415782</v>
      </c>
      <c r="C49" s="4">
        <v>1.5739317413635481</v>
      </c>
      <c r="D49" s="4">
        <v>2.0071341639265841</v>
      </c>
      <c r="E49" s="4">
        <v>1.5072134373246759</v>
      </c>
      <c r="F49" s="9"/>
      <c r="G49" s="9"/>
      <c r="H49" s="9"/>
      <c r="I49" s="9"/>
    </row>
    <row r="50" spans="1:9" ht="14.45" x14ac:dyDescent="0.5">
      <c r="A50" s="16" t="s">
        <v>54</v>
      </c>
      <c r="B50" s="4">
        <v>1.2884145018933761</v>
      </c>
      <c r="C50" s="4">
        <v>1.4992169265314841</v>
      </c>
      <c r="D50" s="4">
        <v>1.9034758589140364</v>
      </c>
      <c r="E50" s="4">
        <v>1.5843555048788245</v>
      </c>
      <c r="F50" s="9"/>
      <c r="G50" s="9"/>
      <c r="H50" s="9"/>
      <c r="I50" s="9"/>
    </row>
    <row r="51" spans="1:9" ht="14.45" x14ac:dyDescent="0.5">
      <c r="A51" s="16" t="s">
        <v>55</v>
      </c>
      <c r="B51" s="4">
        <v>1.2923732177677847</v>
      </c>
      <c r="C51" s="4">
        <v>1.5316495149337657</v>
      </c>
      <c r="D51" s="4">
        <v>1.9250653470355443</v>
      </c>
      <c r="E51" s="4">
        <v>1.5266485104528622</v>
      </c>
      <c r="F51" s="9"/>
      <c r="G51" s="9"/>
      <c r="H51" s="9"/>
      <c r="I51" s="9"/>
    </row>
    <row r="52" spans="1:9" ht="14.45" x14ac:dyDescent="0.5">
      <c r="A52" s="16" t="s">
        <v>56</v>
      </c>
      <c r="B52" s="4">
        <v>1.3828794479758675</v>
      </c>
      <c r="C52" s="4">
        <v>1.5638358551094733</v>
      </c>
      <c r="D52" s="4">
        <v>1.971618721608984</v>
      </c>
      <c r="E52" s="4">
        <v>1.4738102139785738</v>
      </c>
      <c r="F52" s="9"/>
      <c r="G52" s="9"/>
      <c r="H52" s="9"/>
      <c r="I52" s="9"/>
    </row>
    <row r="53" spans="1:9" ht="14.45" x14ac:dyDescent="0.5">
      <c r="A53" s="16" t="s">
        <v>57</v>
      </c>
      <c r="B53" s="4">
        <v>1.429453114989397</v>
      </c>
      <c r="C53" s="4">
        <v>1.5759607168038481</v>
      </c>
      <c r="D53" s="4">
        <v>2.0173565375865752</v>
      </c>
      <c r="E53" s="4">
        <v>1.466962541145882</v>
      </c>
      <c r="F53" s="9"/>
      <c r="G53" s="9"/>
      <c r="H53" s="9"/>
      <c r="I53" s="9"/>
    </row>
    <row r="54" spans="1:9" ht="14.45" x14ac:dyDescent="0.5">
      <c r="A54" s="16" t="s">
        <v>58</v>
      </c>
      <c r="B54" s="4">
        <v>1.1384960846557703</v>
      </c>
      <c r="C54" s="4">
        <v>1.5390674995024194</v>
      </c>
      <c r="D54" s="4">
        <v>2.057360752472027</v>
      </c>
      <c r="E54" s="4">
        <v>1.5000265286005212</v>
      </c>
      <c r="F54" s="9"/>
      <c r="G54" s="9"/>
      <c r="H54" s="9"/>
      <c r="I54" s="9"/>
    </row>
    <row r="55" spans="1:9" ht="14.45" x14ac:dyDescent="0.5">
      <c r="A55" s="16" t="s">
        <v>59</v>
      </c>
      <c r="B55" s="4">
        <v>1.3771878894175142</v>
      </c>
      <c r="C55" s="4">
        <v>1.554505351875952</v>
      </c>
      <c r="D55" s="4">
        <v>2.0087767031364363</v>
      </c>
      <c r="E55" s="4">
        <v>1.4472241775050874</v>
      </c>
      <c r="F55" s="9"/>
      <c r="G55" s="9"/>
      <c r="H55" s="9"/>
      <c r="I55" s="9"/>
    </row>
    <row r="56" spans="1:9" ht="14.45" x14ac:dyDescent="0.5">
      <c r="A56" s="16" t="s">
        <v>60</v>
      </c>
      <c r="B56" s="4">
        <v>1.1630256258323104</v>
      </c>
      <c r="C56" s="4">
        <v>1.4602117928589544</v>
      </c>
      <c r="D56" s="4">
        <v>1.7869503316765736</v>
      </c>
      <c r="E56" s="4">
        <v>1.4539654766258114</v>
      </c>
      <c r="F56" s="9"/>
      <c r="G56" s="9"/>
      <c r="H56" s="9"/>
      <c r="I56" s="9"/>
    </row>
    <row r="57" spans="1:9" ht="14.45" x14ac:dyDescent="0.5">
      <c r="A57" s="16" t="s">
        <v>45</v>
      </c>
      <c r="B57" s="4">
        <v>0.2129401339278556</v>
      </c>
      <c r="C57" s="4">
        <v>0.42423785949946985</v>
      </c>
      <c r="D57" s="4">
        <v>0.92377585275770091</v>
      </c>
      <c r="E57" s="4">
        <v>0.27595568500834289</v>
      </c>
      <c r="F57" s="9"/>
      <c r="G57" s="9"/>
      <c r="H57" s="9"/>
      <c r="I57" s="9"/>
    </row>
    <row r="58" spans="1:9" ht="14.45" x14ac:dyDescent="0.5">
      <c r="A58" s="16" t="s">
        <v>35</v>
      </c>
      <c r="B58" s="4">
        <v>-8.2815127486721887E-2</v>
      </c>
      <c r="C58" s="4">
        <v>-0.11079836042457974</v>
      </c>
      <c r="D58" s="4">
        <v>0.24269834552009603</v>
      </c>
      <c r="E58" s="4">
        <v>-0.320692982949145</v>
      </c>
      <c r="F58" s="9"/>
      <c r="G58" s="9"/>
      <c r="H58" s="9"/>
      <c r="I58" s="9"/>
    </row>
    <row r="59" spans="1:9" ht="14.65" thickBot="1" x14ac:dyDescent="0.55000000000000004">
      <c r="A59" s="26"/>
      <c r="B59" s="26"/>
      <c r="C59" s="26"/>
      <c r="D59" s="26"/>
      <c r="E59" s="27"/>
      <c r="F59" s="27"/>
      <c r="G59" s="27"/>
    </row>
    <row r="60" spans="1:9" ht="14.65" thickBot="1" x14ac:dyDescent="0.55000000000000004">
      <c r="A60" s="22"/>
      <c r="B60" s="106" t="s">
        <v>3</v>
      </c>
      <c r="C60" s="107"/>
      <c r="D60" s="107"/>
      <c r="E60" s="108"/>
      <c r="F60" s="9"/>
      <c r="G60" s="9"/>
      <c r="H60" s="9"/>
      <c r="I60" s="9"/>
    </row>
    <row r="61" spans="1:9" ht="14.65" thickBot="1" x14ac:dyDescent="0.55000000000000004">
      <c r="A61" s="23"/>
      <c r="B61" s="14" t="s">
        <v>13</v>
      </c>
      <c r="C61" s="14" t="s">
        <v>14</v>
      </c>
      <c r="D61" s="45" t="s">
        <v>15</v>
      </c>
      <c r="E61" s="25" t="s">
        <v>16</v>
      </c>
      <c r="F61" s="9"/>
      <c r="G61" s="9"/>
      <c r="H61" s="9"/>
      <c r="I61" s="9"/>
    </row>
    <row r="62" spans="1:9" ht="14.45" x14ac:dyDescent="0.5">
      <c r="A62" s="16" t="s">
        <v>52</v>
      </c>
      <c r="B62" s="2">
        <v>9.8293309368779856E-3</v>
      </c>
      <c r="C62" s="2">
        <v>1.177708066118255E-2</v>
      </c>
      <c r="D62" s="2">
        <v>1.0511819111455106E-2</v>
      </c>
      <c r="E62" s="2">
        <v>1.4852907542812547E-2</v>
      </c>
      <c r="F62" s="9"/>
      <c r="G62" s="9"/>
      <c r="H62" s="9"/>
      <c r="I62" s="9"/>
    </row>
    <row r="63" spans="1:9" ht="14.45" x14ac:dyDescent="0.5">
      <c r="A63" s="16" t="s">
        <v>53</v>
      </c>
      <c r="B63" s="2">
        <v>9.2903448671187699E-3</v>
      </c>
      <c r="C63" s="2">
        <v>1.1041368454589315E-2</v>
      </c>
      <c r="D63" s="2">
        <v>9.8836401827842348E-3</v>
      </c>
      <c r="E63" s="2">
        <v>1.5500288019227199E-2</v>
      </c>
      <c r="F63" s="9"/>
      <c r="G63" s="9"/>
      <c r="H63" s="9"/>
      <c r="I63" s="9"/>
    </row>
    <row r="64" spans="1:9" ht="14.45" x14ac:dyDescent="0.5">
      <c r="A64" s="16" t="s">
        <v>54</v>
      </c>
      <c r="B64" s="2">
        <v>1.3744376162028355E-2</v>
      </c>
      <c r="C64" s="2">
        <v>1.2867931828232511E-2</v>
      </c>
      <c r="D64" s="2">
        <v>1.161971294659777E-2</v>
      </c>
      <c r="E64" s="2">
        <v>1.4467295734820636E-2</v>
      </c>
      <c r="F64" s="9"/>
      <c r="G64" s="9"/>
      <c r="H64" s="9"/>
      <c r="I64" s="9"/>
    </row>
    <row r="65" spans="1:9" ht="14.45" x14ac:dyDescent="0.5">
      <c r="A65" s="16" t="s">
        <v>55</v>
      </c>
      <c r="B65" s="2">
        <v>1.2921749665454235E-2</v>
      </c>
      <c r="C65" s="2">
        <v>1.2015937971776556E-2</v>
      </c>
      <c r="D65" s="2">
        <v>1.0821060550918474E-2</v>
      </c>
      <c r="E65" s="2">
        <v>1.4682886891590205E-2</v>
      </c>
      <c r="F65" s="9"/>
      <c r="G65" s="9"/>
      <c r="H65" s="9"/>
      <c r="I65" s="9"/>
    </row>
    <row r="66" spans="1:9" ht="14.45" x14ac:dyDescent="0.5">
      <c r="A66" s="16" t="s">
        <v>56</v>
      </c>
      <c r="B66" s="2">
        <v>9.9207709209852557E-3</v>
      </c>
      <c r="C66" s="2">
        <v>1.1598441302606137E-2</v>
      </c>
      <c r="D66" s="2">
        <v>1.0615643949641287E-2</v>
      </c>
      <c r="E66" s="2">
        <v>1.6747093270278447E-2</v>
      </c>
      <c r="F66" s="9"/>
      <c r="G66" s="9"/>
      <c r="H66" s="9"/>
      <c r="I66" s="9"/>
    </row>
    <row r="67" spans="1:9" ht="14.45" x14ac:dyDescent="0.5">
      <c r="A67" s="16" t="s">
        <v>57</v>
      </c>
      <c r="B67" s="2">
        <v>9.3013749118073929E-3</v>
      </c>
      <c r="C67" s="2">
        <v>1.1352408557218158E-2</v>
      </c>
      <c r="D67" s="2">
        <v>1.0019326367037642E-2</v>
      </c>
      <c r="E67" s="2">
        <v>1.683208352750324E-2</v>
      </c>
      <c r="F67" s="9"/>
      <c r="G67" s="9"/>
      <c r="H67" s="9"/>
      <c r="I67" s="9"/>
    </row>
    <row r="68" spans="1:9" ht="14.45" x14ac:dyDescent="0.5">
      <c r="A68" s="16" t="s">
        <v>58</v>
      </c>
      <c r="B68" s="2">
        <v>1.2750192318810985E-2</v>
      </c>
      <c r="C68" s="2">
        <v>1.1843979145540572E-2</v>
      </c>
      <c r="D68" s="2">
        <v>1.0506315647286516E-2</v>
      </c>
      <c r="E68" s="2">
        <v>1.5471415227580316E-2</v>
      </c>
      <c r="F68" s="9"/>
      <c r="G68" s="9"/>
      <c r="H68" s="9"/>
      <c r="I68" s="9"/>
    </row>
    <row r="69" spans="1:9" ht="14.45" x14ac:dyDescent="0.5">
      <c r="A69" s="16" t="s">
        <v>59</v>
      </c>
      <c r="B69" s="2">
        <v>9.355974646360116E-3</v>
      </c>
      <c r="C69" s="2">
        <v>1.1499266117887695E-2</v>
      </c>
      <c r="D69" s="2">
        <v>1.0094843512686986E-2</v>
      </c>
      <c r="E69" s="2">
        <v>1.7260618393199034E-2</v>
      </c>
      <c r="F69" s="9"/>
      <c r="G69" s="9"/>
      <c r="H69" s="9"/>
      <c r="I69" s="9"/>
    </row>
    <row r="70" spans="1:9" ht="14.45" x14ac:dyDescent="0.5">
      <c r="A70" s="16" t="s">
        <v>60</v>
      </c>
      <c r="B70" s="2">
        <v>1.384971898631882E-2</v>
      </c>
      <c r="C70" s="2">
        <v>1.2065183309838272E-2</v>
      </c>
      <c r="D70" s="2">
        <v>1.1357754557515072E-2</v>
      </c>
      <c r="E70" s="2">
        <v>1.5404945054635915E-2</v>
      </c>
      <c r="F70" s="9"/>
      <c r="G70" s="9"/>
      <c r="H70" s="9"/>
      <c r="I70" s="9"/>
    </row>
    <row r="71" spans="1:9" ht="14.45" x14ac:dyDescent="0.5">
      <c r="A71" s="16" t="s">
        <v>45</v>
      </c>
      <c r="B71" s="2">
        <v>2.4460314866139803E-2</v>
      </c>
      <c r="C71" s="2">
        <v>2.9150886319465826E-2</v>
      </c>
      <c r="D71" s="2">
        <v>2.7003308966685912E-2</v>
      </c>
      <c r="E71" s="2">
        <v>4.6325637149992056E-2</v>
      </c>
      <c r="F71" s="9"/>
      <c r="G71" s="9"/>
      <c r="H71" s="9"/>
      <c r="I71" s="9"/>
    </row>
    <row r="72" spans="1:9" ht="14.45" x14ac:dyDescent="0.5">
      <c r="A72" s="16" t="s">
        <v>35</v>
      </c>
      <c r="B72" s="2">
        <v>2.6479447857017963E-2</v>
      </c>
      <c r="C72" s="2">
        <v>2.8955654826258375E-2</v>
      </c>
      <c r="D72" s="2">
        <v>2.6932857768311287E-2</v>
      </c>
      <c r="E72" s="2">
        <v>4.4591002510907932E-2</v>
      </c>
      <c r="F72" s="9"/>
      <c r="G72" s="9"/>
      <c r="H72" s="9"/>
      <c r="I72" s="9"/>
    </row>
    <row r="73" spans="1:9" ht="14.65" thickBot="1" x14ac:dyDescent="0.55000000000000004">
      <c r="A73" s="26"/>
      <c r="B73" s="26"/>
      <c r="C73" s="26"/>
      <c r="D73" s="26"/>
      <c r="E73" s="27"/>
      <c r="F73" s="27"/>
      <c r="G73" s="27"/>
    </row>
    <row r="74" spans="1:9" ht="14.65" thickBot="1" x14ac:dyDescent="0.55000000000000004">
      <c r="A74" s="22"/>
      <c r="B74" s="106" t="s">
        <v>2</v>
      </c>
      <c r="C74" s="107"/>
      <c r="D74" s="107"/>
      <c r="E74" s="108"/>
      <c r="F74" s="9"/>
      <c r="G74" s="9"/>
      <c r="H74" s="9"/>
      <c r="I74" s="9"/>
    </row>
    <row r="75" spans="1:9" ht="14.65" thickBot="1" x14ac:dyDescent="0.55000000000000004">
      <c r="A75" s="23"/>
      <c r="B75" s="14" t="s">
        <v>13</v>
      </c>
      <c r="C75" s="14" t="s">
        <v>14</v>
      </c>
      <c r="D75" s="45" t="s">
        <v>15</v>
      </c>
      <c r="E75" s="25" t="s">
        <v>16</v>
      </c>
      <c r="F75" s="9"/>
      <c r="G75" s="9"/>
      <c r="H75" s="9"/>
      <c r="I75" s="9"/>
    </row>
    <row r="76" spans="1:9" ht="14.45" x14ac:dyDescent="0.5">
      <c r="A76" s="16" t="s">
        <v>52</v>
      </c>
      <c r="B76" s="2">
        <v>2.6582250254455063E-2</v>
      </c>
      <c r="C76" s="2">
        <v>2.8352675385599612E-2</v>
      </c>
      <c r="D76" s="2">
        <v>3.084984055631209E-2</v>
      </c>
      <c r="E76" s="2">
        <v>3.415239698274667E-2</v>
      </c>
      <c r="F76" s="9"/>
      <c r="G76" s="9"/>
      <c r="H76" s="9"/>
      <c r="I76" s="9"/>
    </row>
    <row r="77" spans="1:9" ht="14.45" x14ac:dyDescent="0.5">
      <c r="A77" s="16" t="s">
        <v>53</v>
      </c>
      <c r="B77" s="2">
        <v>2.5502898252103483E-2</v>
      </c>
      <c r="C77" s="2">
        <v>2.7931206266604874E-2</v>
      </c>
      <c r="D77" s="2">
        <v>3.0698998500602037E-2</v>
      </c>
      <c r="E77" s="2">
        <v>3.4950250573861877E-2</v>
      </c>
      <c r="F77" s="9"/>
      <c r="G77" s="9"/>
      <c r="H77" s="9"/>
      <c r="I77" s="9"/>
    </row>
    <row r="78" spans="1:9" ht="14.45" x14ac:dyDescent="0.5">
      <c r="A78" s="16" t="s">
        <v>54</v>
      </c>
      <c r="B78" s="2">
        <v>3.2093478975226929E-2</v>
      </c>
      <c r="C78" s="2">
        <v>3.1112032173588565E-2</v>
      </c>
      <c r="D78" s="2">
        <v>3.2070629966142773E-2</v>
      </c>
      <c r="E78" s="2">
        <v>3.3932512567449287E-2</v>
      </c>
      <c r="F78" s="9"/>
      <c r="G78" s="9"/>
      <c r="H78" s="9"/>
      <c r="I78" s="9"/>
    </row>
    <row r="79" spans="1:9" ht="14.45" x14ac:dyDescent="0.5">
      <c r="A79" s="16" t="s">
        <v>55</v>
      </c>
      <c r="B79" s="2">
        <v>3.1343309664637095E-2</v>
      </c>
      <c r="C79" s="2">
        <v>3.0864342060142595E-2</v>
      </c>
      <c r="D79" s="2">
        <v>3.1824360315914089E-2</v>
      </c>
      <c r="E79" s="2">
        <v>3.4444830074634544E-2</v>
      </c>
      <c r="F79" s="9"/>
      <c r="G79" s="9"/>
      <c r="H79" s="9"/>
      <c r="I79" s="9"/>
    </row>
    <row r="80" spans="1:9" ht="14.45" x14ac:dyDescent="0.5">
      <c r="A80" s="16" t="s">
        <v>56</v>
      </c>
      <c r="B80" s="2">
        <v>2.7069068794298705E-2</v>
      </c>
      <c r="C80" s="2">
        <v>2.8661324675097556E-2</v>
      </c>
      <c r="D80" s="2">
        <v>3.1438229015297817E-2</v>
      </c>
      <c r="E80" s="2">
        <v>3.595335140264961E-2</v>
      </c>
      <c r="F80" s="9"/>
      <c r="G80" s="9"/>
      <c r="H80" s="9"/>
      <c r="I80" s="9"/>
    </row>
    <row r="81" spans="1:9" ht="14.45" x14ac:dyDescent="0.5">
      <c r="A81" s="16" t="s">
        <v>57</v>
      </c>
      <c r="B81" s="2">
        <v>2.6109311470376668E-2</v>
      </c>
      <c r="C81" s="2">
        <v>2.8224916649063996E-2</v>
      </c>
      <c r="D81" s="2">
        <v>3.0793276531708241E-2</v>
      </c>
      <c r="E81" s="2">
        <v>3.6085853252782865E-2</v>
      </c>
      <c r="F81" s="9"/>
      <c r="G81" s="9"/>
      <c r="H81" s="9"/>
      <c r="I81" s="9"/>
    </row>
    <row r="82" spans="1:9" ht="14.45" x14ac:dyDescent="0.5">
      <c r="A82" s="16" t="s">
        <v>58</v>
      </c>
      <c r="B82" s="2">
        <v>2.8661130928198435E-2</v>
      </c>
      <c r="C82" s="2">
        <v>2.9015247799918546E-2</v>
      </c>
      <c r="D82" s="2">
        <v>3.1234539169269982E-2</v>
      </c>
      <c r="E82" s="2">
        <v>3.4555692027886158E-2</v>
      </c>
      <c r="F82" s="9"/>
      <c r="G82" s="9"/>
      <c r="H82" s="9"/>
      <c r="I82" s="9"/>
    </row>
    <row r="83" spans="1:9" ht="14.45" x14ac:dyDescent="0.5">
      <c r="A83" s="16" t="s">
        <v>59</v>
      </c>
      <c r="B83" s="2">
        <v>2.5907672539046727E-2</v>
      </c>
      <c r="C83" s="2">
        <v>2.8502768826236237E-2</v>
      </c>
      <c r="D83" s="2">
        <v>3.0772555150701708E-2</v>
      </c>
      <c r="E83" s="2">
        <v>3.6358503152293817E-2</v>
      </c>
      <c r="F83" s="9"/>
      <c r="G83" s="9"/>
    </row>
    <row r="84" spans="1:9" ht="14.45" x14ac:dyDescent="0.5">
      <c r="A84" s="16" t="s">
        <v>60</v>
      </c>
      <c r="B84" s="2">
        <v>3.1865922060251135E-2</v>
      </c>
      <c r="C84" s="2">
        <v>3.044161659714309E-2</v>
      </c>
      <c r="D84" s="2">
        <v>3.1986881939130289E-2</v>
      </c>
      <c r="E84" s="2">
        <v>3.4673382513139235E-2</v>
      </c>
      <c r="F84" s="9"/>
      <c r="G84" s="9"/>
    </row>
    <row r="85" spans="1:9" ht="14.45" x14ac:dyDescent="0.5">
      <c r="A85" s="16" t="s">
        <v>45</v>
      </c>
      <c r="B85" s="2">
        <v>3.8307702833098541E-2</v>
      </c>
      <c r="C85" s="2">
        <v>4.6283984209936742E-2</v>
      </c>
      <c r="D85" s="2">
        <v>4.6737046752642959E-2</v>
      </c>
      <c r="E85" s="2">
        <v>6.1936161325806809E-2</v>
      </c>
      <c r="F85" s="9"/>
      <c r="G85" s="9"/>
    </row>
    <row r="86" spans="1:9" ht="14.65" thickBot="1" x14ac:dyDescent="0.55000000000000004">
      <c r="A86" s="16" t="s">
        <v>35</v>
      </c>
      <c r="B86" s="2">
        <v>3.7639792234816942E-2</v>
      </c>
      <c r="C86" s="2">
        <v>3.9996370070072833E-2</v>
      </c>
      <c r="D86" s="2">
        <v>3.993646895250353E-2</v>
      </c>
      <c r="E86" s="2">
        <v>5.4828505226259296E-2</v>
      </c>
      <c r="F86" s="9"/>
      <c r="G86" s="9"/>
    </row>
    <row r="87" spans="1:9" ht="14.65" thickBot="1" x14ac:dyDescent="0.55000000000000004">
      <c r="A87" s="30"/>
      <c r="B87" s="31"/>
      <c r="C87" s="31"/>
      <c r="D87" s="31"/>
      <c r="E87" s="31"/>
      <c r="F87" s="41"/>
      <c r="G87" s="42"/>
      <c r="H87" s="43"/>
      <c r="I87" s="42"/>
    </row>
    <row r="88" spans="1:9" ht="43.9" customHeight="1" thickBot="1" x14ac:dyDescent="0.55000000000000004">
      <c r="A88" s="37"/>
      <c r="B88" s="38" t="s">
        <v>18</v>
      </c>
      <c r="C88" s="38" t="s">
        <v>23</v>
      </c>
      <c r="D88" s="38" t="s">
        <v>24</v>
      </c>
      <c r="E88" s="38" t="s">
        <v>25</v>
      </c>
      <c r="F88" s="39" t="s">
        <v>26</v>
      </c>
      <c r="G88" s="48" t="s">
        <v>33</v>
      </c>
    </row>
    <row r="89" spans="1:9" ht="14.45" x14ac:dyDescent="0.5">
      <c r="A89" s="16" t="s">
        <v>52</v>
      </c>
      <c r="B89" s="4">
        <v>72.277227722772281</v>
      </c>
      <c r="C89" s="4">
        <v>73</v>
      </c>
      <c r="D89" s="4">
        <v>28</v>
      </c>
      <c r="E89" s="4">
        <v>1.8025723597874863</v>
      </c>
      <c r="F89" s="4">
        <v>26.751250226018875</v>
      </c>
      <c r="G89" s="4">
        <v>-0.93774635791609218</v>
      </c>
    </row>
    <row r="90" spans="1:9" ht="14.45" x14ac:dyDescent="0.5">
      <c r="A90" s="16" t="s">
        <v>53</v>
      </c>
      <c r="B90" s="4">
        <v>75.247524752475243</v>
      </c>
      <c r="C90" s="4">
        <v>76</v>
      </c>
      <c r="D90" s="4">
        <v>25</v>
      </c>
      <c r="E90" s="4">
        <v>1.5078566088825014</v>
      </c>
      <c r="F90" s="4">
        <v>26.239750476943911</v>
      </c>
      <c r="G90" s="4">
        <v>-1.0437298168505516</v>
      </c>
    </row>
    <row r="91" spans="1:9" ht="14.45" x14ac:dyDescent="0.5">
      <c r="A91" s="16" t="s">
        <v>54</v>
      </c>
      <c r="B91" s="4">
        <v>72.277227722772281</v>
      </c>
      <c r="C91" s="4">
        <v>73</v>
      </c>
      <c r="D91" s="4">
        <v>28</v>
      </c>
      <c r="E91" s="4">
        <v>1.7525129988715213</v>
      </c>
      <c r="F91" s="4">
        <v>26.895967018862503</v>
      </c>
      <c r="G91" s="4">
        <v>-0.68318504249913214</v>
      </c>
    </row>
    <row r="92" spans="1:9" ht="14.45" x14ac:dyDescent="0.5">
      <c r="A92" s="16" t="s">
        <v>55</v>
      </c>
      <c r="B92" s="4">
        <v>71.287128712871279</v>
      </c>
      <c r="C92" s="4">
        <v>72</v>
      </c>
      <c r="D92" s="4">
        <v>29</v>
      </c>
      <c r="E92" s="4">
        <v>1.7875462399297719</v>
      </c>
      <c r="F92" s="4">
        <v>26.384467269787521</v>
      </c>
      <c r="G92" s="4">
        <v>-0.78916850143358996</v>
      </c>
    </row>
    <row r="93" spans="1:9" ht="14.45" x14ac:dyDescent="0.5">
      <c r="A93" s="16" t="s">
        <v>56</v>
      </c>
      <c r="B93" s="4">
        <v>73.267326732673268</v>
      </c>
      <c r="C93" s="4">
        <v>74</v>
      </c>
      <c r="D93" s="4">
        <v>27</v>
      </c>
      <c r="E93" s="4">
        <v>1.5593090718161966</v>
      </c>
      <c r="F93" s="4">
        <v>27.465548600561934</v>
      </c>
      <c r="G93" s="4">
        <v>0.53498212352729491</v>
      </c>
    </row>
    <row r="94" spans="1:9" ht="14.45" x14ac:dyDescent="0.5">
      <c r="A94" s="16" t="s">
        <v>57</v>
      </c>
      <c r="B94" s="4">
        <v>73.267326732673268</v>
      </c>
      <c r="C94" s="4">
        <v>74</v>
      </c>
      <c r="D94" s="4">
        <v>27</v>
      </c>
      <c r="E94" s="4">
        <v>1.6148002522633953</v>
      </c>
      <c r="F94" s="4">
        <v>26.798766596151523</v>
      </c>
      <c r="G94" s="4">
        <v>-0.38574917596579833</v>
      </c>
    </row>
    <row r="95" spans="1:9" ht="14.45" x14ac:dyDescent="0.5">
      <c r="A95" s="16" t="s">
        <v>58</v>
      </c>
      <c r="B95" s="4">
        <v>72.277227722772281</v>
      </c>
      <c r="C95" s="4">
        <v>73</v>
      </c>
      <c r="D95" s="4">
        <v>28</v>
      </c>
      <c r="E95" s="4">
        <v>1.6831096189462229</v>
      </c>
      <c r="F95" s="4">
        <v>25.894582498034964</v>
      </c>
      <c r="G95" s="4">
        <v>-1.0891284718018546</v>
      </c>
    </row>
    <row r="96" spans="1:9" ht="14.45" x14ac:dyDescent="0.5">
      <c r="A96" s="16" t="s">
        <v>59</v>
      </c>
      <c r="B96" s="4">
        <v>73.267326732673268</v>
      </c>
      <c r="C96" s="4">
        <v>74</v>
      </c>
      <c r="D96" s="4">
        <v>27</v>
      </c>
      <c r="E96" s="4">
        <v>1.5775838774017561</v>
      </c>
      <c r="F96" s="4">
        <v>26.764604499977722</v>
      </c>
      <c r="G96" s="4">
        <v>-0.26647853153159784</v>
      </c>
    </row>
    <row r="97" spans="1:7" ht="14.45" x14ac:dyDescent="0.5">
      <c r="A97" s="16" t="s">
        <v>60</v>
      </c>
      <c r="B97" s="4">
        <v>73.267326732673268</v>
      </c>
      <c r="C97" s="4">
        <v>74</v>
      </c>
      <c r="D97" s="4">
        <v>27</v>
      </c>
      <c r="E97" s="4">
        <v>1.5934878878291803</v>
      </c>
      <c r="F97" s="4">
        <v>23.807018264365432</v>
      </c>
      <c r="G97" s="4">
        <v>-3.3069506024866109</v>
      </c>
    </row>
    <row r="98" spans="1:7" ht="14.45" x14ac:dyDescent="0.5">
      <c r="A98" s="16" t="s">
        <v>45</v>
      </c>
      <c r="B98" s="4">
        <v>63.366336633663366</v>
      </c>
      <c r="C98" s="4">
        <v>64</v>
      </c>
      <c r="D98" s="4">
        <v>37</v>
      </c>
      <c r="E98" s="4">
        <v>0.91326604921299148</v>
      </c>
      <c r="F98" s="4">
        <v>33.19455462398281</v>
      </c>
      <c r="G98" s="4">
        <v>27.64664385524117</v>
      </c>
    </row>
    <row r="99" spans="1:7" ht="14.45" x14ac:dyDescent="0.5">
      <c r="A99" s="16" t="s">
        <v>35</v>
      </c>
      <c r="B99" s="4">
        <v>60.396039603960396</v>
      </c>
      <c r="C99" s="4">
        <v>61</v>
      </c>
      <c r="D99" s="4">
        <v>40</v>
      </c>
      <c r="E99" s="4">
        <v>0.67782693788209025</v>
      </c>
      <c r="F99" s="4">
        <v>22.293707468328908</v>
      </c>
      <c r="G99" s="4">
        <v>30.4663539675179</v>
      </c>
    </row>
    <row r="100" spans="1:7" ht="14.65" thickBot="1" x14ac:dyDescent="0.55000000000000004">
      <c r="B100" s="40"/>
    </row>
    <row r="101" spans="1:7" ht="14.65" thickBot="1" x14ac:dyDescent="0.55000000000000004">
      <c r="A101" s="22"/>
      <c r="B101" s="106" t="s">
        <v>6</v>
      </c>
      <c r="C101" s="107"/>
      <c r="D101" s="107"/>
      <c r="E101" s="108"/>
    </row>
    <row r="102" spans="1:7" ht="14.65" thickBot="1" x14ac:dyDescent="0.55000000000000004">
      <c r="A102" s="23"/>
      <c r="B102" s="14" t="s">
        <v>13</v>
      </c>
      <c r="C102" s="14" t="s">
        <v>14</v>
      </c>
      <c r="D102" s="45" t="s">
        <v>15</v>
      </c>
      <c r="E102" s="25" t="s">
        <v>16</v>
      </c>
    </row>
    <row r="103" spans="1:7" ht="14.45" x14ac:dyDescent="0.5">
      <c r="A103" s="16" t="s">
        <v>52</v>
      </c>
      <c r="B103" s="49">
        <v>5.3770401341746633E-2</v>
      </c>
      <c r="C103" s="49">
        <v>9.2050828476534258E-2</v>
      </c>
      <c r="D103" s="49">
        <v>9.9921479588386874E-2</v>
      </c>
      <c r="E103" s="49">
        <v>8.5599706447336554E-2</v>
      </c>
    </row>
    <row r="104" spans="1:7" ht="14.45" x14ac:dyDescent="0.5">
      <c r="A104" s="16" t="s">
        <v>53</v>
      </c>
      <c r="B104" s="49">
        <v>3.9214855975774114E-2</v>
      </c>
      <c r="C104" s="49">
        <v>8.4402947348579699E-2</v>
      </c>
      <c r="D104" s="49">
        <v>9.4753804091618835E-2</v>
      </c>
      <c r="E104" s="49">
        <v>8.8413540119653397E-2</v>
      </c>
    </row>
    <row r="105" spans="1:7" ht="14.45" x14ac:dyDescent="0.5">
      <c r="A105" s="16" t="s">
        <v>54</v>
      </c>
      <c r="B105" s="49">
        <v>9.8061916665267757E-2</v>
      </c>
      <c r="C105" s="49">
        <v>0.11387736836741465</v>
      </c>
      <c r="D105" s="49">
        <v>0.11697260892513647</v>
      </c>
      <c r="E105" s="49">
        <v>9.0815039336074613E-2</v>
      </c>
    </row>
    <row r="106" spans="1:7" ht="14.45" x14ac:dyDescent="0.5">
      <c r="A106" s="16" t="s">
        <v>55</v>
      </c>
      <c r="B106" s="49">
        <v>8.3506371299295376E-2</v>
      </c>
      <c r="C106" s="49">
        <v>0.1062294872394602</v>
      </c>
      <c r="D106" s="49">
        <v>0.11180493342836852</v>
      </c>
      <c r="E106" s="49">
        <v>9.3628873008391483E-2</v>
      </c>
    </row>
    <row r="107" spans="1:7" ht="14.45" x14ac:dyDescent="0.5">
      <c r="A107" s="16" t="s">
        <v>56</v>
      </c>
      <c r="B107" s="49">
        <v>5.8707683534809048E-2</v>
      </c>
      <c r="C107" s="49">
        <v>8.8381982743354459E-2</v>
      </c>
      <c r="D107" s="49">
        <v>0.1036593963952385</v>
      </c>
      <c r="E107" s="49">
        <v>9.6042898102294952E-2</v>
      </c>
    </row>
    <row r="108" spans="1:7" ht="14.45" x14ac:dyDescent="0.5">
      <c r="A108" s="16" t="s">
        <v>57</v>
      </c>
      <c r="B108" s="49">
        <v>4.979445436401294E-2</v>
      </c>
      <c r="C108" s="49">
        <v>9.176110208879644E-2</v>
      </c>
      <c r="D108" s="49">
        <v>9.5438995485116723E-2</v>
      </c>
      <c r="E108" s="49">
        <v>9.5584538844037323E-2</v>
      </c>
    </row>
    <row r="109" spans="1:7" ht="14.45" x14ac:dyDescent="0.5">
      <c r="A109" s="16" t="s">
        <v>58</v>
      </c>
      <c r="B109" s="49">
        <v>5.7351680692201576E-2</v>
      </c>
      <c r="C109" s="49">
        <v>8.5759568290607366E-2</v>
      </c>
      <c r="D109" s="49">
        <v>9.3283561643400167E-2</v>
      </c>
      <c r="E109" s="49">
        <v>9.2754985854867675E-2</v>
      </c>
    </row>
    <row r="110" spans="1:7" ht="14.45" x14ac:dyDescent="0.5">
      <c r="A110" s="16" t="s">
        <v>59</v>
      </c>
      <c r="B110" s="49">
        <v>4.7590417670706181E-2</v>
      </c>
      <c r="C110" s="49">
        <v>9.194046694371881E-2</v>
      </c>
      <c r="D110" s="49">
        <v>9.6523293232675875E-2</v>
      </c>
      <c r="E110" s="49">
        <v>9.3556440081836445E-2</v>
      </c>
    </row>
    <row r="111" spans="1:7" ht="14.45" x14ac:dyDescent="0.5">
      <c r="A111" s="16" t="s">
        <v>60</v>
      </c>
      <c r="B111" s="49">
        <v>3.0991972379587254E-2</v>
      </c>
      <c r="C111" s="49">
        <v>5.2705595787624154E-2</v>
      </c>
      <c r="D111" s="49">
        <v>7.1186999978793061E-2</v>
      </c>
      <c r="E111" s="49">
        <v>7.2246715031034456E-2</v>
      </c>
    </row>
    <row r="112" spans="1:7" ht="14.45" x14ac:dyDescent="0.5">
      <c r="A112" s="16" t="s">
        <v>45</v>
      </c>
      <c r="B112" s="49">
        <v>0.2210412301422775</v>
      </c>
      <c r="C112" s="49">
        <v>0.2820235507132865</v>
      </c>
      <c r="D112" s="49">
        <v>0.27066642500740057</v>
      </c>
      <c r="E112" s="49">
        <v>0.28308523317278356</v>
      </c>
    </row>
    <row r="113" spans="1:5" ht="14.45" x14ac:dyDescent="0.5">
      <c r="A113" s="16" t="s">
        <v>35</v>
      </c>
      <c r="B113" s="49">
        <v>0.25823850918489039</v>
      </c>
      <c r="C113" s="49">
        <v>0.25425526419641409</v>
      </c>
      <c r="D113" s="49">
        <v>0.24341672681449519</v>
      </c>
      <c r="E113" s="49">
        <v>0.24521547064092231</v>
      </c>
    </row>
    <row r="114" spans="1:5" ht="14.65" thickBot="1" x14ac:dyDescent="0.55000000000000004"/>
    <row r="115" spans="1:5" ht="14.65" thickBot="1" x14ac:dyDescent="0.55000000000000004">
      <c r="A115" s="22"/>
      <c r="B115" s="106" t="s">
        <v>44</v>
      </c>
      <c r="C115" s="107"/>
      <c r="D115" s="107"/>
      <c r="E115" s="108"/>
    </row>
    <row r="116" spans="1:5" ht="14.65" thickBot="1" x14ac:dyDescent="0.55000000000000004">
      <c r="A116" s="23"/>
      <c r="B116" s="14" t="s">
        <v>13</v>
      </c>
      <c r="C116" s="14" t="s">
        <v>14</v>
      </c>
      <c r="D116" s="45" t="s">
        <v>15</v>
      </c>
      <c r="E116" s="25" t="s">
        <v>16</v>
      </c>
    </row>
    <row r="117" spans="1:5" ht="14.45" x14ac:dyDescent="0.5">
      <c r="A117" s="16" t="s">
        <v>52</v>
      </c>
      <c r="B117" s="4">
        <v>4.6733932584269668</v>
      </c>
      <c r="C117" s="4">
        <v>4.8080408044443379</v>
      </c>
      <c r="D117" s="4">
        <v>6.726523885075177</v>
      </c>
      <c r="E117" s="4">
        <v>4.6995636523030857</v>
      </c>
    </row>
    <row r="118" spans="1:5" x14ac:dyDescent="0.25">
      <c r="A118" s="16" t="s">
        <v>53</v>
      </c>
      <c r="B118" s="4">
        <v>5.4437880440033632</v>
      </c>
      <c r="C118" s="4">
        <v>5.2315042806905137</v>
      </c>
      <c r="D118" s="4">
        <v>7.2281072302859295</v>
      </c>
      <c r="E118" s="4">
        <v>4.5838840910028038</v>
      </c>
    </row>
    <row r="119" spans="1:5" x14ac:dyDescent="0.25">
      <c r="A119" s="16" t="s">
        <v>54</v>
      </c>
      <c r="B119" s="4">
        <v>3.8448169276396609</v>
      </c>
      <c r="C119" s="4">
        <v>4.4192833574822181</v>
      </c>
      <c r="D119" s="4">
        <v>5.9145096695582868</v>
      </c>
      <c r="E119" s="4">
        <v>4.5690517470578946</v>
      </c>
    </row>
    <row r="120" spans="1:5" x14ac:dyDescent="0.25">
      <c r="A120" s="16" t="s">
        <v>55</v>
      </c>
      <c r="B120" s="4">
        <v>4.2473079326552998</v>
      </c>
      <c r="C120" s="4">
        <v>4.7914202533011512</v>
      </c>
      <c r="D120" s="4">
        <v>6.3405591876499585</v>
      </c>
      <c r="E120" s="4">
        <v>4.4380458370670199</v>
      </c>
    </row>
    <row r="121" spans="1:5" x14ac:dyDescent="0.25">
      <c r="A121" s="16" t="s">
        <v>56</v>
      </c>
      <c r="B121" s="4">
        <v>4.804314295294513</v>
      </c>
      <c r="C121" s="4">
        <v>4.907358654612004</v>
      </c>
      <c r="D121" s="4">
        <v>6.5554079291038274</v>
      </c>
      <c r="E121" s="4">
        <v>4.2736619005332779</v>
      </c>
    </row>
    <row r="122" spans="1:5" x14ac:dyDescent="0.25">
      <c r="A122" s="16" t="s">
        <v>57</v>
      </c>
      <c r="B122" s="4">
        <v>5.473865117932915</v>
      </c>
      <c r="C122" s="4">
        <v>5.134610036412556</v>
      </c>
      <c r="D122" s="4">
        <v>7.2541730022252366</v>
      </c>
      <c r="E122" s="4">
        <v>4.4257488395367108</v>
      </c>
    </row>
    <row r="123" spans="1:5" x14ac:dyDescent="0.25">
      <c r="A123" s="16" t="s">
        <v>58</v>
      </c>
      <c r="B123" s="4">
        <v>3.8789128829826507</v>
      </c>
      <c r="C123" s="4">
        <v>4.8410011504721728</v>
      </c>
      <c r="D123" s="4">
        <v>7.0240419933265237</v>
      </c>
      <c r="E123" s="4">
        <v>4.3881072208240823</v>
      </c>
    </row>
    <row r="124" spans="1:5" x14ac:dyDescent="0.25">
      <c r="A124" s="16" t="s">
        <v>59</v>
      </c>
      <c r="B124" s="4">
        <v>5.1228620332079826</v>
      </c>
      <c r="C124" s="4">
        <v>4.9202796514809615</v>
      </c>
      <c r="D124" s="4">
        <v>7.0108316879557711</v>
      </c>
      <c r="E124" s="4">
        <v>4.3237484047307406</v>
      </c>
    </row>
    <row r="125" spans="1:5" x14ac:dyDescent="0.25">
      <c r="A125" s="16" t="s">
        <v>60</v>
      </c>
      <c r="B125" s="4">
        <v>3.7888386745616782</v>
      </c>
      <c r="C125" s="4">
        <v>4.645534522301717</v>
      </c>
      <c r="D125" s="4">
        <v>5.9360610579899271</v>
      </c>
      <c r="E125" s="4">
        <v>4.3673371740503484</v>
      </c>
    </row>
    <row r="126" spans="1:5" x14ac:dyDescent="0.25">
      <c r="A126" s="16" t="s">
        <v>45</v>
      </c>
      <c r="B126" s="49">
        <v>1.6682281181015293</v>
      </c>
      <c r="C126" s="49">
        <v>1.8450547361664342</v>
      </c>
      <c r="D126" s="49">
        <v>2.5491919603235056</v>
      </c>
      <c r="E126" s="49">
        <v>1.5797034364765252</v>
      </c>
    </row>
    <row r="127" spans="1:5" x14ac:dyDescent="0.25">
      <c r="A127" s="16" t="s">
        <v>35</v>
      </c>
      <c r="B127" s="49">
        <v>1.3567746017947993</v>
      </c>
      <c r="C127" s="49">
        <v>1.3093769497110783</v>
      </c>
      <c r="D127" s="49">
        <v>1.6839903322241325</v>
      </c>
      <c r="E127" s="49">
        <v>1.0336860802701873</v>
      </c>
    </row>
  </sheetData>
  <mergeCells count="10">
    <mergeCell ref="B74:E74"/>
    <mergeCell ref="A1:J1"/>
    <mergeCell ref="A2:J2"/>
    <mergeCell ref="B115:E115"/>
    <mergeCell ref="B101:E101"/>
    <mergeCell ref="B4:F4"/>
    <mergeCell ref="B18:J18"/>
    <mergeCell ref="B32:E32"/>
    <mergeCell ref="B46:E46"/>
    <mergeCell ref="B60:E60"/>
  </mergeCells>
  <conditionalFormatting sqref="B6:B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B1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3:E1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B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G27" sqref="G27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 t="s">
        <v>36</v>
      </c>
      <c r="B6" s="2">
        <v>2.2616366845975566E-3</v>
      </c>
      <c r="C6" s="2">
        <v>0.10568121643539952</v>
      </c>
      <c r="D6" s="2">
        <v>0.11147508043984344</v>
      </c>
      <c r="E6" s="2">
        <v>0.14967806707107556</v>
      </c>
      <c r="F6" s="2"/>
      <c r="G6" s="2"/>
      <c r="H6" s="2">
        <v>6.7168056602344706E-2</v>
      </c>
      <c r="I6" s="9"/>
      <c r="J6" s="9"/>
      <c r="K6" s="9"/>
      <c r="L6" s="9"/>
    </row>
    <row r="7" spans="1:12" ht="14.45" x14ac:dyDescent="0.5">
      <c r="A7" s="16" t="s">
        <v>35</v>
      </c>
      <c r="B7" s="2">
        <v>-5.8910359062860462E-2</v>
      </c>
      <c r="C7" s="2">
        <v>1.6172802512940621E-2</v>
      </c>
      <c r="D7" s="2">
        <v>1.4732933983396146E-2</v>
      </c>
      <c r="E7" s="2">
        <v>2.904259840353407E-2</v>
      </c>
      <c r="F7" s="2"/>
      <c r="G7" s="2"/>
      <c r="H7" s="2">
        <v>8.1109155941327948E-4</v>
      </c>
      <c r="I7" s="9"/>
      <c r="J7" s="9"/>
      <c r="K7" s="9"/>
      <c r="L7" s="9"/>
    </row>
    <row r="8" spans="1:12" ht="14.45" x14ac:dyDescent="0.5">
      <c r="A8" s="16" t="s">
        <v>45</v>
      </c>
      <c r="B8" s="2">
        <v>-4.7913521941155945E-2</v>
      </c>
      <c r="C8" s="2">
        <v>2.7488017798725117E-2</v>
      </c>
      <c r="D8" s="2">
        <v>3.8912390518534234E-2</v>
      </c>
      <c r="E8" s="2">
        <v>6.3428437745152833E-2</v>
      </c>
      <c r="F8" s="2"/>
      <c r="G8" s="2"/>
      <c r="H8" s="2">
        <v>3.5457691621468612E-2</v>
      </c>
      <c r="I8" s="9"/>
      <c r="J8" s="9"/>
      <c r="K8" s="9"/>
      <c r="L8" s="9"/>
    </row>
    <row r="9" spans="1:12" ht="14.45" x14ac:dyDescent="0.5">
      <c r="A9" s="16" t="s">
        <v>61</v>
      </c>
      <c r="B9" s="2">
        <v>1.1530437525596238E-2</v>
      </c>
      <c r="C9" s="2">
        <v>5.2253873892657676E-2</v>
      </c>
      <c r="D9" s="2">
        <v>5.90726316984167E-2</v>
      </c>
      <c r="E9" s="2">
        <v>7.844816578820768E-2</v>
      </c>
      <c r="F9" s="2"/>
      <c r="G9" s="2"/>
      <c r="H9" s="2">
        <v>6.5470999080825321E-2</v>
      </c>
      <c r="I9" s="9"/>
      <c r="J9" s="9"/>
      <c r="K9" s="9"/>
      <c r="L9" s="9"/>
    </row>
    <row r="10" spans="1:12" ht="14.45" x14ac:dyDescent="0.5">
      <c r="A10" s="16"/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/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/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16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16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45" x14ac:dyDescent="0.5">
      <c r="A18" s="16"/>
      <c r="B18" s="2"/>
      <c r="C18" s="2"/>
      <c r="D18" s="2"/>
      <c r="E18" s="2"/>
      <c r="F18" s="2"/>
      <c r="G18" s="2"/>
      <c r="H18" s="2"/>
      <c r="I18" s="9"/>
      <c r="J18" s="9"/>
      <c r="K18" s="9"/>
      <c r="L18" s="9"/>
    </row>
    <row r="19" spans="1:20" ht="14.45" x14ac:dyDescent="0.5">
      <c r="A19" s="16"/>
      <c r="B19" s="2"/>
      <c r="C19" s="2"/>
      <c r="D19" s="2"/>
      <c r="E19" s="2"/>
      <c r="F19" s="2"/>
      <c r="G19" s="2"/>
      <c r="H19" s="2"/>
      <c r="I19" s="9"/>
      <c r="J19" s="9"/>
      <c r="K19" s="9"/>
      <c r="L19" s="9"/>
    </row>
    <row r="20" spans="1:20" ht="14.45" x14ac:dyDescent="0.5">
      <c r="A20" s="16"/>
      <c r="B20" s="2"/>
      <c r="C20" s="2"/>
      <c r="D20" s="2"/>
      <c r="E20" s="2"/>
      <c r="F20" s="2"/>
      <c r="G20" s="2"/>
      <c r="H20" s="2"/>
      <c r="I20" s="9"/>
      <c r="J20" s="9"/>
      <c r="K20" s="9"/>
      <c r="L20" s="9"/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9"/>
      <c r="J21" s="9"/>
      <c r="K21" s="9"/>
      <c r="L21" s="9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9"/>
      <c r="J22" s="9"/>
      <c r="K22" s="9"/>
      <c r="L22" s="9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9"/>
      <c r="J23" s="9"/>
      <c r="K23" s="9"/>
      <c r="L23" s="9"/>
    </row>
    <row r="24" spans="1:20" ht="14.45" x14ac:dyDescent="0.5">
      <c r="A24" s="54"/>
      <c r="B24" s="2"/>
      <c r="C24" s="2"/>
      <c r="D24" s="2"/>
      <c r="E24" s="2"/>
      <c r="F24" s="2"/>
      <c r="G24" s="2"/>
      <c r="H24" s="2"/>
      <c r="I24" s="9"/>
      <c r="J24" s="9"/>
      <c r="K24" s="9"/>
      <c r="L24" s="9"/>
    </row>
    <row r="25" spans="1:20" ht="14.45" x14ac:dyDescent="0.5">
      <c r="A25" s="55"/>
      <c r="B25" s="2"/>
      <c r="C25" s="2"/>
      <c r="D25" s="2"/>
      <c r="E25" s="2"/>
      <c r="F25" s="2"/>
      <c r="G25" s="2"/>
      <c r="H25" s="2"/>
      <c r="I25" s="9"/>
      <c r="J25" s="9"/>
      <c r="K25" s="9"/>
      <c r="L25" s="9"/>
    </row>
    <row r="26" spans="1:20" ht="14.65" thickBot="1" x14ac:dyDescent="0.55000000000000004">
      <c r="A26" s="26"/>
      <c r="B26" s="26"/>
      <c r="C26" s="26"/>
      <c r="D26" s="26"/>
      <c r="E26" s="26"/>
      <c r="F26" s="27"/>
      <c r="G26" s="27"/>
      <c r="H26" s="27"/>
      <c r="I26" s="27"/>
    </row>
    <row r="27" spans="1:20" ht="14.65" thickBot="1" x14ac:dyDescent="0.55000000000000004">
      <c r="A27" s="11"/>
      <c r="B27" s="56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7"/>
    </row>
    <row r="28" spans="1:20" ht="15.75" thickBot="1" x14ac:dyDescent="0.3">
      <c r="A28" s="12"/>
      <c r="B28" s="13" t="s">
        <v>11</v>
      </c>
      <c r="C28" s="13">
        <v>2015</v>
      </c>
      <c r="D28" s="13">
        <v>2014</v>
      </c>
      <c r="E28" s="14">
        <v>2013</v>
      </c>
      <c r="F28" s="13">
        <v>2012</v>
      </c>
      <c r="G28" s="14">
        <v>2011</v>
      </c>
      <c r="H28" s="13">
        <v>2010</v>
      </c>
      <c r="I28" s="14">
        <v>2009</v>
      </c>
      <c r="J28" s="13">
        <v>2008</v>
      </c>
      <c r="K28" s="13">
        <v>2007</v>
      </c>
      <c r="L28" s="13">
        <v>2006</v>
      </c>
      <c r="M28" s="13">
        <v>2005</v>
      </c>
      <c r="N28" s="58">
        <v>2004</v>
      </c>
      <c r="O28" s="59">
        <v>2003</v>
      </c>
      <c r="P28" s="58">
        <v>2002</v>
      </c>
      <c r="Q28" s="59">
        <v>2001</v>
      </c>
      <c r="R28" s="58">
        <v>2000</v>
      </c>
      <c r="S28" s="59">
        <v>1999</v>
      </c>
      <c r="T28" s="59">
        <v>1998</v>
      </c>
    </row>
    <row r="29" spans="1:20" x14ac:dyDescent="0.25">
      <c r="A29" s="16"/>
      <c r="B29" s="2">
        <v>3.414602400855915E-2</v>
      </c>
      <c r="C29" s="2">
        <v>4.7866975269388323E-3</v>
      </c>
      <c r="D29" s="2">
        <v>0.1255712692598776</v>
      </c>
      <c r="E29" s="2">
        <v>0.33551612732168334</v>
      </c>
      <c r="F29" s="2">
        <v>0.16415199028771776</v>
      </c>
      <c r="G29" s="2">
        <v>1.026092401903389E-2</v>
      </c>
      <c r="H29" s="2">
        <v>0.16929718363213642</v>
      </c>
      <c r="I29" s="2">
        <v>0.28340173008180103</v>
      </c>
      <c r="J29" s="2">
        <v>-0.37307214389181165</v>
      </c>
      <c r="K29" s="46"/>
      <c r="L29" s="46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16"/>
      <c r="B30" s="2">
        <v>-2.0690001675802261E-2</v>
      </c>
      <c r="C30" s="2">
        <v>-2.6597332793403261E-3</v>
      </c>
      <c r="D30" s="2">
        <v>3.3668407750176099E-2</v>
      </c>
      <c r="E30" s="2">
        <v>8.9553257676021847E-2</v>
      </c>
      <c r="F30" s="2">
        <v>4.7884471182658706E-2</v>
      </c>
      <c r="G30" s="2">
        <v>-5.7188765752456461E-2</v>
      </c>
      <c r="H30" s="2">
        <v>5.7031408107634851E-2</v>
      </c>
      <c r="I30" s="2">
        <v>0.1146876678409634</v>
      </c>
      <c r="J30" s="2">
        <v>-0.21369488541174797</v>
      </c>
      <c r="K30" s="46"/>
      <c r="L30" s="46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16"/>
      <c r="B31" s="2">
        <v>-1.6118503819111507E-2</v>
      </c>
      <c r="C31" s="2">
        <v>-3.8251980048888967E-3</v>
      </c>
      <c r="D31" s="2">
        <v>4.7526341502359681E-2</v>
      </c>
      <c r="E31" s="2">
        <v>0.13211420102339155</v>
      </c>
      <c r="F31" s="2">
        <v>0.11538255499104322</v>
      </c>
      <c r="G31" s="2">
        <v>-4.0668411688731143E-2</v>
      </c>
      <c r="H31" s="2">
        <v>8.5784870467639829E-2</v>
      </c>
      <c r="I31" s="2">
        <v>0.24664045345223862</v>
      </c>
      <c r="J31" s="2">
        <v>-0.20356032324978934</v>
      </c>
      <c r="K31" s="46"/>
      <c r="L31" s="46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16"/>
      <c r="B32" s="2">
        <v>5.2076408874579538E-3</v>
      </c>
      <c r="C32" s="2">
        <v>1.7499054471179276E-2</v>
      </c>
      <c r="D32" s="2">
        <v>8.5377064351693566E-2</v>
      </c>
      <c r="E32" s="2">
        <v>0.11132270983854875</v>
      </c>
      <c r="F32" s="2">
        <v>0.11035786026693928</v>
      </c>
      <c r="G32" s="2">
        <v>-5.2507747487637868E-3</v>
      </c>
      <c r="H32" s="2">
        <v>0.10342915791473217</v>
      </c>
      <c r="I32" s="2">
        <v>0.18839649114530754</v>
      </c>
      <c r="J32" s="2">
        <v>-4.563231913223087E-2</v>
      </c>
      <c r="K32" s="46"/>
      <c r="L32" s="46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16"/>
      <c r="B33" s="2"/>
      <c r="C33" s="2"/>
      <c r="D33" s="2"/>
      <c r="E33" s="2"/>
      <c r="F33" s="2"/>
      <c r="G33" s="2"/>
      <c r="H33" s="2"/>
      <c r="I33" s="2"/>
      <c r="J33" s="2"/>
      <c r="K33" s="46"/>
      <c r="L33" s="46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46"/>
      <c r="L34" s="46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46"/>
      <c r="L35" s="46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46"/>
      <c r="L36" s="46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46"/>
      <c r="L37" s="46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46"/>
      <c r="L38" s="46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46"/>
      <c r="L39" s="46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46"/>
      <c r="L40" s="46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46"/>
      <c r="L41" s="46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16"/>
      <c r="B42" s="2"/>
      <c r="C42" s="2"/>
      <c r="D42" s="2"/>
      <c r="E42" s="2"/>
      <c r="F42" s="2"/>
      <c r="G42" s="2"/>
      <c r="H42" s="2"/>
      <c r="I42" s="2"/>
      <c r="J42" s="2"/>
      <c r="K42" s="46"/>
      <c r="L42" s="46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16"/>
      <c r="B43" s="2"/>
      <c r="C43" s="2"/>
      <c r="D43" s="2"/>
      <c r="E43" s="2"/>
      <c r="F43" s="2"/>
      <c r="G43" s="2"/>
      <c r="H43" s="2"/>
      <c r="I43" s="2"/>
      <c r="J43" s="2"/>
      <c r="K43" s="46"/>
      <c r="L43" s="46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16"/>
      <c r="B44" s="2"/>
      <c r="C44" s="2"/>
      <c r="D44" s="2"/>
      <c r="E44" s="2"/>
      <c r="F44" s="2"/>
      <c r="G44" s="2"/>
      <c r="H44" s="2"/>
      <c r="I44" s="2"/>
      <c r="J44" s="2"/>
      <c r="K44" s="46"/>
      <c r="L44" s="46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16"/>
      <c r="B45" s="2"/>
      <c r="C45" s="2"/>
      <c r="D45" s="2"/>
      <c r="E45" s="2"/>
      <c r="F45" s="2"/>
      <c r="G45" s="2"/>
      <c r="H45" s="2"/>
      <c r="I45" s="2"/>
      <c r="J45" s="2"/>
      <c r="K45" s="46"/>
      <c r="L45" s="46"/>
      <c r="M45" s="61"/>
      <c r="N45" s="61"/>
      <c r="O45" s="61"/>
      <c r="P45" s="61"/>
      <c r="Q45" s="61"/>
      <c r="R45" s="61"/>
      <c r="S45" s="61"/>
      <c r="T45" s="61"/>
    </row>
    <row r="46" spans="1:20" x14ac:dyDescent="0.25">
      <c r="A46" s="16"/>
      <c r="B46" s="2"/>
      <c r="C46" s="2"/>
      <c r="D46" s="2"/>
      <c r="E46" s="2"/>
      <c r="F46" s="2"/>
      <c r="G46" s="2"/>
      <c r="H46" s="2"/>
      <c r="I46" s="2"/>
      <c r="J46" s="2"/>
      <c r="K46" s="46"/>
      <c r="L46" s="46"/>
      <c r="M46" s="61"/>
      <c r="N46" s="61"/>
      <c r="O46" s="61"/>
      <c r="P46" s="61"/>
      <c r="Q46" s="61"/>
      <c r="R46" s="61"/>
      <c r="S46" s="61"/>
      <c r="T46" s="61"/>
    </row>
    <row r="47" spans="1:20" x14ac:dyDescent="0.25">
      <c r="A47" s="54"/>
      <c r="B47" s="2"/>
      <c r="C47" s="2"/>
      <c r="D47" s="2"/>
      <c r="E47" s="2"/>
      <c r="F47" s="2"/>
      <c r="G47" s="2"/>
      <c r="H47" s="2"/>
      <c r="I47" s="2"/>
      <c r="J47" s="2"/>
      <c r="K47" s="46"/>
      <c r="L47" s="46"/>
      <c r="M47" s="61"/>
      <c r="N47" s="61"/>
      <c r="O47" s="61"/>
      <c r="P47" s="61"/>
      <c r="Q47" s="61"/>
      <c r="R47" s="61"/>
      <c r="S47" s="61"/>
      <c r="T47" s="61"/>
    </row>
    <row r="48" spans="1:20" ht="15.75" thickBot="1" x14ac:dyDescent="0.3">
      <c r="A48" s="55"/>
      <c r="B48" s="2"/>
      <c r="C48" s="2"/>
      <c r="D48" s="2"/>
      <c r="E48" s="2"/>
      <c r="F48" s="2"/>
      <c r="G48" s="2"/>
      <c r="H48" s="2"/>
      <c r="I48" s="2"/>
      <c r="J48" s="2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11" s="20" customFormat="1" ht="15.75" thickBot="1" x14ac:dyDescent="0.3">
      <c r="A49" s="17"/>
      <c r="B49" s="18"/>
      <c r="C49" s="18"/>
      <c r="D49" s="18"/>
      <c r="E49" s="18"/>
      <c r="F49" s="19"/>
      <c r="G49" s="19"/>
      <c r="H49" s="19"/>
      <c r="I49" s="19"/>
      <c r="J49" s="19"/>
    </row>
    <row r="50" spans="1:11" ht="15.75" thickBot="1" x14ac:dyDescent="0.3">
      <c r="A50" s="22"/>
      <c r="B50" s="56" t="s">
        <v>22</v>
      </c>
      <c r="C50" s="52"/>
      <c r="D50" s="52"/>
      <c r="E50" s="52"/>
      <c r="F50" s="52"/>
      <c r="G50" s="53"/>
      <c r="H50" s="9"/>
      <c r="I50" s="9"/>
      <c r="J50" s="9"/>
      <c r="K50" s="9"/>
    </row>
    <row r="51" spans="1:11" ht="15.75" thickBot="1" x14ac:dyDescent="0.3">
      <c r="A51" s="23"/>
      <c r="B51" s="14" t="s">
        <v>13</v>
      </c>
      <c r="C51" s="14" t="s">
        <v>14</v>
      </c>
      <c r="D51" s="45" t="s">
        <v>15</v>
      </c>
      <c r="E51" s="24" t="s">
        <v>40</v>
      </c>
      <c r="F51" s="24" t="s">
        <v>41</v>
      </c>
      <c r="G51" s="25" t="s">
        <v>16</v>
      </c>
      <c r="H51" s="9"/>
      <c r="I51" s="9"/>
      <c r="J51" s="9"/>
      <c r="K51" s="9"/>
    </row>
    <row r="52" spans="1:11" x14ac:dyDescent="0.25">
      <c r="A52" s="16" t="s">
        <v>36</v>
      </c>
      <c r="B52" s="4">
        <v>1.5933854654331614</v>
      </c>
      <c r="C52" s="4">
        <v>1.4536982437888348</v>
      </c>
      <c r="D52" s="4">
        <v>1.8440994009375906</v>
      </c>
      <c r="E52" s="4"/>
      <c r="F52" s="4"/>
      <c r="G52" s="4">
        <v>0.55380426209406675</v>
      </c>
      <c r="H52" s="9"/>
      <c r="I52" s="9"/>
      <c r="J52" s="9"/>
      <c r="K52" s="9"/>
    </row>
    <row r="53" spans="1:11" x14ac:dyDescent="0.25">
      <c r="A53" s="16" t="s">
        <v>35</v>
      </c>
      <c r="B53" s="4">
        <v>0.60628701204236701</v>
      </c>
      <c r="C53" s="4">
        <v>0.50540645762585867</v>
      </c>
      <c r="D53" s="4">
        <v>1.0642402581636592</v>
      </c>
      <c r="E53" s="4"/>
      <c r="F53" s="4"/>
      <c r="G53" s="4">
        <v>1.8182820443267089E-2</v>
      </c>
      <c r="H53" s="9"/>
      <c r="I53" s="9"/>
      <c r="J53" s="9"/>
      <c r="K53" s="9"/>
    </row>
    <row r="54" spans="1:11" x14ac:dyDescent="0.25">
      <c r="A54" s="16" t="s">
        <v>45</v>
      </c>
      <c r="B54" s="4">
        <v>1.1098658330574156</v>
      </c>
      <c r="C54" s="4">
        <v>1.3116298344773318</v>
      </c>
      <c r="D54" s="4">
        <v>2.2832726708286581</v>
      </c>
      <c r="E54" s="4"/>
      <c r="F54" s="4"/>
      <c r="G54" s="4">
        <v>0.75323688121964305</v>
      </c>
      <c r="H54" s="9"/>
      <c r="I54" s="9"/>
      <c r="J54" s="9"/>
      <c r="K54" s="9"/>
    </row>
    <row r="55" spans="1:11" x14ac:dyDescent="0.25">
      <c r="A55" s="16" t="s">
        <v>61</v>
      </c>
      <c r="B55" s="4">
        <v>4.9364675874667876</v>
      </c>
      <c r="C55" s="4">
        <v>4.7374903156365038</v>
      </c>
      <c r="D55" s="4">
        <v>6.7762800102361096</v>
      </c>
      <c r="E55" s="4"/>
      <c r="F55" s="4"/>
      <c r="G55" s="4">
        <v>2.8649122477537965</v>
      </c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16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16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x14ac:dyDescent="0.25">
      <c r="A63" s="16"/>
      <c r="B63" s="4"/>
      <c r="C63" s="4"/>
      <c r="D63" s="4"/>
      <c r="E63" s="4"/>
      <c r="F63" s="4"/>
      <c r="G63" s="4"/>
      <c r="H63" s="9"/>
      <c r="I63" s="9"/>
      <c r="J63" s="9"/>
      <c r="K63" s="9"/>
    </row>
    <row r="64" spans="1:11" x14ac:dyDescent="0.25">
      <c r="A64" s="16"/>
      <c r="B64" s="4"/>
      <c r="C64" s="4"/>
      <c r="D64" s="4"/>
      <c r="E64" s="4"/>
      <c r="F64" s="4"/>
      <c r="G64" s="4"/>
      <c r="H64" s="9"/>
      <c r="I64" s="9"/>
      <c r="J64" s="9"/>
      <c r="K64" s="9"/>
    </row>
    <row r="65" spans="1:11" x14ac:dyDescent="0.25">
      <c r="A65" s="16"/>
      <c r="B65" s="4"/>
      <c r="C65" s="4"/>
      <c r="D65" s="4"/>
      <c r="E65" s="4"/>
      <c r="F65" s="4"/>
      <c r="G65" s="4"/>
      <c r="H65" s="9"/>
      <c r="I65" s="9"/>
      <c r="J65" s="9"/>
      <c r="K65" s="9"/>
    </row>
    <row r="66" spans="1:11" x14ac:dyDescent="0.25">
      <c r="A66" s="16"/>
      <c r="B66" s="4"/>
      <c r="C66" s="4"/>
      <c r="D66" s="4"/>
      <c r="E66" s="4"/>
      <c r="F66" s="4"/>
      <c r="G66" s="4"/>
      <c r="H66" s="9"/>
      <c r="I66" s="9"/>
      <c r="J66" s="9"/>
      <c r="K66" s="9"/>
    </row>
    <row r="67" spans="1:11" x14ac:dyDescent="0.25">
      <c r="A67" s="16"/>
      <c r="B67" s="4"/>
      <c r="C67" s="4"/>
      <c r="D67" s="4"/>
      <c r="E67" s="4"/>
      <c r="F67" s="4"/>
      <c r="G67" s="4"/>
      <c r="H67" s="9"/>
      <c r="I67" s="9"/>
      <c r="J67" s="9"/>
      <c r="K67" s="9"/>
    </row>
    <row r="68" spans="1:11" x14ac:dyDescent="0.25">
      <c r="A68" s="16"/>
      <c r="B68" s="4"/>
      <c r="C68" s="4"/>
      <c r="D68" s="4"/>
      <c r="E68" s="4"/>
      <c r="F68" s="4"/>
      <c r="G68" s="4"/>
      <c r="H68" s="9"/>
      <c r="I68" s="9"/>
      <c r="J68" s="9"/>
      <c r="K68" s="9"/>
    </row>
    <row r="69" spans="1:11" x14ac:dyDescent="0.25">
      <c r="A69" s="16"/>
      <c r="B69" s="4"/>
      <c r="C69" s="4"/>
      <c r="D69" s="4"/>
      <c r="E69" s="4"/>
      <c r="F69" s="4"/>
      <c r="G69" s="4"/>
      <c r="H69" s="9"/>
      <c r="I69" s="9"/>
      <c r="J69" s="9"/>
      <c r="K69" s="9"/>
    </row>
    <row r="70" spans="1:11" x14ac:dyDescent="0.25">
      <c r="A70" s="54"/>
      <c r="B70" s="4"/>
      <c r="C70" s="4"/>
      <c r="D70" s="4"/>
      <c r="E70" s="4"/>
      <c r="F70" s="4"/>
      <c r="G70" s="4"/>
      <c r="H70" s="9"/>
      <c r="I70" s="9"/>
      <c r="J70" s="9"/>
      <c r="K70" s="9"/>
    </row>
    <row r="71" spans="1:11" x14ac:dyDescent="0.25">
      <c r="A71" s="55"/>
      <c r="B71" s="4"/>
      <c r="C71" s="4"/>
      <c r="D71" s="4"/>
      <c r="E71" s="4"/>
      <c r="F71" s="4"/>
      <c r="G71" s="4"/>
      <c r="H71" s="9"/>
      <c r="I71" s="9"/>
      <c r="J71" s="9"/>
      <c r="K71" s="9"/>
    </row>
    <row r="72" spans="1:11" ht="15.75" thickBot="1" x14ac:dyDescent="0.3">
      <c r="A72" s="26"/>
      <c r="B72" s="26"/>
      <c r="C72" s="26"/>
      <c r="D72" s="26"/>
      <c r="E72" s="26"/>
      <c r="F72" s="27"/>
      <c r="G72" s="27"/>
      <c r="H72" s="27"/>
      <c r="I72" s="27"/>
    </row>
    <row r="73" spans="1:11" ht="15.75" thickBot="1" x14ac:dyDescent="0.3">
      <c r="A73" s="22"/>
      <c r="B73" s="56" t="s">
        <v>29</v>
      </c>
      <c r="C73" s="52"/>
      <c r="D73" s="52"/>
      <c r="E73" s="52"/>
      <c r="F73" s="52"/>
      <c r="G73" s="53"/>
      <c r="H73" s="9"/>
      <c r="I73" s="9"/>
      <c r="J73" s="9"/>
      <c r="K73" s="9"/>
    </row>
    <row r="74" spans="1:11" ht="15.75" thickBot="1" x14ac:dyDescent="0.3">
      <c r="A74" s="23"/>
      <c r="B74" s="14" t="s">
        <v>13</v>
      </c>
      <c r="C74" s="14" t="s">
        <v>14</v>
      </c>
      <c r="D74" s="45" t="s">
        <v>15</v>
      </c>
      <c r="E74" s="24" t="s">
        <v>40</v>
      </c>
      <c r="F74" s="24" t="s">
        <v>41</v>
      </c>
      <c r="G74" s="25" t="s">
        <v>16</v>
      </c>
      <c r="H74" s="9"/>
      <c r="I74" s="9"/>
      <c r="J74" s="9"/>
      <c r="K74" s="9"/>
    </row>
    <row r="75" spans="1:11" x14ac:dyDescent="0.25">
      <c r="A75" s="16" t="s">
        <v>36</v>
      </c>
      <c r="B75" s="4">
        <v>0.7692521362331588</v>
      </c>
      <c r="C75" s="4">
        <v>0.7524089646517339</v>
      </c>
      <c r="D75" s="4">
        <v>0.96525632797478411</v>
      </c>
      <c r="E75" s="4"/>
      <c r="F75" s="4"/>
      <c r="G75" s="4">
        <v>0.35650352860971668</v>
      </c>
      <c r="H75" s="9"/>
      <c r="I75" s="9"/>
      <c r="J75" s="9"/>
      <c r="K75" s="9"/>
    </row>
    <row r="76" spans="1:11" x14ac:dyDescent="0.25">
      <c r="A76" s="16" t="s">
        <v>35</v>
      </c>
      <c r="B76" s="4">
        <v>-8.2815127486721887E-2</v>
      </c>
      <c r="C76" s="4">
        <v>-0.11079836042457974</v>
      </c>
      <c r="D76" s="4">
        <v>0.24269834552009603</v>
      </c>
      <c r="E76" s="4"/>
      <c r="F76" s="4"/>
      <c r="G76" s="4">
        <v>-0.320692982949145</v>
      </c>
      <c r="H76" s="9"/>
      <c r="I76" s="9"/>
      <c r="J76" s="9"/>
      <c r="K76" s="9"/>
    </row>
    <row r="77" spans="1:11" x14ac:dyDescent="0.25">
      <c r="A77" s="16" t="s">
        <v>45</v>
      </c>
      <c r="B77" s="4">
        <v>0.2129401339278556</v>
      </c>
      <c r="C77" s="4">
        <v>0.42423785949946985</v>
      </c>
      <c r="D77" s="4">
        <v>0.92377585275770091</v>
      </c>
      <c r="E77" s="4"/>
      <c r="F77" s="4"/>
      <c r="G77" s="4">
        <v>0.27595568500834289</v>
      </c>
      <c r="H77" s="9"/>
      <c r="I77" s="9"/>
      <c r="J77" s="9"/>
      <c r="K77" s="9"/>
    </row>
    <row r="78" spans="1:11" x14ac:dyDescent="0.25">
      <c r="A78" s="16" t="s">
        <v>61</v>
      </c>
      <c r="B78" s="4">
        <v>1.203895941923232</v>
      </c>
      <c r="C78" s="4">
        <v>1.3452335911298221</v>
      </c>
      <c r="D78" s="4">
        <v>1.7686819950736601</v>
      </c>
      <c r="E78" s="4"/>
      <c r="F78" s="4"/>
      <c r="G78" s="4">
        <v>1.0918938045049311</v>
      </c>
      <c r="H78" s="9"/>
      <c r="I78" s="9"/>
      <c r="J78" s="9"/>
      <c r="K78" s="9"/>
    </row>
    <row r="79" spans="1:11" x14ac:dyDescent="0.25">
      <c r="A79" s="16"/>
      <c r="B79" s="4"/>
      <c r="C79" s="4"/>
      <c r="D79" s="4"/>
      <c r="E79" s="4"/>
      <c r="F79" s="4"/>
      <c r="G79" s="4"/>
      <c r="H79" s="9"/>
      <c r="I79" s="9"/>
      <c r="J79" s="9"/>
      <c r="K79" s="9"/>
    </row>
    <row r="80" spans="1:11" x14ac:dyDescent="0.25">
      <c r="A80" s="16"/>
      <c r="B80" s="4"/>
      <c r="C80" s="4"/>
      <c r="D80" s="4"/>
      <c r="E80" s="4"/>
      <c r="F80" s="4"/>
      <c r="G80" s="4"/>
      <c r="H80" s="9"/>
      <c r="I80" s="9"/>
      <c r="J80" s="9"/>
      <c r="K80" s="9"/>
    </row>
    <row r="81" spans="1:11" x14ac:dyDescent="0.25">
      <c r="A81" s="16"/>
      <c r="B81" s="4"/>
      <c r="C81" s="4"/>
      <c r="D81" s="4"/>
      <c r="E81" s="4"/>
      <c r="F81" s="4"/>
      <c r="G81" s="4"/>
      <c r="H81" s="9"/>
      <c r="I81" s="9"/>
      <c r="J81" s="9"/>
      <c r="K81" s="9"/>
    </row>
    <row r="82" spans="1:11" x14ac:dyDescent="0.25">
      <c r="A82" s="16"/>
      <c r="B82" s="4"/>
      <c r="C82" s="4"/>
      <c r="D82" s="4"/>
      <c r="E82" s="4"/>
      <c r="F82" s="4"/>
      <c r="G82" s="4"/>
      <c r="H82" s="9"/>
      <c r="I82" s="9"/>
      <c r="J82" s="9"/>
      <c r="K82" s="9"/>
    </row>
    <row r="83" spans="1:11" x14ac:dyDescent="0.25">
      <c r="A83" s="16"/>
      <c r="B83" s="4"/>
      <c r="C83" s="4"/>
      <c r="D83" s="4"/>
      <c r="E83" s="4"/>
      <c r="F83" s="4"/>
      <c r="G83" s="4"/>
      <c r="H83" s="9"/>
      <c r="I83" s="9"/>
      <c r="J83" s="9"/>
      <c r="K83" s="9"/>
    </row>
    <row r="84" spans="1:11" x14ac:dyDescent="0.25">
      <c r="A84" s="16"/>
      <c r="B84" s="4"/>
      <c r="C84" s="4"/>
      <c r="D84" s="4"/>
      <c r="E84" s="4"/>
      <c r="F84" s="4"/>
      <c r="G84" s="4"/>
      <c r="H84" s="9"/>
      <c r="I84" s="9"/>
      <c r="J84" s="9"/>
      <c r="K84" s="9"/>
    </row>
    <row r="85" spans="1:11" x14ac:dyDescent="0.25">
      <c r="A85" s="16"/>
      <c r="B85" s="4"/>
      <c r="C85" s="4"/>
      <c r="D85" s="4"/>
      <c r="E85" s="4"/>
      <c r="F85" s="4"/>
      <c r="G85" s="4"/>
      <c r="H85" s="9"/>
      <c r="I85" s="9"/>
      <c r="J85" s="9"/>
      <c r="K85" s="9"/>
    </row>
    <row r="86" spans="1:11" x14ac:dyDescent="0.25">
      <c r="A86" s="16"/>
      <c r="B86" s="4"/>
      <c r="C86" s="4"/>
      <c r="D86" s="4"/>
      <c r="E86" s="4"/>
      <c r="F86" s="4"/>
      <c r="G86" s="4"/>
      <c r="H86" s="9"/>
      <c r="I86" s="9"/>
      <c r="J86" s="9"/>
      <c r="K86" s="9"/>
    </row>
    <row r="87" spans="1:11" x14ac:dyDescent="0.25">
      <c r="A87" s="16"/>
      <c r="B87" s="4"/>
      <c r="C87" s="4"/>
      <c r="D87" s="4"/>
      <c r="E87" s="4"/>
      <c r="F87" s="4"/>
      <c r="G87" s="4"/>
      <c r="H87" s="9"/>
      <c r="I87" s="9"/>
      <c r="J87" s="9"/>
      <c r="K87" s="9"/>
    </row>
    <row r="88" spans="1:11" x14ac:dyDescent="0.25">
      <c r="A88" s="16"/>
      <c r="B88" s="4"/>
      <c r="C88" s="4"/>
      <c r="D88" s="4"/>
      <c r="E88" s="4"/>
      <c r="F88" s="4"/>
      <c r="G88" s="4"/>
      <c r="H88" s="9"/>
      <c r="I88" s="9"/>
      <c r="J88" s="9"/>
      <c r="K88" s="9"/>
    </row>
    <row r="89" spans="1:11" x14ac:dyDescent="0.25">
      <c r="A89" s="16"/>
      <c r="B89" s="4"/>
      <c r="C89" s="4"/>
      <c r="D89" s="4"/>
      <c r="E89" s="4"/>
      <c r="F89" s="4"/>
      <c r="G89" s="4"/>
      <c r="H89" s="9"/>
      <c r="I89" s="9"/>
      <c r="J89" s="9"/>
      <c r="K89" s="9"/>
    </row>
    <row r="90" spans="1:11" x14ac:dyDescent="0.25">
      <c r="A90" s="16"/>
      <c r="B90" s="4"/>
      <c r="C90" s="4"/>
      <c r="D90" s="4"/>
      <c r="E90" s="4"/>
      <c r="F90" s="4"/>
      <c r="G90" s="4"/>
      <c r="H90" s="9"/>
      <c r="I90" s="9"/>
      <c r="J90" s="9"/>
      <c r="K90" s="9"/>
    </row>
    <row r="91" spans="1:11" x14ac:dyDescent="0.25">
      <c r="A91" s="16"/>
      <c r="B91" s="4"/>
      <c r="C91" s="4"/>
      <c r="D91" s="4"/>
      <c r="E91" s="4"/>
      <c r="F91" s="4"/>
      <c r="G91" s="4"/>
      <c r="H91" s="9"/>
      <c r="I91" s="9"/>
      <c r="J91" s="9"/>
      <c r="K91" s="9"/>
    </row>
    <row r="92" spans="1:11" x14ac:dyDescent="0.25">
      <c r="A92" s="16"/>
      <c r="B92" s="4"/>
      <c r="C92" s="4"/>
      <c r="D92" s="4"/>
      <c r="E92" s="4"/>
      <c r="F92" s="4"/>
      <c r="G92" s="4"/>
      <c r="H92" s="9"/>
      <c r="I92" s="9"/>
      <c r="J92" s="9"/>
      <c r="K92" s="9"/>
    </row>
    <row r="93" spans="1:11" x14ac:dyDescent="0.25">
      <c r="A93" s="54"/>
      <c r="B93" s="4"/>
      <c r="C93" s="4"/>
      <c r="D93" s="4"/>
      <c r="E93" s="4"/>
      <c r="F93" s="4"/>
      <c r="G93" s="4"/>
      <c r="H93" s="9"/>
      <c r="I93" s="9"/>
      <c r="J93" s="9"/>
      <c r="K93" s="9"/>
    </row>
    <row r="94" spans="1:11" x14ac:dyDescent="0.25">
      <c r="A94" s="55"/>
      <c r="B94" s="4"/>
      <c r="C94" s="4"/>
      <c r="D94" s="4"/>
      <c r="E94" s="4"/>
      <c r="F94" s="4"/>
      <c r="G94" s="4"/>
      <c r="H94" s="9"/>
      <c r="I94" s="9"/>
      <c r="J94" s="9"/>
      <c r="K94" s="9"/>
    </row>
    <row r="95" spans="1:11" ht="15.75" thickBot="1" x14ac:dyDescent="0.3">
      <c r="A95" s="26"/>
      <c r="B95" s="26"/>
      <c r="C95" s="26"/>
      <c r="D95" s="26"/>
      <c r="E95" s="26"/>
      <c r="F95" s="27"/>
      <c r="G95" s="27"/>
      <c r="H95" s="27"/>
      <c r="I95" s="27"/>
    </row>
    <row r="96" spans="1:11" ht="15.75" thickBot="1" x14ac:dyDescent="0.3">
      <c r="A96" s="22"/>
      <c r="B96" s="56" t="s">
        <v>3</v>
      </c>
      <c r="C96" s="52"/>
      <c r="D96" s="52"/>
      <c r="E96" s="52"/>
      <c r="F96" s="52"/>
      <c r="G96" s="53"/>
      <c r="H96" s="9"/>
      <c r="I96" s="9"/>
      <c r="J96" s="9"/>
      <c r="K96" s="9"/>
    </row>
    <row r="97" spans="1:11" ht="15.75" thickBot="1" x14ac:dyDescent="0.3">
      <c r="A97" s="23"/>
      <c r="B97" s="14" t="s">
        <v>13</v>
      </c>
      <c r="C97" s="14" t="s">
        <v>14</v>
      </c>
      <c r="D97" s="45" t="s">
        <v>15</v>
      </c>
      <c r="E97" s="24" t="s">
        <v>40</v>
      </c>
      <c r="F97" s="24" t="s">
        <v>41</v>
      </c>
      <c r="G97" s="25" t="s">
        <v>16</v>
      </c>
      <c r="H97" s="9"/>
      <c r="I97" s="9"/>
      <c r="J97" s="9"/>
      <c r="K97" s="9"/>
    </row>
    <row r="98" spans="1:11" x14ac:dyDescent="0.25">
      <c r="A98" s="16"/>
      <c r="B98" s="2">
        <v>6.3313825253384942E-2</v>
      </c>
      <c r="C98" s="2">
        <v>7.30239712830454E-2</v>
      </c>
      <c r="D98" s="2">
        <v>7.6078190497998063E-2</v>
      </c>
      <c r="E98" s="2"/>
      <c r="F98" s="2"/>
      <c r="G98" s="2">
        <v>0.11770380646546863</v>
      </c>
      <c r="H98" s="9"/>
      <c r="I98" s="9"/>
      <c r="J98" s="9"/>
      <c r="K98" s="9"/>
    </row>
    <row r="99" spans="1:11" x14ac:dyDescent="0.25">
      <c r="A99" s="16"/>
      <c r="B99" s="2">
        <v>2.6479447857017963E-2</v>
      </c>
      <c r="C99" s="2">
        <v>2.8955654826258375E-2</v>
      </c>
      <c r="D99" s="2">
        <v>2.6932857768311287E-2</v>
      </c>
      <c r="E99" s="2"/>
      <c r="F99" s="2"/>
      <c r="G99" s="2">
        <v>4.4591002510907932E-2</v>
      </c>
      <c r="H99" s="9"/>
      <c r="I99" s="9"/>
      <c r="J99" s="9"/>
      <c r="K99" s="9"/>
    </row>
    <row r="100" spans="1:11" x14ac:dyDescent="0.25">
      <c r="A100" s="16"/>
      <c r="B100" s="2">
        <v>2.4460314866139803E-2</v>
      </c>
      <c r="C100" s="2">
        <v>2.9150886319465826E-2</v>
      </c>
      <c r="D100" s="2">
        <v>2.7003308966685912E-2</v>
      </c>
      <c r="E100" s="2"/>
      <c r="F100" s="2"/>
      <c r="G100" s="2">
        <v>4.6325637149992056E-2</v>
      </c>
      <c r="H100" s="9"/>
      <c r="I100" s="9"/>
      <c r="J100" s="9"/>
      <c r="K100" s="9"/>
    </row>
    <row r="101" spans="1:11" x14ac:dyDescent="0.25">
      <c r="A101" s="16"/>
      <c r="B101" s="2">
        <v>1.0339915904359636E-2</v>
      </c>
      <c r="C101" s="2">
        <v>1.2143796815682187E-2</v>
      </c>
      <c r="D101" s="2">
        <v>1.1180364369518934E-2</v>
      </c>
      <c r="E101" s="2"/>
      <c r="F101" s="2"/>
      <c r="G101" s="2">
        <v>2.2194334551747595E-2</v>
      </c>
      <c r="H101" s="9"/>
      <c r="I101" s="9"/>
      <c r="J101" s="9"/>
      <c r="K101" s="9"/>
    </row>
    <row r="102" spans="1:11" x14ac:dyDescent="0.25">
      <c r="A102" s="16"/>
      <c r="B102" s="2"/>
      <c r="C102" s="2"/>
      <c r="D102" s="2"/>
      <c r="E102" s="2"/>
      <c r="F102" s="2"/>
      <c r="G102" s="2"/>
      <c r="H102" s="9"/>
      <c r="I102" s="9"/>
      <c r="J102" s="9"/>
      <c r="K102" s="9"/>
    </row>
    <row r="103" spans="1:11" x14ac:dyDescent="0.25">
      <c r="A103" s="16"/>
      <c r="B103" s="2"/>
      <c r="C103" s="2"/>
      <c r="D103" s="2"/>
      <c r="E103" s="2"/>
      <c r="F103" s="2"/>
      <c r="G103" s="2"/>
      <c r="H103" s="9"/>
      <c r="I103" s="9"/>
      <c r="J103" s="9"/>
      <c r="K103" s="9"/>
    </row>
    <row r="104" spans="1:11" x14ac:dyDescent="0.25">
      <c r="A104" s="16"/>
      <c r="B104" s="2"/>
      <c r="C104" s="2"/>
      <c r="D104" s="2"/>
      <c r="E104" s="2"/>
      <c r="F104" s="2"/>
      <c r="G104" s="2"/>
      <c r="H104" s="9"/>
      <c r="I104" s="9"/>
      <c r="J104" s="9"/>
      <c r="K104" s="9"/>
    </row>
    <row r="105" spans="1:11" x14ac:dyDescent="0.25">
      <c r="A105" s="16"/>
      <c r="B105" s="2"/>
      <c r="C105" s="2"/>
      <c r="D105" s="2"/>
      <c r="E105" s="2"/>
      <c r="F105" s="2"/>
      <c r="G105" s="2"/>
      <c r="H105" s="9"/>
      <c r="I105" s="9"/>
      <c r="J105" s="9"/>
      <c r="K105" s="9"/>
    </row>
    <row r="106" spans="1:11" x14ac:dyDescent="0.25">
      <c r="A106" s="16"/>
      <c r="B106" s="2"/>
      <c r="C106" s="2"/>
      <c r="D106" s="2"/>
      <c r="E106" s="2"/>
      <c r="F106" s="2"/>
      <c r="G106" s="2"/>
      <c r="H106" s="9"/>
      <c r="I106" s="9"/>
      <c r="J106" s="9"/>
      <c r="K106" s="9"/>
    </row>
    <row r="107" spans="1:11" x14ac:dyDescent="0.25">
      <c r="A107" s="16"/>
      <c r="B107" s="2"/>
      <c r="C107" s="2"/>
      <c r="D107" s="2"/>
      <c r="E107" s="2"/>
      <c r="F107" s="2"/>
      <c r="G107" s="2"/>
      <c r="H107" s="9"/>
      <c r="I107" s="9"/>
      <c r="J107" s="9"/>
      <c r="K107" s="9"/>
    </row>
    <row r="108" spans="1:11" x14ac:dyDescent="0.25">
      <c r="A108" s="16"/>
      <c r="B108" s="2"/>
      <c r="C108" s="2"/>
      <c r="D108" s="2"/>
      <c r="E108" s="2"/>
      <c r="F108" s="2"/>
      <c r="G108" s="2"/>
      <c r="H108" s="9"/>
      <c r="I108" s="9"/>
      <c r="J108" s="9"/>
      <c r="K108" s="9"/>
    </row>
    <row r="109" spans="1:11" x14ac:dyDescent="0.25">
      <c r="A109" s="16"/>
      <c r="B109" s="2"/>
      <c r="C109" s="2"/>
      <c r="D109" s="2"/>
      <c r="E109" s="2"/>
      <c r="F109" s="2"/>
      <c r="G109" s="2"/>
      <c r="H109" s="9"/>
      <c r="I109" s="9"/>
      <c r="J109" s="9"/>
      <c r="K109" s="9"/>
    </row>
    <row r="110" spans="1:11" x14ac:dyDescent="0.25">
      <c r="A110" s="16"/>
      <c r="B110" s="2"/>
      <c r="C110" s="2"/>
      <c r="D110" s="2"/>
      <c r="E110" s="2"/>
      <c r="F110" s="2"/>
      <c r="G110" s="2"/>
      <c r="H110" s="9"/>
      <c r="I110" s="9"/>
      <c r="J110" s="9"/>
      <c r="K110" s="9"/>
    </row>
    <row r="111" spans="1:11" x14ac:dyDescent="0.25">
      <c r="A111" s="16"/>
      <c r="B111" s="2"/>
      <c r="C111" s="2"/>
      <c r="D111" s="2"/>
      <c r="E111" s="2"/>
      <c r="F111" s="2"/>
      <c r="G111" s="2"/>
      <c r="H111" s="9"/>
      <c r="I111" s="9"/>
      <c r="J111" s="9"/>
      <c r="K111" s="9"/>
    </row>
    <row r="112" spans="1:11" x14ac:dyDescent="0.25">
      <c r="A112" s="16"/>
      <c r="B112" s="2"/>
      <c r="C112" s="2"/>
      <c r="D112" s="2"/>
      <c r="E112" s="2"/>
      <c r="F112" s="2"/>
      <c r="G112" s="2"/>
      <c r="H112" s="9"/>
      <c r="I112" s="9"/>
      <c r="J112" s="9"/>
      <c r="K112" s="9"/>
    </row>
    <row r="113" spans="1:11" x14ac:dyDescent="0.25">
      <c r="A113" s="16"/>
      <c r="B113" s="2"/>
      <c r="C113" s="2"/>
      <c r="D113" s="2"/>
      <c r="E113" s="2"/>
      <c r="F113" s="2"/>
      <c r="G113" s="2"/>
      <c r="H113" s="9"/>
      <c r="I113" s="9"/>
      <c r="J113" s="9"/>
      <c r="K113" s="9"/>
    </row>
    <row r="114" spans="1:11" x14ac:dyDescent="0.25">
      <c r="A114" s="16"/>
      <c r="B114" s="2"/>
      <c r="C114" s="2"/>
      <c r="D114" s="2"/>
      <c r="E114" s="2"/>
      <c r="F114" s="2"/>
      <c r="G114" s="2"/>
      <c r="H114" s="9"/>
      <c r="I114" s="9"/>
      <c r="J114" s="9"/>
      <c r="K114" s="9"/>
    </row>
    <row r="115" spans="1:11" x14ac:dyDescent="0.25">
      <c r="A115" s="16"/>
      <c r="B115" s="2"/>
      <c r="C115" s="2"/>
      <c r="D115" s="2"/>
      <c r="E115" s="2"/>
      <c r="F115" s="2"/>
      <c r="G115" s="2"/>
      <c r="H115" s="9"/>
      <c r="I115" s="9"/>
      <c r="J115" s="9"/>
      <c r="K115" s="9"/>
    </row>
    <row r="116" spans="1:11" x14ac:dyDescent="0.25">
      <c r="A116" s="54"/>
      <c r="B116" s="2"/>
      <c r="C116" s="2"/>
      <c r="D116" s="2"/>
      <c r="E116" s="2"/>
      <c r="F116" s="2"/>
      <c r="G116" s="2"/>
      <c r="H116" s="9"/>
      <c r="I116" s="9"/>
      <c r="J116" s="9"/>
      <c r="K116" s="9"/>
    </row>
    <row r="117" spans="1:11" x14ac:dyDescent="0.25">
      <c r="A117" s="55"/>
      <c r="B117" s="2"/>
      <c r="C117" s="2"/>
      <c r="D117" s="2"/>
      <c r="E117" s="2"/>
      <c r="F117" s="2"/>
      <c r="G117" s="2"/>
      <c r="H117" s="9"/>
      <c r="I117" s="9"/>
      <c r="J117" s="9"/>
      <c r="K117" s="9"/>
    </row>
    <row r="118" spans="1:11" ht="15.75" thickBot="1" x14ac:dyDescent="0.3">
      <c r="A118" s="26"/>
      <c r="B118" s="26"/>
      <c r="C118" s="26"/>
      <c r="D118" s="26"/>
      <c r="E118" s="26"/>
      <c r="F118" s="27"/>
      <c r="G118" s="27"/>
      <c r="H118" s="27"/>
      <c r="I118" s="27"/>
    </row>
    <row r="119" spans="1:11" ht="15.75" thickBot="1" x14ac:dyDescent="0.3">
      <c r="A119" s="22"/>
      <c r="B119" s="56" t="s">
        <v>2</v>
      </c>
      <c r="C119" s="52"/>
      <c r="D119" s="52"/>
      <c r="E119" s="52"/>
      <c r="F119" s="52"/>
      <c r="G119" s="53"/>
      <c r="H119" s="9"/>
      <c r="I119" s="9"/>
      <c r="J119" s="9"/>
      <c r="K119" s="9"/>
    </row>
    <row r="120" spans="1:11" ht="15.75" thickBot="1" x14ac:dyDescent="0.3">
      <c r="A120" s="23"/>
      <c r="B120" s="14" t="s">
        <v>13</v>
      </c>
      <c r="C120" s="14" t="s">
        <v>14</v>
      </c>
      <c r="D120" s="45" t="s">
        <v>15</v>
      </c>
      <c r="E120" s="24" t="s">
        <v>40</v>
      </c>
      <c r="F120" s="24" t="s">
        <v>41</v>
      </c>
      <c r="G120" s="25" t="s">
        <v>16</v>
      </c>
      <c r="H120" s="9"/>
      <c r="I120" s="9"/>
      <c r="J120" s="9"/>
      <c r="K120" s="9"/>
    </row>
    <row r="121" spans="1:11" x14ac:dyDescent="0.25">
      <c r="A121" s="16"/>
      <c r="B121" s="2">
        <v>0.11532971306065519</v>
      </c>
      <c r="C121" s="2">
        <v>0.1261188959417455</v>
      </c>
      <c r="D121" s="2">
        <v>0.13486542958496517</v>
      </c>
      <c r="E121" s="2"/>
      <c r="F121" s="2"/>
      <c r="G121" s="2">
        <v>0.16813499824156372</v>
      </c>
      <c r="H121" s="9"/>
      <c r="I121" s="9"/>
      <c r="J121" s="9"/>
      <c r="K121" s="9"/>
    </row>
    <row r="122" spans="1:11" x14ac:dyDescent="0.25">
      <c r="A122" s="16"/>
      <c r="B122" s="2">
        <v>3.7639792234816942E-2</v>
      </c>
      <c r="C122" s="2">
        <v>3.9996370070072833E-2</v>
      </c>
      <c r="D122" s="2">
        <v>3.993646895250353E-2</v>
      </c>
      <c r="E122" s="2"/>
      <c r="F122" s="2"/>
      <c r="G122" s="2">
        <v>5.4828505226259296E-2</v>
      </c>
      <c r="H122" s="9"/>
      <c r="I122" s="9"/>
      <c r="J122" s="9"/>
      <c r="K122" s="9"/>
    </row>
    <row r="123" spans="1:11" x14ac:dyDescent="0.25">
      <c r="A123" s="16"/>
      <c r="B123" s="2">
        <v>3.8307702833098541E-2</v>
      </c>
      <c r="C123" s="2">
        <v>4.6283984209936742E-2</v>
      </c>
      <c r="D123" s="2">
        <v>4.6737046752642959E-2</v>
      </c>
      <c r="E123" s="2"/>
      <c r="F123" s="2"/>
      <c r="G123" s="2">
        <v>6.1936161325806809E-2</v>
      </c>
      <c r="H123" s="9"/>
      <c r="I123" s="9"/>
      <c r="J123" s="9"/>
      <c r="K123" s="9"/>
    </row>
    <row r="124" spans="1:11" x14ac:dyDescent="0.25">
      <c r="A124" s="16"/>
      <c r="B124" s="2">
        <v>2.6591538516173491E-2</v>
      </c>
      <c r="C124" s="2">
        <v>2.8570061838222003E-2</v>
      </c>
      <c r="D124" s="2">
        <v>3.2106737801092862E-2</v>
      </c>
      <c r="E124" s="2"/>
      <c r="F124" s="2"/>
      <c r="G124" s="2">
        <v>4.1049206674856689E-2</v>
      </c>
      <c r="H124" s="9"/>
      <c r="I124" s="9"/>
      <c r="J124" s="9"/>
      <c r="K124" s="9"/>
    </row>
    <row r="125" spans="1:11" x14ac:dyDescent="0.25">
      <c r="A125" s="16"/>
      <c r="B125" s="2"/>
      <c r="C125" s="2"/>
      <c r="D125" s="2"/>
      <c r="E125" s="2"/>
      <c r="F125" s="2"/>
      <c r="G125" s="2"/>
      <c r="H125" s="9"/>
      <c r="I125" s="9"/>
      <c r="J125" s="9"/>
      <c r="K125" s="9"/>
    </row>
    <row r="126" spans="1:11" x14ac:dyDescent="0.25">
      <c r="A126" s="16"/>
      <c r="B126" s="2"/>
      <c r="C126" s="2"/>
      <c r="D126" s="2"/>
      <c r="E126" s="2"/>
      <c r="F126" s="2"/>
      <c r="G126" s="2"/>
      <c r="H126" s="9"/>
      <c r="I126" s="9"/>
      <c r="J126" s="9"/>
      <c r="K126" s="9"/>
    </row>
    <row r="127" spans="1:11" x14ac:dyDescent="0.25">
      <c r="A127" s="16"/>
      <c r="B127" s="2"/>
      <c r="C127" s="2"/>
      <c r="D127" s="2"/>
      <c r="E127" s="2"/>
      <c r="F127" s="2"/>
      <c r="G127" s="2"/>
      <c r="H127" s="9"/>
      <c r="I127" s="9"/>
      <c r="J127" s="9"/>
      <c r="K127" s="9"/>
    </row>
    <row r="128" spans="1:11" x14ac:dyDescent="0.25">
      <c r="A128" s="16"/>
      <c r="B128" s="2"/>
      <c r="C128" s="2"/>
      <c r="D128" s="2"/>
      <c r="E128" s="2"/>
      <c r="F128" s="2"/>
      <c r="G128" s="2"/>
      <c r="H128" s="9"/>
      <c r="I128" s="9"/>
      <c r="J128" s="9"/>
      <c r="K128" s="9"/>
    </row>
    <row r="129" spans="1:11" x14ac:dyDescent="0.25">
      <c r="A129" s="16"/>
      <c r="B129" s="2"/>
      <c r="C129" s="2"/>
      <c r="D129" s="2"/>
      <c r="E129" s="2"/>
      <c r="F129" s="2"/>
      <c r="G129" s="2"/>
      <c r="H129" s="9"/>
      <c r="I129" s="9"/>
      <c r="J129" s="9"/>
      <c r="K129" s="9"/>
    </row>
    <row r="130" spans="1:11" x14ac:dyDescent="0.25">
      <c r="A130" s="16"/>
      <c r="B130" s="2"/>
      <c r="C130" s="2"/>
      <c r="D130" s="2"/>
      <c r="E130" s="2"/>
      <c r="F130" s="2"/>
      <c r="G130" s="2"/>
      <c r="H130" s="9"/>
      <c r="I130" s="9"/>
      <c r="J130" s="9"/>
      <c r="K130" s="9"/>
    </row>
    <row r="131" spans="1:11" x14ac:dyDescent="0.25">
      <c r="A131" s="16"/>
      <c r="B131" s="2"/>
      <c r="C131" s="2"/>
      <c r="D131" s="2"/>
      <c r="E131" s="2"/>
      <c r="F131" s="2"/>
      <c r="G131" s="2"/>
      <c r="H131" s="9"/>
      <c r="I131" s="9"/>
      <c r="J131" s="9"/>
      <c r="K131" s="9"/>
    </row>
    <row r="132" spans="1:11" x14ac:dyDescent="0.25">
      <c r="A132" s="16"/>
      <c r="B132" s="2"/>
      <c r="C132" s="2"/>
      <c r="D132" s="2"/>
      <c r="E132" s="2"/>
      <c r="F132" s="2"/>
      <c r="G132" s="2"/>
      <c r="H132" s="9"/>
      <c r="I132" s="9"/>
      <c r="J132" s="9"/>
      <c r="K132" s="9"/>
    </row>
    <row r="133" spans="1:11" x14ac:dyDescent="0.25">
      <c r="A133" s="16"/>
      <c r="B133" s="2"/>
      <c r="C133" s="2"/>
      <c r="D133" s="2"/>
      <c r="E133" s="2"/>
      <c r="F133" s="2"/>
      <c r="G133" s="2"/>
      <c r="H133" s="9"/>
      <c r="I133" s="9"/>
      <c r="J133" s="9"/>
      <c r="K133" s="9"/>
    </row>
    <row r="134" spans="1:11" x14ac:dyDescent="0.25">
      <c r="A134" s="16"/>
      <c r="B134" s="2"/>
      <c r="C134" s="2"/>
      <c r="D134" s="2"/>
      <c r="E134" s="2"/>
      <c r="F134" s="2"/>
      <c r="G134" s="2"/>
      <c r="H134" s="9"/>
      <c r="I134" s="9"/>
      <c r="J134" s="9"/>
      <c r="K134" s="9"/>
    </row>
    <row r="135" spans="1:11" x14ac:dyDescent="0.25">
      <c r="A135" s="16"/>
      <c r="B135" s="2"/>
      <c r="C135" s="2"/>
      <c r="D135" s="2"/>
      <c r="E135" s="2"/>
      <c r="F135" s="2"/>
      <c r="G135" s="2"/>
      <c r="H135" s="9"/>
      <c r="I135" s="9"/>
      <c r="J135" s="9"/>
      <c r="K135" s="9"/>
    </row>
    <row r="136" spans="1:11" x14ac:dyDescent="0.25">
      <c r="A136" s="16"/>
      <c r="B136" s="2"/>
      <c r="C136" s="2"/>
      <c r="D136" s="2"/>
      <c r="E136" s="2"/>
      <c r="F136" s="2"/>
      <c r="G136" s="2"/>
      <c r="H136" s="9"/>
      <c r="I136" s="9"/>
      <c r="J136" s="9"/>
      <c r="K136" s="9"/>
    </row>
    <row r="137" spans="1:11" x14ac:dyDescent="0.25">
      <c r="A137" s="16"/>
      <c r="B137" s="2"/>
      <c r="C137" s="2"/>
      <c r="D137" s="2"/>
      <c r="E137" s="2"/>
      <c r="F137" s="2"/>
      <c r="G137" s="2"/>
      <c r="H137" s="9"/>
      <c r="I137" s="9"/>
      <c r="J137" s="9"/>
      <c r="K137" s="9"/>
    </row>
    <row r="138" spans="1:11" x14ac:dyDescent="0.25">
      <c r="A138" s="16"/>
      <c r="B138" s="2"/>
      <c r="C138" s="2"/>
      <c r="D138" s="2"/>
      <c r="E138" s="2"/>
      <c r="F138" s="2"/>
      <c r="G138" s="2"/>
      <c r="H138" s="9"/>
      <c r="I138" s="9"/>
      <c r="J138" s="9"/>
      <c r="K138" s="9"/>
    </row>
    <row r="139" spans="1:11" x14ac:dyDescent="0.25">
      <c r="A139" s="54"/>
      <c r="B139" s="2"/>
      <c r="C139" s="2"/>
      <c r="D139" s="2"/>
      <c r="E139" s="2"/>
      <c r="F139" s="2"/>
      <c r="G139" s="2"/>
      <c r="H139" s="9"/>
      <c r="I139" s="9"/>
      <c r="J139" s="9"/>
      <c r="K139" s="9"/>
    </row>
    <row r="140" spans="1:11" x14ac:dyDescent="0.25">
      <c r="A140" s="55"/>
      <c r="B140" s="2"/>
      <c r="C140" s="2"/>
      <c r="D140" s="2"/>
      <c r="E140" s="2"/>
      <c r="F140" s="2"/>
      <c r="G140" s="2"/>
      <c r="H140" s="9"/>
      <c r="I140" s="9"/>
      <c r="J140" s="9"/>
      <c r="K140" s="9"/>
    </row>
    <row r="141" spans="1:11" ht="15.75" thickBot="1" x14ac:dyDescent="0.3">
      <c r="A141" s="26"/>
      <c r="B141" s="26"/>
      <c r="C141" s="26"/>
      <c r="D141" s="26"/>
      <c r="E141" s="26"/>
      <c r="F141" s="27"/>
      <c r="G141" s="27"/>
      <c r="H141" s="27"/>
      <c r="I141" s="27"/>
    </row>
    <row r="142" spans="1:11" ht="30.75" thickBot="1" x14ac:dyDescent="0.3">
      <c r="A142" s="28"/>
      <c r="B142" s="29" t="s">
        <v>1</v>
      </c>
      <c r="C142" s="29" t="s">
        <v>17</v>
      </c>
      <c r="D142" s="29" t="s">
        <v>19</v>
      </c>
      <c r="E142" s="29" t="s">
        <v>4</v>
      </c>
      <c r="F142" s="44" t="s">
        <v>5</v>
      </c>
      <c r="G142" s="36"/>
      <c r="H142" s="36"/>
      <c r="I142" s="36"/>
      <c r="J142" s="36"/>
    </row>
    <row r="143" spans="1:11" x14ac:dyDescent="0.25">
      <c r="A143" s="16"/>
      <c r="B143" s="2">
        <v>-0.48584532917403811</v>
      </c>
      <c r="C143" s="3">
        <v>14</v>
      </c>
      <c r="D143" s="3">
        <v>25</v>
      </c>
      <c r="E143" s="1">
        <v>-0.70522019577171069</v>
      </c>
      <c r="F143" s="1">
        <v>1.3636493048359846</v>
      </c>
      <c r="G143" s="36"/>
      <c r="H143" s="36"/>
      <c r="I143" s="36"/>
      <c r="J143" s="36"/>
    </row>
    <row r="144" spans="1:11" x14ac:dyDescent="0.25">
      <c r="A144" s="16"/>
      <c r="B144" s="2">
        <v>-0.21369488541174797</v>
      </c>
      <c r="C144" s="3">
        <v>12</v>
      </c>
      <c r="D144" s="3">
        <v>59</v>
      </c>
      <c r="E144" s="1">
        <v>-1.5094566291665734</v>
      </c>
      <c r="F144" s="1">
        <v>3.9334226445027127</v>
      </c>
      <c r="G144" s="36"/>
      <c r="H144" s="36"/>
      <c r="I144" s="36"/>
      <c r="J144" s="36"/>
    </row>
    <row r="145" spans="1:10" x14ac:dyDescent="0.25">
      <c r="A145" s="16"/>
      <c r="B145" s="2">
        <v>-0.20356032324978934</v>
      </c>
      <c r="C145" s="3">
        <v>12</v>
      </c>
      <c r="D145" s="3">
        <v>16</v>
      </c>
      <c r="E145" s="1">
        <v>-1.643433165344947</v>
      </c>
      <c r="F145" s="1">
        <v>4.5482231877742034</v>
      </c>
      <c r="G145" s="36"/>
      <c r="H145" s="36"/>
      <c r="I145" s="36"/>
      <c r="J145" s="36"/>
    </row>
    <row r="146" spans="1:10" x14ac:dyDescent="0.25">
      <c r="A146" s="16"/>
      <c r="B146" s="2">
        <v>-8.4509690138159232E-2</v>
      </c>
      <c r="C146" s="3">
        <v>4</v>
      </c>
      <c r="D146" s="3">
        <v>9</v>
      </c>
      <c r="E146" s="1">
        <v>-0.48686151585704063</v>
      </c>
      <c r="F146" s="1">
        <v>2.0524010391805643</v>
      </c>
      <c r="G146" s="36"/>
      <c r="H146" s="36"/>
      <c r="I146" s="36"/>
      <c r="J146" s="36"/>
    </row>
    <row r="147" spans="1:10" x14ac:dyDescent="0.25">
      <c r="A147" s="16"/>
      <c r="B147" s="2"/>
      <c r="C147" s="3"/>
      <c r="D147" s="3"/>
      <c r="E147" s="1"/>
      <c r="F147" s="1"/>
      <c r="G147" s="36"/>
      <c r="H147" s="36"/>
      <c r="I147" s="36"/>
      <c r="J147" s="36"/>
    </row>
    <row r="148" spans="1:10" x14ac:dyDescent="0.25">
      <c r="A148" s="16"/>
      <c r="B148" s="2"/>
      <c r="C148" s="3"/>
      <c r="D148" s="3"/>
      <c r="E148" s="1"/>
      <c r="F148" s="1"/>
      <c r="G148" s="36"/>
      <c r="H148" s="36"/>
      <c r="I148" s="36"/>
      <c r="J148" s="36"/>
    </row>
    <row r="149" spans="1:10" x14ac:dyDescent="0.25">
      <c r="A149" s="16"/>
      <c r="B149" s="2"/>
      <c r="C149" s="3"/>
      <c r="D149" s="3"/>
      <c r="E149" s="1"/>
      <c r="F149" s="1"/>
      <c r="G149" s="36"/>
      <c r="H149" s="36"/>
      <c r="I149" s="36"/>
      <c r="J149" s="36"/>
    </row>
    <row r="150" spans="1:10" x14ac:dyDescent="0.25">
      <c r="A150" s="16"/>
      <c r="B150" s="2"/>
      <c r="C150" s="3"/>
      <c r="D150" s="3"/>
      <c r="E150" s="1"/>
      <c r="F150" s="1"/>
      <c r="G150" s="36"/>
      <c r="H150" s="36"/>
      <c r="I150" s="36"/>
      <c r="J150" s="36"/>
    </row>
    <row r="151" spans="1:10" x14ac:dyDescent="0.25">
      <c r="A151" s="16"/>
      <c r="B151" s="2"/>
      <c r="C151" s="3"/>
      <c r="D151" s="3"/>
      <c r="E151" s="1"/>
      <c r="F151" s="1"/>
      <c r="G151" s="36"/>
      <c r="H151" s="36"/>
      <c r="I151" s="36"/>
      <c r="J151" s="36"/>
    </row>
    <row r="152" spans="1:10" x14ac:dyDescent="0.25">
      <c r="A152" s="16"/>
      <c r="B152" s="2"/>
      <c r="C152" s="3"/>
      <c r="D152" s="3"/>
      <c r="E152" s="1"/>
      <c r="F152" s="1"/>
      <c r="G152" s="36"/>
      <c r="H152" s="36"/>
      <c r="I152" s="36"/>
      <c r="J152" s="36"/>
    </row>
    <row r="153" spans="1:10" x14ac:dyDescent="0.25">
      <c r="A153" s="16"/>
      <c r="B153" s="2"/>
      <c r="C153" s="3"/>
      <c r="D153" s="3"/>
      <c r="E153" s="1"/>
      <c r="F153" s="1"/>
      <c r="G153" s="36"/>
      <c r="H153" s="36"/>
      <c r="I153" s="36"/>
      <c r="J153" s="36"/>
    </row>
    <row r="154" spans="1:10" x14ac:dyDescent="0.25">
      <c r="A154" s="16"/>
      <c r="B154" s="2"/>
      <c r="C154" s="3"/>
      <c r="D154" s="3"/>
      <c r="E154" s="1"/>
      <c r="F154" s="1"/>
      <c r="G154" s="36"/>
      <c r="H154" s="36"/>
      <c r="I154" s="36"/>
      <c r="J154" s="36"/>
    </row>
    <row r="155" spans="1:10" x14ac:dyDescent="0.25">
      <c r="A155" s="16"/>
      <c r="B155" s="2"/>
      <c r="C155" s="3"/>
      <c r="D155" s="3"/>
      <c r="E155" s="1"/>
      <c r="F155" s="1"/>
      <c r="G155" s="36"/>
      <c r="H155" s="36"/>
      <c r="I155" s="36"/>
      <c r="J155" s="36"/>
    </row>
    <row r="156" spans="1:10" x14ac:dyDescent="0.25">
      <c r="A156" s="16"/>
      <c r="B156" s="2"/>
      <c r="C156" s="3"/>
      <c r="D156" s="3"/>
      <c r="E156" s="1"/>
      <c r="F156" s="1"/>
      <c r="G156" s="36"/>
      <c r="H156" s="36"/>
      <c r="I156" s="36"/>
      <c r="J156" s="36"/>
    </row>
    <row r="157" spans="1:10" x14ac:dyDescent="0.25">
      <c r="A157" s="16"/>
      <c r="B157" s="2"/>
      <c r="C157" s="3"/>
      <c r="D157" s="3"/>
      <c r="E157" s="1"/>
      <c r="F157" s="1"/>
      <c r="G157" s="36"/>
      <c r="H157" s="36"/>
      <c r="I157" s="36"/>
      <c r="J157" s="36"/>
    </row>
    <row r="158" spans="1:10" x14ac:dyDescent="0.25">
      <c r="A158" s="16"/>
      <c r="B158" s="2"/>
      <c r="C158" s="3"/>
      <c r="D158" s="3"/>
      <c r="E158" s="1"/>
      <c r="F158" s="1"/>
      <c r="G158" s="36"/>
      <c r="H158" s="36"/>
      <c r="I158" s="36"/>
      <c r="J158" s="36"/>
    </row>
    <row r="159" spans="1:10" x14ac:dyDescent="0.25">
      <c r="A159" s="16"/>
      <c r="B159" s="2"/>
      <c r="C159" s="3"/>
      <c r="D159" s="3"/>
      <c r="E159" s="1"/>
      <c r="F159" s="1"/>
      <c r="G159" s="36"/>
      <c r="H159" s="36"/>
      <c r="I159" s="36"/>
      <c r="J159" s="36"/>
    </row>
    <row r="160" spans="1:10" x14ac:dyDescent="0.25">
      <c r="A160" s="16"/>
      <c r="B160" s="2"/>
      <c r="C160" s="3"/>
      <c r="D160" s="3"/>
      <c r="E160" s="1"/>
      <c r="F160" s="1"/>
      <c r="G160" s="36"/>
      <c r="H160" s="36"/>
      <c r="I160" s="36"/>
      <c r="J160" s="36"/>
    </row>
    <row r="161" spans="1:11" x14ac:dyDescent="0.25">
      <c r="A161" s="54"/>
      <c r="B161" s="2"/>
      <c r="C161" s="3"/>
      <c r="D161" s="3"/>
      <c r="E161" s="1"/>
      <c r="F161" s="1"/>
      <c r="G161" s="36"/>
      <c r="H161" s="36"/>
      <c r="I161" s="36"/>
      <c r="J161" s="36"/>
    </row>
    <row r="162" spans="1:11" ht="15.75" thickBot="1" x14ac:dyDescent="0.3">
      <c r="A162" s="55"/>
      <c r="B162" s="2"/>
      <c r="C162" s="3"/>
      <c r="D162" s="3"/>
      <c r="E162" s="1"/>
      <c r="F162" s="62"/>
      <c r="G162" s="36"/>
      <c r="H162" s="36"/>
      <c r="I162" s="36"/>
      <c r="J162" s="36"/>
    </row>
    <row r="163" spans="1:11" ht="15.75" thickBot="1" x14ac:dyDescent="0.3">
      <c r="A163" s="30"/>
      <c r="B163" s="31"/>
      <c r="C163" s="31"/>
      <c r="D163" s="31"/>
      <c r="E163" s="31"/>
      <c r="F163" s="30"/>
      <c r="G163" s="41"/>
      <c r="H163" s="42"/>
      <c r="I163" s="43"/>
      <c r="J163" s="42"/>
    </row>
    <row r="164" spans="1:11" ht="30.75" thickBot="1" x14ac:dyDescent="0.3">
      <c r="A164" s="11"/>
      <c r="B164" s="109" t="s">
        <v>10</v>
      </c>
      <c r="C164" s="110"/>
      <c r="D164" s="110"/>
      <c r="E164" s="110"/>
      <c r="F164" s="111"/>
      <c r="G164" s="6" t="s">
        <v>35</v>
      </c>
      <c r="H164" s="5" t="s">
        <v>31</v>
      </c>
      <c r="I164" s="9"/>
      <c r="J164" s="9"/>
      <c r="K164" s="9"/>
    </row>
    <row r="165" spans="1:11" ht="15.75" thickBot="1" x14ac:dyDescent="0.3">
      <c r="A165" s="23"/>
      <c r="B165" s="32" t="s">
        <v>8</v>
      </c>
      <c r="C165" s="32" t="s">
        <v>6</v>
      </c>
      <c r="D165" s="32" t="s">
        <v>30</v>
      </c>
      <c r="E165" s="32" t="s">
        <v>28</v>
      </c>
      <c r="F165" s="32" t="s">
        <v>7</v>
      </c>
      <c r="G165" s="32" t="s">
        <v>6</v>
      </c>
      <c r="H165" s="33" t="s">
        <v>6</v>
      </c>
      <c r="I165" s="9"/>
      <c r="J165" s="9"/>
      <c r="K165" s="9"/>
    </row>
    <row r="166" spans="1:11" x14ac:dyDescent="0.25">
      <c r="A166" s="16"/>
      <c r="B166" s="2">
        <v>0</v>
      </c>
      <c r="C166" s="1">
        <v>1.0000000000000002</v>
      </c>
      <c r="D166" s="4">
        <v>1</v>
      </c>
      <c r="E166" s="2">
        <v>6.7168056602346024E-2</v>
      </c>
      <c r="F166" s="2">
        <v>-1.7347234759768071E-18</v>
      </c>
      <c r="G166" s="1">
        <v>1.9215766090593749</v>
      </c>
      <c r="H166" s="1">
        <v>0.1195509834960104</v>
      </c>
      <c r="I166" s="9"/>
      <c r="J166" s="9"/>
      <c r="K166" s="9"/>
    </row>
    <row r="167" spans="1:11" x14ac:dyDescent="0.25">
      <c r="A167" s="16"/>
      <c r="B167" s="2">
        <v>-1.7027888405315772E-2</v>
      </c>
      <c r="C167" s="1">
        <v>0.24521547064092231</v>
      </c>
      <c r="D167" s="4">
        <v>0.56545645747229956</v>
      </c>
      <c r="E167" s="2">
        <v>3.3076687914256179E-3</v>
      </c>
      <c r="F167" s="2">
        <v>-1.4301871349446285E-3</v>
      </c>
      <c r="G167" s="1">
        <v>1.0434298083497702</v>
      </c>
      <c r="H167" s="1">
        <v>5.4621200465782574E-2</v>
      </c>
      <c r="I167" s="9"/>
      <c r="J167" s="9"/>
      <c r="K167" s="9"/>
    </row>
    <row r="168" spans="1:11" x14ac:dyDescent="0.25">
      <c r="A168" s="16"/>
      <c r="B168" s="2">
        <v>1.4425717295118545E-2</v>
      </c>
      <c r="C168" s="1">
        <v>0.28308523317278356</v>
      </c>
      <c r="D168" s="4">
        <v>0.59055738924447276</v>
      </c>
      <c r="E168" s="2">
        <v>0.12525447273975462</v>
      </c>
      <c r="F168" s="2">
        <v>1.1942672867807245E-3</v>
      </c>
      <c r="G168" s="1">
        <v>1.1359322569144923</v>
      </c>
      <c r="H168" s="1">
        <v>6.3003409459486764E-2</v>
      </c>
      <c r="I168" s="9"/>
      <c r="J168" s="9"/>
      <c r="K168" s="9"/>
    </row>
    <row r="169" spans="1:11" x14ac:dyDescent="0.25">
      <c r="A169" s="16"/>
      <c r="B169" s="2">
        <v>5.674066972424896E-2</v>
      </c>
      <c r="C169" s="1">
        <v>0.11453836851014713</v>
      </c>
      <c r="D169" s="4">
        <v>0.22009424976892189</v>
      </c>
      <c r="E169" s="2">
        <v>0.57160757510723603</v>
      </c>
      <c r="F169" s="2">
        <v>4.609703076623989E-3</v>
      </c>
      <c r="G169" s="1">
        <v>0.99999999999999967</v>
      </c>
      <c r="H169" s="1">
        <v>3.2679195239775853E-2</v>
      </c>
      <c r="I169" s="9"/>
      <c r="J169" s="9"/>
      <c r="K169" s="9"/>
    </row>
    <row r="170" spans="1:11" x14ac:dyDescent="0.25">
      <c r="A170" s="16"/>
      <c r="B170" s="2"/>
      <c r="C170" s="1"/>
      <c r="D170" s="4"/>
      <c r="E170" s="2"/>
      <c r="F170" s="2"/>
      <c r="G170" s="1"/>
      <c r="H170" s="1"/>
      <c r="I170" s="9"/>
      <c r="J170" s="9"/>
      <c r="K170" s="9"/>
    </row>
    <row r="171" spans="1:11" x14ac:dyDescent="0.25">
      <c r="A171" s="16"/>
      <c r="B171" s="2"/>
      <c r="C171" s="1"/>
      <c r="D171" s="4"/>
      <c r="E171" s="2"/>
      <c r="F171" s="2"/>
      <c r="G171" s="1"/>
      <c r="H171" s="1"/>
      <c r="I171" s="9"/>
      <c r="J171" s="9"/>
      <c r="K171" s="9"/>
    </row>
    <row r="172" spans="1:11" x14ac:dyDescent="0.25">
      <c r="A172" s="16"/>
      <c r="B172" s="2"/>
      <c r="C172" s="1"/>
      <c r="D172" s="4"/>
      <c r="E172" s="2"/>
      <c r="F172" s="2"/>
      <c r="G172" s="1"/>
      <c r="H172" s="1"/>
      <c r="I172" s="9"/>
      <c r="J172" s="9"/>
      <c r="K172" s="9"/>
    </row>
    <row r="173" spans="1:11" x14ac:dyDescent="0.25">
      <c r="A173" s="16"/>
      <c r="B173" s="2"/>
      <c r="C173" s="1"/>
      <c r="D173" s="4"/>
      <c r="E173" s="2"/>
      <c r="F173" s="2"/>
      <c r="G173" s="1"/>
      <c r="H173" s="1"/>
      <c r="I173" s="9"/>
      <c r="J173" s="9"/>
      <c r="K173" s="9"/>
    </row>
    <row r="174" spans="1:11" x14ac:dyDescent="0.25">
      <c r="A174" s="16"/>
      <c r="B174" s="2"/>
      <c r="C174" s="1"/>
      <c r="D174" s="4"/>
      <c r="E174" s="2"/>
      <c r="F174" s="2"/>
      <c r="G174" s="1"/>
      <c r="H174" s="1"/>
      <c r="I174" s="9"/>
      <c r="J174" s="9"/>
      <c r="K174" s="9"/>
    </row>
    <row r="175" spans="1:11" x14ac:dyDescent="0.25">
      <c r="A175" s="16"/>
      <c r="B175" s="2"/>
      <c r="C175" s="1"/>
      <c r="D175" s="4"/>
      <c r="E175" s="2"/>
      <c r="F175" s="2"/>
      <c r="G175" s="1"/>
      <c r="H175" s="1"/>
      <c r="I175" s="9"/>
      <c r="J175" s="9"/>
      <c r="K175" s="9"/>
    </row>
    <row r="176" spans="1:11" x14ac:dyDescent="0.25">
      <c r="A176" s="16"/>
      <c r="B176" s="2"/>
      <c r="C176" s="1"/>
      <c r="D176" s="4"/>
      <c r="E176" s="2"/>
      <c r="F176" s="2"/>
      <c r="G176" s="1"/>
      <c r="H176" s="1"/>
      <c r="I176" s="9"/>
      <c r="J176" s="9"/>
      <c r="K176" s="9"/>
    </row>
    <row r="177" spans="1:12" x14ac:dyDescent="0.25">
      <c r="A177" s="16"/>
      <c r="B177" s="2"/>
      <c r="C177" s="1"/>
      <c r="D177" s="4"/>
      <c r="E177" s="2"/>
      <c r="F177" s="2"/>
      <c r="G177" s="1"/>
      <c r="H177" s="1"/>
      <c r="I177" s="9"/>
      <c r="J177" s="9"/>
      <c r="K177" s="9"/>
    </row>
    <row r="178" spans="1:12" x14ac:dyDescent="0.25">
      <c r="A178" s="16"/>
      <c r="B178" s="2"/>
      <c r="C178" s="1"/>
      <c r="D178" s="4"/>
      <c r="E178" s="2"/>
      <c r="F178" s="2"/>
      <c r="G178" s="1"/>
      <c r="H178" s="1"/>
      <c r="I178" s="9"/>
      <c r="J178" s="9"/>
      <c r="K178" s="9"/>
    </row>
    <row r="179" spans="1:12" x14ac:dyDescent="0.25">
      <c r="A179" s="16"/>
      <c r="B179" s="2"/>
      <c r="C179" s="1"/>
      <c r="D179" s="4"/>
      <c r="E179" s="2"/>
      <c r="F179" s="2"/>
      <c r="G179" s="1"/>
      <c r="H179" s="1"/>
      <c r="I179" s="9"/>
      <c r="J179" s="9"/>
      <c r="K179" s="9"/>
    </row>
    <row r="180" spans="1:12" x14ac:dyDescent="0.25">
      <c r="A180" s="16"/>
      <c r="B180" s="2"/>
      <c r="C180" s="1"/>
      <c r="D180" s="4"/>
      <c r="E180" s="2"/>
      <c r="F180" s="2"/>
      <c r="G180" s="1"/>
      <c r="H180" s="1"/>
      <c r="I180" s="9"/>
      <c r="J180" s="9"/>
      <c r="K180" s="9"/>
    </row>
    <row r="181" spans="1:12" x14ac:dyDescent="0.25">
      <c r="A181" s="16"/>
      <c r="B181" s="2"/>
      <c r="C181" s="1"/>
      <c r="D181" s="4"/>
      <c r="E181" s="2"/>
      <c r="F181" s="2"/>
      <c r="G181" s="1"/>
      <c r="H181" s="1"/>
      <c r="I181" s="9"/>
      <c r="J181" s="9"/>
      <c r="K181" s="9"/>
    </row>
    <row r="182" spans="1:12" x14ac:dyDescent="0.25">
      <c r="A182" s="16"/>
      <c r="B182" s="2"/>
      <c r="C182" s="1"/>
      <c r="D182" s="4"/>
      <c r="E182" s="2"/>
      <c r="F182" s="2"/>
      <c r="G182" s="1"/>
      <c r="H182" s="1"/>
      <c r="I182" s="9"/>
      <c r="J182" s="9"/>
      <c r="K182" s="9"/>
    </row>
    <row r="183" spans="1:12" x14ac:dyDescent="0.25">
      <c r="A183" s="16"/>
      <c r="B183" s="2"/>
      <c r="C183" s="1"/>
      <c r="D183" s="4"/>
      <c r="E183" s="2"/>
      <c r="F183" s="2"/>
      <c r="G183" s="1"/>
      <c r="H183" s="1"/>
      <c r="I183" s="9"/>
      <c r="J183" s="9"/>
      <c r="K183" s="9"/>
    </row>
    <row r="184" spans="1:12" x14ac:dyDescent="0.25">
      <c r="A184" s="54"/>
      <c r="B184" s="2"/>
      <c r="C184" s="1"/>
      <c r="D184" s="4"/>
      <c r="E184" s="2"/>
      <c r="F184" s="2"/>
      <c r="G184" s="1"/>
      <c r="H184" s="1"/>
      <c r="I184" s="9"/>
      <c r="J184" s="9"/>
      <c r="K184" s="9"/>
    </row>
    <row r="185" spans="1:12" ht="15.75" thickBot="1" x14ac:dyDescent="0.3">
      <c r="A185" s="55"/>
      <c r="B185" s="2"/>
      <c r="C185" s="1"/>
      <c r="D185" s="2"/>
      <c r="E185" s="2"/>
      <c r="F185" s="2"/>
      <c r="G185" s="1"/>
      <c r="H185" s="62"/>
      <c r="I185" s="9"/>
      <c r="J185" s="9"/>
      <c r="K185" s="9"/>
    </row>
    <row r="186" spans="1:12" ht="15.75" thickBot="1" x14ac:dyDescent="0.3">
      <c r="A186" s="34"/>
      <c r="B186" s="31"/>
      <c r="C186" s="31"/>
      <c r="D186" s="31"/>
      <c r="E186" s="31"/>
      <c r="F186" s="35"/>
      <c r="G186" s="36"/>
      <c r="H186" s="36"/>
      <c r="I186" s="36"/>
      <c r="J186" s="36"/>
    </row>
    <row r="187" spans="1:12" ht="43.9" customHeight="1" thickBot="1" x14ac:dyDescent="0.3">
      <c r="A187" s="37"/>
      <c r="B187" s="38" t="s">
        <v>18</v>
      </c>
      <c r="C187" s="38" t="s">
        <v>20</v>
      </c>
      <c r="D187" s="38" t="s">
        <v>23</v>
      </c>
      <c r="E187" s="38" t="s">
        <v>24</v>
      </c>
      <c r="F187" s="38" t="s">
        <v>25</v>
      </c>
      <c r="G187" s="39" t="s">
        <v>26</v>
      </c>
      <c r="H187" s="39" t="s">
        <v>42</v>
      </c>
      <c r="I187" s="39" t="s">
        <v>32</v>
      </c>
      <c r="J187" s="48" t="s">
        <v>33</v>
      </c>
      <c r="K187" s="48" t="s">
        <v>43</v>
      </c>
      <c r="L187" s="48" t="s">
        <v>34</v>
      </c>
    </row>
    <row r="188" spans="1:12" x14ac:dyDescent="0.25">
      <c r="A188" s="16"/>
      <c r="B188" s="4">
        <v>62.376237623762378</v>
      </c>
      <c r="C188" s="4">
        <v>1.4219195380897682</v>
      </c>
      <c r="D188" s="4">
        <v>63</v>
      </c>
      <c r="E188" s="4">
        <v>38</v>
      </c>
      <c r="F188" s="4">
        <v>0.85766575313351023</v>
      </c>
      <c r="G188" s="4">
        <v>100</v>
      </c>
      <c r="H188" s="4">
        <v>173.4730157767182</v>
      </c>
      <c r="I188" s="4">
        <v>19.176392519571873</v>
      </c>
      <c r="J188" s="4">
        <v>100</v>
      </c>
      <c r="K188" s="4">
        <v>286.75577380366491</v>
      </c>
      <c r="L188" s="4">
        <v>-7.2825380676783613</v>
      </c>
    </row>
    <row r="189" spans="1:12" x14ac:dyDescent="0.25">
      <c r="A189" s="16"/>
      <c r="B189" s="4">
        <v>60.396039603960396</v>
      </c>
      <c r="C189" s="4">
        <v>1.0336860802701873</v>
      </c>
      <c r="D189" s="4">
        <v>61</v>
      </c>
      <c r="E189" s="4">
        <v>40</v>
      </c>
      <c r="F189" s="4">
        <v>0.67782693788209025</v>
      </c>
      <c r="G189" s="4">
        <v>22.293707468328908</v>
      </c>
      <c r="H189" s="4">
        <v>54.581874089402028</v>
      </c>
      <c r="I189" s="4">
        <v>3.9253798549229808</v>
      </c>
      <c r="J189" s="4">
        <v>30.4663539675179</v>
      </c>
      <c r="K189" s="4">
        <v>169.80117312251997</v>
      </c>
      <c r="L189" s="4">
        <v>0.18636707281607953</v>
      </c>
    </row>
    <row r="190" spans="1:12" x14ac:dyDescent="0.25">
      <c r="A190" s="16"/>
      <c r="B190" s="4">
        <v>63.366336633663366</v>
      </c>
      <c r="C190" s="4">
        <v>1.5797034364765252</v>
      </c>
      <c r="D190" s="4">
        <v>64</v>
      </c>
      <c r="E190" s="4">
        <v>37</v>
      </c>
      <c r="F190" s="4">
        <v>0.91326604921299148</v>
      </c>
      <c r="G190" s="4">
        <v>33.19455462398281</v>
      </c>
      <c r="H190" s="4">
        <v>86.611710912663824</v>
      </c>
      <c r="I190" s="4">
        <v>9.8509325172046474</v>
      </c>
      <c r="J190" s="4">
        <v>27.64664385524117</v>
      </c>
      <c r="K190" s="4">
        <v>153.1651612680611</v>
      </c>
      <c r="L190" s="4">
        <v>-4.1756130358812165</v>
      </c>
    </row>
    <row r="191" spans="1:12" x14ac:dyDescent="0.25">
      <c r="A191" s="16"/>
      <c r="B191" s="4">
        <v>72.277227722772281</v>
      </c>
      <c r="C191" s="4">
        <v>3.2602856722218476</v>
      </c>
      <c r="D191" s="4">
        <v>73</v>
      </c>
      <c r="E191" s="4">
        <v>28</v>
      </c>
      <c r="F191" s="4">
        <v>1.2505205318111197</v>
      </c>
      <c r="G191" s="4">
        <v>26.53558313035596</v>
      </c>
      <c r="H191" s="4">
        <v>100</v>
      </c>
      <c r="I191" s="4">
        <v>11.933511380576713</v>
      </c>
      <c r="J191" s="4">
        <v>3.5275689655136784</v>
      </c>
      <c r="K191" s="4">
        <v>100</v>
      </c>
      <c r="L191" s="4">
        <v>-8.8421434632358356</v>
      </c>
    </row>
    <row r="192" spans="1:12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6"/>
      <c r="B199" s="4"/>
      <c r="C199" s="4"/>
      <c r="D199" s="4"/>
      <c r="E199" s="4"/>
      <c r="F199" s="4"/>
      <c r="G199" s="4"/>
      <c r="H199" s="4"/>
      <c r="I199" s="4"/>
      <c r="J199" s="63"/>
      <c r="K199" s="63"/>
      <c r="L199" s="63"/>
    </row>
    <row r="200" spans="1:12" x14ac:dyDescent="0.25">
      <c r="A200" s="16"/>
      <c r="B200" s="4"/>
      <c r="C200" s="4"/>
      <c r="D200" s="4"/>
      <c r="E200" s="4"/>
      <c r="F200" s="4"/>
      <c r="G200" s="4"/>
      <c r="H200" s="4"/>
      <c r="I200" s="4"/>
      <c r="J200" s="63"/>
      <c r="K200" s="63"/>
      <c r="L200" s="63"/>
    </row>
    <row r="201" spans="1:12" x14ac:dyDescent="0.25">
      <c r="A201" s="16"/>
      <c r="B201" s="4"/>
      <c r="C201" s="4"/>
      <c r="D201" s="4"/>
      <c r="E201" s="4"/>
      <c r="F201" s="4"/>
      <c r="G201" s="4"/>
      <c r="H201" s="4"/>
      <c r="I201" s="4"/>
      <c r="J201" s="63"/>
      <c r="K201" s="63"/>
      <c r="L201" s="63"/>
    </row>
    <row r="202" spans="1:12" x14ac:dyDescent="0.25">
      <c r="A202" s="16"/>
      <c r="B202" s="4"/>
      <c r="C202" s="4"/>
      <c r="D202" s="4"/>
      <c r="E202" s="4"/>
      <c r="F202" s="4"/>
      <c r="G202" s="4"/>
      <c r="H202" s="4"/>
      <c r="I202" s="4"/>
      <c r="J202" s="63"/>
      <c r="K202" s="63"/>
      <c r="L202" s="63"/>
    </row>
    <row r="203" spans="1:12" x14ac:dyDescent="0.25">
      <c r="A203" s="16"/>
      <c r="B203" s="4"/>
      <c r="C203" s="4"/>
      <c r="D203" s="4"/>
      <c r="E203" s="4"/>
      <c r="F203" s="4"/>
      <c r="G203" s="4"/>
      <c r="H203" s="4"/>
      <c r="I203" s="4"/>
      <c r="J203" s="63"/>
      <c r="K203" s="63"/>
      <c r="L203" s="63"/>
    </row>
    <row r="204" spans="1:12" x14ac:dyDescent="0.25">
      <c r="A204" s="16"/>
      <c r="B204" s="4"/>
      <c r="C204" s="4"/>
      <c r="D204" s="4"/>
      <c r="E204" s="4"/>
      <c r="F204" s="4"/>
      <c r="G204" s="4"/>
      <c r="H204" s="4"/>
      <c r="I204" s="4"/>
      <c r="J204" s="63"/>
      <c r="K204" s="63"/>
      <c r="L204" s="63"/>
    </row>
    <row r="205" spans="1:12" x14ac:dyDescent="0.25">
      <c r="A205" s="16"/>
      <c r="B205" s="4"/>
      <c r="C205" s="4"/>
      <c r="D205" s="4"/>
      <c r="E205" s="4"/>
      <c r="F205" s="4"/>
      <c r="G205" s="4"/>
      <c r="H205" s="4"/>
      <c r="I205" s="4"/>
      <c r="J205" s="61"/>
      <c r="K205" s="61"/>
      <c r="L205" s="61"/>
    </row>
    <row r="206" spans="1:12" x14ac:dyDescent="0.25">
      <c r="A206" s="54"/>
      <c r="B206" s="4"/>
      <c r="C206" s="4"/>
      <c r="D206" s="4"/>
      <c r="E206" s="4"/>
      <c r="F206" s="4"/>
      <c r="G206" s="4"/>
      <c r="H206" s="4"/>
      <c r="I206" s="4"/>
      <c r="J206" s="61"/>
      <c r="K206" s="61"/>
      <c r="L206" s="61"/>
    </row>
    <row r="207" spans="1:12" x14ac:dyDescent="0.25">
      <c r="A207" s="55"/>
      <c r="B207" s="4"/>
      <c r="C207" s="4"/>
      <c r="D207" s="4"/>
      <c r="E207" s="4"/>
      <c r="F207" s="4"/>
      <c r="G207" s="4"/>
      <c r="H207" s="4"/>
      <c r="I207" s="4"/>
      <c r="J207" s="61"/>
      <c r="K207" s="61"/>
      <c r="L207" s="61"/>
    </row>
    <row r="208" spans="1:12" ht="15.75" thickBot="1" x14ac:dyDescent="0.3">
      <c r="B208" s="40"/>
    </row>
    <row r="209" spans="1:7" ht="15.75" thickBot="1" x14ac:dyDescent="0.3">
      <c r="A209" s="22"/>
      <c r="B209" s="56" t="s">
        <v>6</v>
      </c>
      <c r="C209" s="52"/>
      <c r="D209" s="52"/>
      <c r="E209" s="52"/>
      <c r="F209" s="52"/>
      <c r="G209" s="53"/>
    </row>
    <row r="210" spans="1:7" ht="15.75" thickBot="1" x14ac:dyDescent="0.3">
      <c r="A210" s="23"/>
      <c r="B210" s="14" t="s">
        <v>13</v>
      </c>
      <c r="C210" s="14" t="s">
        <v>14</v>
      </c>
      <c r="D210" s="45" t="s">
        <v>15</v>
      </c>
      <c r="E210" s="24" t="s">
        <v>40</v>
      </c>
      <c r="F210" s="24" t="s">
        <v>41</v>
      </c>
      <c r="G210" s="25" t="s">
        <v>16</v>
      </c>
    </row>
    <row r="211" spans="1:7" x14ac:dyDescent="0.25">
      <c r="A211" s="16" t="s">
        <v>36</v>
      </c>
      <c r="B211" s="49">
        <v>0.99999999999999967</v>
      </c>
      <c r="C211" s="49">
        <v>1.0000000000000002</v>
      </c>
      <c r="D211" s="49">
        <v>1.0000000000000002</v>
      </c>
      <c r="E211" s="49"/>
      <c r="F211" s="49"/>
      <c r="G211" s="49">
        <v>1.0000000000000002</v>
      </c>
    </row>
    <row r="212" spans="1:7" x14ac:dyDescent="0.25">
      <c r="A212" s="16" t="s">
        <v>35</v>
      </c>
      <c r="B212" s="49">
        <v>0.25823850918489039</v>
      </c>
      <c r="C212" s="49">
        <v>0.25425526419641409</v>
      </c>
      <c r="D212" s="49">
        <v>0.24341672681449519</v>
      </c>
      <c r="E212" s="49"/>
      <c r="F212" s="49"/>
      <c r="G212" s="49">
        <v>0.24521547064092231</v>
      </c>
    </row>
    <row r="213" spans="1:7" x14ac:dyDescent="0.25">
      <c r="A213" s="16" t="s">
        <v>45</v>
      </c>
      <c r="B213" s="49">
        <v>0.2210412301422775</v>
      </c>
      <c r="C213" s="49">
        <v>0.2820235507132865</v>
      </c>
      <c r="D213" s="49">
        <v>0.27066642500740057</v>
      </c>
      <c r="E213" s="49"/>
      <c r="F213" s="49"/>
      <c r="G213" s="49">
        <v>0.28308523317278356</v>
      </c>
    </row>
    <row r="214" spans="1:7" x14ac:dyDescent="0.25">
      <c r="A214" s="16" t="s">
        <v>61</v>
      </c>
      <c r="B214" s="49">
        <v>5.4731736557073925E-2</v>
      </c>
      <c r="C214" s="49">
        <v>8.809225635561628E-2</v>
      </c>
      <c r="D214" s="49">
        <v>0.10288328443379659</v>
      </c>
      <c r="E214" s="49"/>
      <c r="F214" s="49"/>
      <c r="G214" s="49">
        <v>0.11453836851014713</v>
      </c>
    </row>
    <row r="215" spans="1:7" x14ac:dyDescent="0.25">
      <c r="A215" s="16"/>
      <c r="B215" s="49"/>
      <c r="C215" s="49"/>
      <c r="D215" s="49"/>
      <c r="E215" s="49"/>
      <c r="F215" s="49"/>
      <c r="G215" s="49"/>
    </row>
    <row r="216" spans="1:7" x14ac:dyDescent="0.25">
      <c r="A216" s="16"/>
      <c r="B216" s="49"/>
      <c r="C216" s="49"/>
      <c r="D216" s="49"/>
      <c r="E216" s="49"/>
      <c r="F216" s="49"/>
      <c r="G216" s="49"/>
    </row>
    <row r="217" spans="1:7" x14ac:dyDescent="0.25">
      <c r="A217" s="16"/>
      <c r="B217" s="49"/>
      <c r="C217" s="49"/>
      <c r="D217" s="49"/>
      <c r="E217" s="49"/>
      <c r="F217" s="49"/>
      <c r="G217" s="49"/>
    </row>
    <row r="218" spans="1:7" x14ac:dyDescent="0.25">
      <c r="A218" s="16"/>
      <c r="B218" s="49"/>
      <c r="C218" s="49"/>
      <c r="D218" s="49"/>
      <c r="E218" s="49"/>
      <c r="F218" s="49"/>
      <c r="G218" s="49"/>
    </row>
    <row r="219" spans="1:7" x14ac:dyDescent="0.25">
      <c r="A219" s="16"/>
      <c r="B219" s="49"/>
      <c r="C219" s="49"/>
      <c r="D219" s="49"/>
      <c r="E219" s="49"/>
      <c r="F219" s="49"/>
      <c r="G219" s="49"/>
    </row>
    <row r="220" spans="1:7" x14ac:dyDescent="0.25">
      <c r="A220" s="16"/>
      <c r="B220" s="49"/>
      <c r="C220" s="49"/>
      <c r="D220" s="49"/>
      <c r="E220" s="49"/>
      <c r="F220" s="49"/>
      <c r="G220" s="49"/>
    </row>
    <row r="221" spans="1:7" x14ac:dyDescent="0.25">
      <c r="A221" s="16"/>
      <c r="B221" s="49"/>
      <c r="C221" s="49"/>
      <c r="D221" s="49"/>
      <c r="E221" s="49"/>
      <c r="F221" s="49"/>
      <c r="G221" s="49"/>
    </row>
    <row r="222" spans="1:7" x14ac:dyDescent="0.25">
      <c r="A222" s="16"/>
      <c r="B222" s="49"/>
      <c r="C222" s="49"/>
      <c r="D222" s="49"/>
      <c r="E222" s="49"/>
      <c r="F222" s="49"/>
      <c r="G222" s="49"/>
    </row>
    <row r="223" spans="1:7" x14ac:dyDescent="0.25">
      <c r="A223" s="16"/>
      <c r="B223" s="49"/>
      <c r="C223" s="49"/>
      <c r="D223" s="49"/>
      <c r="E223" s="49"/>
      <c r="F223" s="49"/>
      <c r="G223" s="49"/>
    </row>
    <row r="224" spans="1:7" x14ac:dyDescent="0.25">
      <c r="A224" s="16"/>
      <c r="B224" s="49"/>
      <c r="C224" s="49"/>
      <c r="D224" s="49"/>
      <c r="E224" s="49"/>
      <c r="F224" s="49"/>
      <c r="G224" s="49"/>
    </row>
    <row r="225" spans="1:7" x14ac:dyDescent="0.25">
      <c r="A225" s="16"/>
      <c r="B225" s="49"/>
      <c r="C225" s="49"/>
      <c r="D225" s="49"/>
      <c r="E225" s="49"/>
      <c r="F225" s="49"/>
      <c r="G225" s="49"/>
    </row>
    <row r="226" spans="1:7" x14ac:dyDescent="0.25">
      <c r="A226" s="16"/>
      <c r="B226" s="49"/>
      <c r="C226" s="49"/>
      <c r="D226" s="49"/>
      <c r="E226" s="49"/>
      <c r="F226" s="49"/>
      <c r="G226" s="49"/>
    </row>
    <row r="227" spans="1:7" ht="15.75" thickBot="1" x14ac:dyDescent="0.3">
      <c r="A227" s="15"/>
      <c r="B227" s="49"/>
      <c r="C227" s="49"/>
      <c r="D227" s="49"/>
      <c r="E227" s="49"/>
      <c r="F227" s="49"/>
      <c r="G227" s="49"/>
    </row>
    <row r="228" spans="1:7" x14ac:dyDescent="0.25">
      <c r="A228" s="54"/>
      <c r="B228" s="49"/>
      <c r="C228" s="49"/>
      <c r="D228" s="49"/>
      <c r="E228" s="49"/>
      <c r="F228" s="49"/>
      <c r="G228" s="49"/>
    </row>
    <row r="229" spans="1:7" x14ac:dyDescent="0.25">
      <c r="A229" s="55"/>
      <c r="B229" s="2"/>
      <c r="C229" s="2"/>
      <c r="D229" s="2"/>
      <c r="E229" s="2"/>
      <c r="F229" s="2"/>
      <c r="G229" s="2"/>
    </row>
    <row r="230" spans="1:7" ht="15.75" thickBot="1" x14ac:dyDescent="0.3"/>
    <row r="231" spans="1:7" ht="15.75" thickBot="1" x14ac:dyDescent="0.3">
      <c r="A231" s="22"/>
      <c r="B231" s="56" t="s">
        <v>44</v>
      </c>
      <c r="C231" s="52"/>
      <c r="D231" s="52"/>
      <c r="E231" s="52"/>
      <c r="F231" s="52"/>
      <c r="G231" s="53"/>
    </row>
    <row r="232" spans="1:7" ht="15.75" thickBot="1" x14ac:dyDescent="0.3">
      <c r="A232" s="23"/>
      <c r="B232" s="14" t="s">
        <v>13</v>
      </c>
      <c r="C232" s="14" t="s">
        <v>14</v>
      </c>
      <c r="D232" s="45" t="s">
        <v>15</v>
      </c>
      <c r="E232" s="24" t="s">
        <v>40</v>
      </c>
      <c r="F232" s="24" t="s">
        <v>41</v>
      </c>
      <c r="G232" s="25" t="s">
        <v>16</v>
      </c>
    </row>
    <row r="233" spans="1:7" x14ac:dyDescent="0.25">
      <c r="A233" s="16"/>
      <c r="B233" s="49">
        <v>1.962149409417357</v>
      </c>
      <c r="C233" s="49">
        <v>1.9472227560427988</v>
      </c>
      <c r="D233" s="49">
        <v>2.2173349833748852</v>
      </c>
      <c r="E233" s="49"/>
      <c r="F233" s="49"/>
      <c r="G233" s="49">
        <v>1.4219195380897682</v>
      </c>
    </row>
    <row r="234" spans="1:7" x14ac:dyDescent="0.25">
      <c r="A234" s="16"/>
      <c r="B234" s="49">
        <v>1.3567746017947993</v>
      </c>
      <c r="C234" s="49">
        <v>1.3093769497110783</v>
      </c>
      <c r="D234" s="49">
        <v>1.6839903322241325</v>
      </c>
      <c r="E234" s="49"/>
      <c r="F234" s="49"/>
      <c r="G234" s="49">
        <v>1.0336860802701873</v>
      </c>
    </row>
    <row r="235" spans="1:7" x14ac:dyDescent="0.25">
      <c r="A235" s="16"/>
      <c r="B235" s="49">
        <v>1.6682281181015293</v>
      </c>
      <c r="C235" s="49">
        <v>1.8450547361664342</v>
      </c>
      <c r="D235" s="49">
        <v>2.5491919603235056</v>
      </c>
      <c r="E235" s="49"/>
      <c r="F235" s="49"/>
      <c r="G235" s="49">
        <v>1.5797034364765252</v>
      </c>
    </row>
    <row r="236" spans="1:7" x14ac:dyDescent="0.25">
      <c r="A236" s="16"/>
      <c r="B236" s="49">
        <v>4.4458226442023676</v>
      </c>
      <c r="C236" s="49">
        <v>4.3318704951819722</v>
      </c>
      <c r="D236" s="49">
        <v>5.8447186490863761</v>
      </c>
      <c r="E236" s="49"/>
      <c r="F236" s="49"/>
      <c r="G236" s="49">
        <v>3.2602856722218476</v>
      </c>
    </row>
    <row r="237" spans="1:7" x14ac:dyDescent="0.25">
      <c r="A237" s="16"/>
      <c r="B237" s="49"/>
      <c r="C237" s="49"/>
      <c r="D237" s="49"/>
      <c r="E237" s="49"/>
      <c r="F237" s="49"/>
      <c r="G237" s="49"/>
    </row>
    <row r="238" spans="1:7" x14ac:dyDescent="0.25">
      <c r="A238" s="16"/>
      <c r="B238" s="49"/>
      <c r="C238" s="49"/>
      <c r="D238" s="49"/>
      <c r="E238" s="49"/>
      <c r="F238" s="49"/>
      <c r="G238" s="49"/>
    </row>
    <row r="239" spans="1:7" x14ac:dyDescent="0.25">
      <c r="A239" s="16"/>
      <c r="B239" s="49"/>
      <c r="C239" s="49"/>
      <c r="D239" s="49"/>
      <c r="E239" s="49"/>
      <c r="F239" s="49"/>
      <c r="G239" s="49"/>
    </row>
    <row r="240" spans="1:7" x14ac:dyDescent="0.25">
      <c r="A240" s="16"/>
      <c r="B240" s="49"/>
      <c r="C240" s="49"/>
      <c r="D240" s="49"/>
      <c r="E240" s="49"/>
      <c r="F240" s="49"/>
      <c r="G240" s="49"/>
    </row>
    <row r="241" spans="1:7" x14ac:dyDescent="0.25">
      <c r="A241" s="16"/>
      <c r="B241" s="49"/>
      <c r="C241" s="49"/>
      <c r="D241" s="49"/>
      <c r="E241" s="49"/>
      <c r="F241" s="49"/>
      <c r="G241" s="49"/>
    </row>
    <row r="242" spans="1:7" x14ac:dyDescent="0.25">
      <c r="A242" s="16"/>
      <c r="B242" s="49"/>
      <c r="C242" s="49"/>
      <c r="D242" s="49"/>
      <c r="E242" s="49"/>
      <c r="F242" s="49"/>
      <c r="G242" s="49"/>
    </row>
    <row r="243" spans="1:7" x14ac:dyDescent="0.25">
      <c r="A243" s="16"/>
      <c r="B243" s="49"/>
      <c r="C243" s="49"/>
      <c r="D243" s="49"/>
      <c r="E243" s="49"/>
      <c r="F243" s="49"/>
      <c r="G243" s="49"/>
    </row>
    <row r="244" spans="1:7" x14ac:dyDescent="0.25">
      <c r="A244" s="16"/>
      <c r="B244" s="49"/>
      <c r="C244" s="49"/>
      <c r="D244" s="49"/>
      <c r="E244" s="49"/>
      <c r="F244" s="49"/>
      <c r="G244" s="49"/>
    </row>
    <row r="245" spans="1:7" x14ac:dyDescent="0.25">
      <c r="A245" s="16"/>
      <c r="B245" s="49"/>
      <c r="C245" s="49"/>
      <c r="D245" s="49"/>
      <c r="E245" s="49"/>
      <c r="F245" s="49"/>
      <c r="G245" s="49"/>
    </row>
    <row r="246" spans="1:7" x14ac:dyDescent="0.25">
      <c r="A246" s="16"/>
      <c r="B246" s="2"/>
      <c r="C246" s="2"/>
      <c r="D246" s="2"/>
      <c r="E246" s="2"/>
      <c r="F246" s="2"/>
      <c r="G246" s="2"/>
    </row>
    <row r="247" spans="1:7" x14ac:dyDescent="0.25">
      <c r="A247" s="16"/>
      <c r="B247" s="2"/>
      <c r="C247" s="2"/>
      <c r="D247" s="2"/>
      <c r="E247" s="2"/>
      <c r="F247" s="2"/>
      <c r="G247" s="2"/>
    </row>
    <row r="248" spans="1:7" x14ac:dyDescent="0.25">
      <c r="A248" s="16"/>
      <c r="B248" s="2"/>
      <c r="C248" s="2"/>
      <c r="D248" s="2"/>
      <c r="E248" s="2"/>
      <c r="F248" s="2"/>
      <c r="G248" s="2"/>
    </row>
    <row r="249" spans="1:7" ht="15.75" thickBot="1" x14ac:dyDescent="0.3">
      <c r="A249" s="15"/>
      <c r="B249" s="49"/>
      <c r="C249" s="49"/>
      <c r="D249" s="49"/>
      <c r="E249" s="49"/>
      <c r="F249" s="49"/>
      <c r="G249" s="49"/>
    </row>
    <row r="250" spans="1:7" x14ac:dyDescent="0.25">
      <c r="A250" s="54"/>
      <c r="B250" s="2"/>
      <c r="C250" s="2"/>
      <c r="D250" s="2"/>
      <c r="E250" s="2"/>
      <c r="F250" s="2"/>
      <c r="G250" s="2"/>
    </row>
    <row r="251" spans="1:7" x14ac:dyDescent="0.25">
      <c r="A251" s="55"/>
      <c r="B251" s="2"/>
      <c r="C251" s="2"/>
      <c r="D251" s="2"/>
      <c r="E251" s="2"/>
      <c r="F251" s="2"/>
      <c r="G251" s="2"/>
    </row>
    <row r="252" spans="1:7" x14ac:dyDescent="0.25">
      <c r="A252" s="55"/>
      <c r="B252" s="2"/>
      <c r="C252" s="2"/>
      <c r="D252" s="2"/>
      <c r="E252" s="2"/>
      <c r="F252" s="2"/>
      <c r="G252" s="2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6"/>
  <sheetViews>
    <sheetView showGridLines="0" workbookViewId="0">
      <selection activeCell="A7" sqref="A7:XFD7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62</v>
      </c>
      <c r="B6" s="2">
        <v>1.644721429808782E-2</v>
      </c>
      <c r="C6" s="2">
        <v>4.5935349392267399E-2</v>
      </c>
      <c r="D6" s="2">
        <v>6.090111029925227E-2</v>
      </c>
      <c r="E6" s="2">
        <v>7.3222763950696379E-2</v>
      </c>
      <c r="F6" s="2">
        <v>6.9762518229650405E-2</v>
      </c>
      <c r="G6" s="9"/>
      <c r="H6" s="9"/>
      <c r="I6" s="9"/>
      <c r="J6" s="9"/>
    </row>
    <row r="7" spans="1:10" ht="14.45" x14ac:dyDescent="0.5">
      <c r="A7" s="16" t="s">
        <v>63</v>
      </c>
      <c r="B7" s="2">
        <v>2.0806498528797013E-2</v>
      </c>
      <c r="C7" s="2">
        <v>5.2396901802362228E-2</v>
      </c>
      <c r="D7" s="2">
        <v>6.5636039380487343E-2</v>
      </c>
      <c r="E7" s="2">
        <v>7.4865296556759997E-2</v>
      </c>
      <c r="F7" s="2">
        <v>7.0562354788901382E-2</v>
      </c>
      <c r="G7" s="9"/>
      <c r="H7" s="9"/>
      <c r="I7" s="9"/>
      <c r="J7" s="9"/>
    </row>
    <row r="8" spans="1:10" ht="14.45" x14ac:dyDescent="0.5">
      <c r="A8" s="16" t="s">
        <v>64</v>
      </c>
      <c r="B8" s="2">
        <v>1.9066927183285287E-2</v>
      </c>
      <c r="C8" s="2">
        <v>5.0068459000947696E-2</v>
      </c>
      <c r="D8" s="2">
        <v>6.2451011525643807E-2</v>
      </c>
      <c r="E8" s="2">
        <v>7.365702352968384E-2</v>
      </c>
      <c r="F8" s="2">
        <v>7.0035058925671301E-2</v>
      </c>
      <c r="G8" s="9"/>
      <c r="H8" s="9"/>
      <c r="I8" s="9"/>
      <c r="J8" s="9"/>
    </row>
    <row r="9" spans="1:10" ht="14.45" x14ac:dyDescent="0.5">
      <c r="A9" s="16" t="s">
        <v>65</v>
      </c>
      <c r="B9" s="2">
        <v>1.8882406788780726E-2</v>
      </c>
      <c r="C9" s="2">
        <v>5.1530591068734033E-2</v>
      </c>
      <c r="D9" s="2">
        <v>6.440956562732536E-2</v>
      </c>
      <c r="E9" s="2">
        <v>7.7835790948618033E-2</v>
      </c>
      <c r="F9" s="2">
        <v>7.2307205410535369E-2</v>
      </c>
      <c r="G9" s="9"/>
      <c r="H9" s="9"/>
      <c r="I9" s="9"/>
      <c r="J9" s="9"/>
    </row>
    <row r="10" spans="1:10" ht="14.45" x14ac:dyDescent="0.5">
      <c r="A10" s="16" t="s">
        <v>66</v>
      </c>
      <c r="B10" s="2">
        <v>1.7157952769788487E-2</v>
      </c>
      <c r="C10" s="2">
        <v>5.3792369720392141E-2</v>
      </c>
      <c r="D10" s="2">
        <v>6.322956669437696E-2</v>
      </c>
      <c r="E10" s="2">
        <v>7.4414522545007911E-2</v>
      </c>
      <c r="F10" s="2">
        <v>7.092306118308711E-2</v>
      </c>
      <c r="G10" s="9"/>
      <c r="H10" s="9"/>
      <c r="I10" s="9"/>
      <c r="J10" s="9"/>
    </row>
    <row r="11" spans="1:10" ht="14.45" x14ac:dyDescent="0.5">
      <c r="A11" s="16" t="s">
        <v>67</v>
      </c>
      <c r="B11" s="2">
        <v>1.9491079714218928E-2</v>
      </c>
      <c r="C11" s="2">
        <v>5.2331641304485643E-2</v>
      </c>
      <c r="D11" s="2">
        <v>6.2117934617013093E-2</v>
      </c>
      <c r="E11" s="2">
        <v>7.3749561521533336E-2</v>
      </c>
      <c r="F11" s="2">
        <v>7.145901055710735E-2</v>
      </c>
      <c r="G11" s="9"/>
      <c r="H11" s="9"/>
      <c r="I11" s="9"/>
      <c r="J11" s="9"/>
    </row>
    <row r="12" spans="1:10" ht="14.45" x14ac:dyDescent="0.5">
      <c r="A12" s="16" t="s">
        <v>68</v>
      </c>
      <c r="B12" s="2">
        <v>1.9751253929071844E-2</v>
      </c>
      <c r="C12" s="2">
        <v>4.807939502127212E-2</v>
      </c>
      <c r="D12" s="2">
        <v>6.4768132833068925E-2</v>
      </c>
      <c r="E12" s="2">
        <v>7.8016216082904988E-2</v>
      </c>
      <c r="F12" s="2">
        <v>7.11036442255637E-2</v>
      </c>
      <c r="G12" s="9"/>
      <c r="H12" s="9"/>
      <c r="I12" s="9"/>
      <c r="J12" s="9"/>
    </row>
    <row r="13" spans="1:10" ht="14.45" x14ac:dyDescent="0.5">
      <c r="A13" s="16" t="s">
        <v>69</v>
      </c>
      <c r="B13" s="2">
        <v>1.7881073665874103E-2</v>
      </c>
      <c r="C13" s="2">
        <v>5.1408833937929499E-2</v>
      </c>
      <c r="D13" s="2">
        <v>6.3907514961131007E-2</v>
      </c>
      <c r="E13" s="2">
        <v>7.3814932480196216E-2</v>
      </c>
      <c r="F13" s="2">
        <v>7.0948544924237522E-2</v>
      </c>
      <c r="G13" s="9"/>
      <c r="H13" s="9"/>
      <c r="I13" s="9"/>
      <c r="J13" s="9"/>
    </row>
    <row r="14" spans="1:10" ht="14.45" x14ac:dyDescent="0.5">
      <c r="A14" s="16" t="s">
        <v>70</v>
      </c>
      <c r="B14" s="2">
        <v>-2.1515888971721964E-2</v>
      </c>
      <c r="C14" s="2">
        <v>3.6268375311372836E-2</v>
      </c>
      <c r="D14" s="2">
        <v>5.0319157231059952E-2</v>
      </c>
      <c r="E14" s="2">
        <v>5.4927721994521228E-2</v>
      </c>
      <c r="F14" s="2">
        <v>5.2105648728816067E-2</v>
      </c>
      <c r="G14" s="9"/>
      <c r="H14" s="9"/>
      <c r="I14" s="9"/>
      <c r="J14" s="9"/>
    </row>
    <row r="15" spans="1:10" ht="14.45" x14ac:dyDescent="0.5">
      <c r="A15" s="16" t="s">
        <v>71</v>
      </c>
      <c r="B15" s="2">
        <v>1.8165341108035138E-2</v>
      </c>
      <c r="C15" s="2">
        <v>5.4004537268736552E-2</v>
      </c>
      <c r="D15" s="2">
        <v>6.8001627796031361E-2</v>
      </c>
      <c r="E15" s="2">
        <v>7.8988721570777187E-2</v>
      </c>
      <c r="F15" s="2">
        <v>7.0124194514196381E-2</v>
      </c>
      <c r="G15" s="9"/>
      <c r="H15" s="9"/>
      <c r="I15" s="9"/>
      <c r="J15" s="9"/>
    </row>
    <row r="16" spans="1:10" ht="14.45" x14ac:dyDescent="0.5">
      <c r="A16" s="16" t="s">
        <v>45</v>
      </c>
      <c r="B16" s="2">
        <v>-4.7913521941155945E-2</v>
      </c>
      <c r="C16" s="2">
        <v>2.7488017798725117E-2</v>
      </c>
      <c r="D16" s="2">
        <v>3.8912390518534234E-2</v>
      </c>
      <c r="E16" s="2">
        <v>6.3428437745152833E-2</v>
      </c>
      <c r="F16" s="2">
        <v>3.5457691621468612E-2</v>
      </c>
      <c r="G16" s="9"/>
      <c r="H16" s="9"/>
      <c r="I16" s="9"/>
      <c r="J16" s="9"/>
    </row>
    <row r="17" spans="1:10" ht="14.45" x14ac:dyDescent="0.5">
      <c r="A17" s="16" t="s">
        <v>35</v>
      </c>
      <c r="B17" s="2">
        <v>-5.8910359062860462E-2</v>
      </c>
      <c r="C17" s="2">
        <v>1.6172802512940621E-2</v>
      </c>
      <c r="D17" s="2">
        <v>1.4732933983396146E-2</v>
      </c>
      <c r="E17" s="2">
        <v>2.904259840353407E-2</v>
      </c>
      <c r="F17" s="2">
        <v>8.1109155941327948E-4</v>
      </c>
      <c r="G17" s="9"/>
      <c r="H17" s="9"/>
      <c r="I17" s="9"/>
      <c r="J17" s="9"/>
    </row>
    <row r="18" spans="1:10" ht="14.65" thickBot="1" x14ac:dyDescent="0.55000000000000004">
      <c r="A18" s="26"/>
      <c r="B18" s="26"/>
      <c r="C18" s="26"/>
      <c r="D18" s="26"/>
      <c r="E18" s="26"/>
      <c r="F18" s="27"/>
      <c r="G18" s="27"/>
      <c r="H18" s="27"/>
      <c r="I18" s="27"/>
    </row>
    <row r="19" spans="1:10" ht="14.65" thickBot="1" x14ac:dyDescent="0.55000000000000004">
      <c r="A19" s="11"/>
      <c r="B19" s="106" t="s">
        <v>21</v>
      </c>
      <c r="C19" s="107"/>
      <c r="D19" s="107"/>
      <c r="E19" s="107"/>
      <c r="F19" s="107"/>
      <c r="G19" s="107"/>
      <c r="H19" s="107"/>
      <c r="I19" s="107"/>
      <c r="J19" s="107"/>
    </row>
    <row r="20" spans="1:10" ht="14.65" thickBot="1" x14ac:dyDescent="0.55000000000000004">
      <c r="A20" s="12"/>
      <c r="B20" s="13" t="s">
        <v>11</v>
      </c>
      <c r="C20" s="13">
        <v>2015</v>
      </c>
      <c r="D20" s="13">
        <v>2014</v>
      </c>
      <c r="E20" s="14">
        <v>2013</v>
      </c>
      <c r="F20" s="13">
        <v>2012</v>
      </c>
      <c r="G20" s="14">
        <v>2011</v>
      </c>
      <c r="H20" s="13">
        <v>2010</v>
      </c>
      <c r="I20" s="14">
        <v>2009</v>
      </c>
      <c r="J20" s="13">
        <v>2008</v>
      </c>
    </row>
    <row r="21" spans="1:10" ht="14.45" x14ac:dyDescent="0.5">
      <c r="A21" s="16" t="s">
        <v>62</v>
      </c>
      <c r="B21" s="2">
        <v>6.0127004808996354E-3</v>
      </c>
      <c r="C21" s="2">
        <v>1.2201535164189314E-2</v>
      </c>
      <c r="D21" s="2">
        <v>7.9333704615499601E-2</v>
      </c>
      <c r="E21" s="2">
        <v>9.895594713496858E-2</v>
      </c>
      <c r="F21" s="2">
        <v>9.6308800057466781E-2</v>
      </c>
      <c r="G21" s="2">
        <v>3.5237608496332173E-2</v>
      </c>
      <c r="H21" s="2">
        <v>0.10204513497631562</v>
      </c>
      <c r="I21" s="2">
        <v>0.13061125103699522</v>
      </c>
      <c r="J21" s="2">
        <v>3.2785158418455529E-2</v>
      </c>
    </row>
    <row r="22" spans="1:10" ht="14.45" x14ac:dyDescent="0.5">
      <c r="A22" s="16" t="s">
        <v>63</v>
      </c>
      <c r="B22" s="2">
        <v>7.1588866036578214E-3</v>
      </c>
      <c r="C22" s="2">
        <v>1.3544589300384269E-2</v>
      </c>
      <c r="D22" s="2">
        <v>8.9255578018918369E-2</v>
      </c>
      <c r="E22" s="2">
        <v>0.11033909851909662</v>
      </c>
      <c r="F22" s="2">
        <v>0.10445109604255531</v>
      </c>
      <c r="G22" s="2">
        <v>2.393606403404247E-2</v>
      </c>
      <c r="H22" s="2">
        <v>0.10308439415586257</v>
      </c>
      <c r="I22" s="2">
        <v>0.12832719939109571</v>
      </c>
      <c r="J22" s="2">
        <v>2.1514793144419952E-2</v>
      </c>
    </row>
    <row r="23" spans="1:10" ht="14.45" x14ac:dyDescent="0.5">
      <c r="A23" s="16" t="s">
        <v>64</v>
      </c>
      <c r="B23" s="2">
        <v>3.024749327918741E-3</v>
      </c>
      <c r="C23" s="2">
        <v>2.2763069661472457E-2</v>
      </c>
      <c r="D23" s="2">
        <v>8.337673972964077E-2</v>
      </c>
      <c r="E23" s="2">
        <v>0.10270659337916799</v>
      </c>
      <c r="F23" s="2">
        <v>9.6846751873542525E-2</v>
      </c>
      <c r="G23" s="2">
        <v>2.5638487532080312E-2</v>
      </c>
      <c r="H23" s="2">
        <v>9.0711691603944766E-2</v>
      </c>
      <c r="I23" s="2">
        <v>0.13722029151996096</v>
      </c>
      <c r="J23" s="2">
        <v>3.3742163954707749E-2</v>
      </c>
    </row>
    <row r="24" spans="1:10" ht="14.45" x14ac:dyDescent="0.5">
      <c r="A24" s="16" t="s">
        <v>65</v>
      </c>
      <c r="B24" s="2">
        <v>9.5132723903250671E-3</v>
      </c>
      <c r="C24" s="2">
        <v>9.4529708377100174E-3</v>
      </c>
      <c r="D24" s="2">
        <v>9.2501696038171488E-2</v>
      </c>
      <c r="E24" s="2">
        <v>0.10371122237450781</v>
      </c>
      <c r="F24" s="2">
        <v>0.11392722949050271</v>
      </c>
      <c r="G24" s="2">
        <v>2.025221324665738E-2</v>
      </c>
      <c r="H24" s="2">
        <v>0.11139444005125942</v>
      </c>
      <c r="I24" s="2">
        <v>0.12993949960974005</v>
      </c>
      <c r="J24" s="2">
        <v>2.6179479883469137E-2</v>
      </c>
    </row>
    <row r="25" spans="1:10" ht="14.45" x14ac:dyDescent="0.5">
      <c r="A25" s="16" t="s">
        <v>66</v>
      </c>
      <c r="B25" s="2">
        <v>3.5084799378719556E-3</v>
      </c>
      <c r="C25" s="2">
        <v>2.8627895141717374E-2</v>
      </c>
      <c r="D25" s="2">
        <v>8.1987146195409366E-2</v>
      </c>
      <c r="E25" s="2">
        <v>0.10683583357436088</v>
      </c>
      <c r="F25" s="2">
        <v>9.7617319981287309E-2</v>
      </c>
      <c r="G25" s="2">
        <v>2.3072412304722789E-2</v>
      </c>
      <c r="H25" s="2">
        <v>9.4906976668579057E-2</v>
      </c>
      <c r="I25" s="2">
        <v>0.13560879148269978</v>
      </c>
      <c r="J25" s="2">
        <v>3.1377123308523158E-2</v>
      </c>
    </row>
    <row r="26" spans="1:10" ht="14.45" x14ac:dyDescent="0.5">
      <c r="A26" s="16" t="s">
        <v>67</v>
      </c>
      <c r="B26" s="2">
        <v>4.3358626043854542E-3</v>
      </c>
      <c r="C26" s="2">
        <v>3.0232500374559379E-2</v>
      </c>
      <c r="D26" s="2">
        <v>8.1207561288144658E-2</v>
      </c>
      <c r="E26" s="2">
        <v>9.7115647578022157E-2</v>
      </c>
      <c r="F26" s="2">
        <v>9.6666852113727941E-2</v>
      </c>
      <c r="G26" s="2">
        <v>2.5416515740839918E-2</v>
      </c>
      <c r="H26" s="2">
        <v>9.9721914436212922E-2</v>
      </c>
      <c r="I26" s="2">
        <v>0.1279208435533683</v>
      </c>
      <c r="J26" s="2">
        <v>4.419613634079389E-2</v>
      </c>
    </row>
    <row r="27" spans="1:10" ht="14.45" x14ac:dyDescent="0.5">
      <c r="A27" s="16" t="s">
        <v>68</v>
      </c>
      <c r="B27" s="2">
        <v>4.4387634757265815E-3</v>
      </c>
      <c r="C27" s="2">
        <v>1.6130687371890051E-2</v>
      </c>
      <c r="D27" s="2">
        <v>8.4292450694115617E-2</v>
      </c>
      <c r="E27" s="2">
        <v>0.10215095302005706</v>
      </c>
      <c r="F27" s="2">
        <v>0.11358322546751576</v>
      </c>
      <c r="G27" s="2">
        <v>3.544032268131736E-2</v>
      </c>
      <c r="H27" s="2">
        <v>0.10313072300494142</v>
      </c>
      <c r="I27" s="2">
        <v>0.12866935368298704</v>
      </c>
      <c r="J27" s="2">
        <v>1.8074951107578396E-2</v>
      </c>
    </row>
    <row r="28" spans="1:10" x14ac:dyDescent="0.25">
      <c r="A28" s="16" t="s">
        <v>69</v>
      </c>
      <c r="B28" s="2">
        <v>-5.1276805884459264E-5</v>
      </c>
      <c r="C28" s="2">
        <v>2.7114049861539868E-2</v>
      </c>
      <c r="D28" s="2">
        <v>8.4752522859441903E-2</v>
      </c>
      <c r="E28" s="2">
        <v>0.10198571492577857</v>
      </c>
      <c r="F28" s="2">
        <v>9.5197912660381689E-2</v>
      </c>
      <c r="G28" s="2">
        <v>3.4524723859185702E-2</v>
      </c>
      <c r="H28" s="2">
        <v>9.1981505374839845E-2</v>
      </c>
      <c r="I28" s="2">
        <v>0.11779515199706503</v>
      </c>
      <c r="J28" s="2">
        <v>4.8668943011639598E-2</v>
      </c>
    </row>
    <row r="29" spans="1:10" x14ac:dyDescent="0.25">
      <c r="A29" s="16" t="s">
        <v>70</v>
      </c>
      <c r="B29" s="2">
        <v>-8.5114645251492815E-3</v>
      </c>
      <c r="C29" s="2">
        <v>-2.949033757335795E-3</v>
      </c>
      <c r="D29" s="2">
        <v>6.7226963410150331E-2</v>
      </c>
      <c r="E29" s="2">
        <v>0.10724741323995901</v>
      </c>
      <c r="F29" s="2">
        <v>9.5375665292605438E-2</v>
      </c>
      <c r="G29" s="2">
        <v>1.1141132605366311E-2</v>
      </c>
      <c r="H29" s="2">
        <v>6.580772951200542E-2</v>
      </c>
      <c r="I29" s="2">
        <v>9.7043273603068192E-2</v>
      </c>
      <c r="J29" s="2">
        <v>1.3636418688436347E-2</v>
      </c>
    </row>
    <row r="30" spans="1:10" x14ac:dyDescent="0.25">
      <c r="A30" s="16" t="s">
        <v>71</v>
      </c>
      <c r="B30" s="2">
        <v>-1.9420530044116369E-3</v>
      </c>
      <c r="C30" s="2">
        <v>2.6935517547702625E-2</v>
      </c>
      <c r="D30" s="2">
        <v>8.9477524185833435E-2</v>
      </c>
      <c r="E30" s="2">
        <v>0.10858434873640443</v>
      </c>
      <c r="F30" s="2">
        <v>0.11076320011011864</v>
      </c>
      <c r="G30" s="2">
        <v>3.3963925165428233E-2</v>
      </c>
      <c r="H30" s="2">
        <v>0.11040918569315483</v>
      </c>
      <c r="I30" s="2">
        <v>0.1074312617747768</v>
      </c>
      <c r="J30" s="2">
        <v>1.1870801638954598E-2</v>
      </c>
    </row>
    <row r="31" spans="1:10" x14ac:dyDescent="0.25">
      <c r="A31" s="16" t="s">
        <v>45</v>
      </c>
      <c r="B31" s="2">
        <v>-1.6118503819111507E-2</v>
      </c>
      <c r="C31" s="2">
        <v>-3.8251980048888967E-3</v>
      </c>
      <c r="D31" s="2">
        <v>4.7526341502359681E-2</v>
      </c>
      <c r="E31" s="2">
        <v>0.13211420102339155</v>
      </c>
      <c r="F31" s="2">
        <v>0.11538255499104322</v>
      </c>
      <c r="G31" s="2">
        <v>-4.0668411688731143E-2</v>
      </c>
      <c r="H31" s="2">
        <v>8.5784870467639829E-2</v>
      </c>
      <c r="I31" s="2">
        <v>0.24664045345223862</v>
      </c>
      <c r="J31" s="2">
        <v>-0.20356032324978934</v>
      </c>
    </row>
    <row r="32" spans="1:10" ht="15.75" thickBot="1" x14ac:dyDescent="0.3">
      <c r="A32" s="16" t="s">
        <v>35</v>
      </c>
      <c r="B32" s="2">
        <v>-2.0690001675802261E-2</v>
      </c>
      <c r="C32" s="2">
        <v>-2.6597332793403261E-3</v>
      </c>
      <c r="D32" s="2">
        <v>3.3668407750176099E-2</v>
      </c>
      <c r="E32" s="2">
        <v>8.9553257676021847E-2</v>
      </c>
      <c r="F32" s="2">
        <v>4.7884471182658706E-2</v>
      </c>
      <c r="G32" s="2">
        <v>-5.7188765752456461E-2</v>
      </c>
      <c r="H32" s="2">
        <v>5.7031408107634851E-2</v>
      </c>
      <c r="I32" s="2">
        <v>0.1146876678409634</v>
      </c>
      <c r="J32" s="2">
        <v>-0.21369488541174797</v>
      </c>
    </row>
    <row r="33" spans="1:10" s="20" customFormat="1" ht="15.75" thickBot="1" x14ac:dyDescent="0.3">
      <c r="A33" s="17"/>
      <c r="B33" s="18"/>
      <c r="C33" s="18"/>
      <c r="D33" s="18"/>
      <c r="E33" s="18"/>
      <c r="F33" s="19"/>
      <c r="G33" s="19"/>
      <c r="H33" s="19"/>
      <c r="I33" s="19"/>
      <c r="J33" s="19"/>
    </row>
    <row r="34" spans="1:10" ht="15.75" thickBot="1" x14ac:dyDescent="0.3">
      <c r="A34" s="22"/>
      <c r="B34" s="106" t="s">
        <v>22</v>
      </c>
      <c r="C34" s="107"/>
      <c r="D34" s="107"/>
      <c r="E34" s="108"/>
      <c r="F34" s="9"/>
      <c r="G34" s="9"/>
      <c r="H34" s="9"/>
      <c r="I34" s="9"/>
    </row>
    <row r="35" spans="1:10" ht="15.75" thickBot="1" x14ac:dyDescent="0.3">
      <c r="A35" s="23"/>
      <c r="B35" s="14" t="s">
        <v>13</v>
      </c>
      <c r="C35" s="14" t="s">
        <v>14</v>
      </c>
      <c r="D35" s="45" t="s">
        <v>15</v>
      </c>
      <c r="E35" s="25" t="s">
        <v>16</v>
      </c>
      <c r="F35" s="9"/>
      <c r="G35" s="9"/>
      <c r="H35" s="9"/>
      <c r="I35" s="9"/>
    </row>
    <row r="36" spans="1:10" x14ac:dyDescent="0.25">
      <c r="A36" s="16" t="s">
        <v>62</v>
      </c>
      <c r="B36" s="4">
        <v>2.2372734443610942</v>
      </c>
      <c r="C36" s="4">
        <v>3.7555655867815196</v>
      </c>
      <c r="D36" s="4">
        <v>4.7744157343285361</v>
      </c>
      <c r="E36" s="4">
        <v>4.539531895195144</v>
      </c>
      <c r="F36" s="9"/>
      <c r="G36" s="9"/>
      <c r="H36" s="9"/>
      <c r="I36" s="9"/>
    </row>
    <row r="37" spans="1:10" x14ac:dyDescent="0.25">
      <c r="A37" s="16" t="s">
        <v>63</v>
      </c>
      <c r="B37" s="4">
        <v>2.8575809186399637</v>
      </c>
      <c r="C37" s="4">
        <v>4.4177868731087448</v>
      </c>
      <c r="D37" s="4">
        <v>5.1990499550406266</v>
      </c>
      <c r="E37" s="4">
        <v>4.1150049930232528</v>
      </c>
      <c r="F37" s="9"/>
      <c r="G37" s="9"/>
      <c r="H37" s="9"/>
      <c r="I37" s="9"/>
    </row>
    <row r="38" spans="1:10" x14ac:dyDescent="0.25">
      <c r="A38" s="16" t="s">
        <v>64</v>
      </c>
      <c r="B38" s="4">
        <v>3.0567591473219116</v>
      </c>
      <c r="C38" s="4">
        <v>4.7092949476281261</v>
      </c>
      <c r="D38" s="4">
        <v>5.7061027516602651</v>
      </c>
      <c r="E38" s="4">
        <v>4.8873279413584623</v>
      </c>
      <c r="F38" s="9"/>
      <c r="G38" s="9"/>
      <c r="H38" s="9"/>
      <c r="I38" s="9"/>
    </row>
    <row r="39" spans="1:10" x14ac:dyDescent="0.25">
      <c r="A39" s="16" t="s">
        <v>65</v>
      </c>
      <c r="B39" s="4">
        <v>3.0932323145295317</v>
      </c>
      <c r="C39" s="4">
        <v>4.6501130399934185</v>
      </c>
      <c r="D39" s="4">
        <v>5.8928431943136577</v>
      </c>
      <c r="E39" s="4">
        <v>4.6977802416752636</v>
      </c>
      <c r="F39" s="9"/>
      <c r="G39" s="9"/>
      <c r="H39" s="9"/>
      <c r="I39" s="9"/>
    </row>
    <row r="40" spans="1:10" x14ac:dyDescent="0.25">
      <c r="A40" s="16" t="s">
        <v>66</v>
      </c>
      <c r="B40" s="4">
        <v>3.204133342222824</v>
      </c>
      <c r="C40" s="4">
        <v>4.6387472144576218</v>
      </c>
      <c r="D40" s="4">
        <v>5.5684327661697406</v>
      </c>
      <c r="E40" s="4">
        <v>4.753220549797847</v>
      </c>
      <c r="F40" s="9"/>
      <c r="G40" s="9"/>
      <c r="H40" s="9"/>
      <c r="I40" s="9"/>
    </row>
    <row r="41" spans="1:10" x14ac:dyDescent="0.25">
      <c r="A41" s="16" t="s">
        <v>67</v>
      </c>
      <c r="B41" s="4">
        <v>3.132216651117198</v>
      </c>
      <c r="C41" s="4">
        <v>4.6322660485667688</v>
      </c>
      <c r="D41" s="4">
        <v>5.595974124748615</v>
      </c>
      <c r="E41" s="4">
        <v>5.2125058210730071</v>
      </c>
      <c r="F41" s="9"/>
      <c r="G41" s="9"/>
      <c r="H41" s="9"/>
      <c r="I41" s="9"/>
    </row>
    <row r="42" spans="1:10" x14ac:dyDescent="0.25">
      <c r="A42" s="16" t="s">
        <v>68</v>
      </c>
      <c r="B42" s="4">
        <v>3.0325321377526264</v>
      </c>
      <c r="C42" s="4">
        <v>4.9706992389857652</v>
      </c>
      <c r="D42" s="4">
        <v>6.2944870789779559</v>
      </c>
      <c r="E42" s="4">
        <v>5.0421631717609658</v>
      </c>
      <c r="F42" s="9"/>
      <c r="G42" s="9"/>
      <c r="H42" s="9"/>
      <c r="I42" s="9"/>
    </row>
    <row r="43" spans="1:10" x14ac:dyDescent="0.25">
      <c r="A43" s="16" t="s">
        <v>69</v>
      </c>
      <c r="B43" s="4">
        <v>2.6729939227529353</v>
      </c>
      <c r="C43" s="4">
        <v>4.1772208113101756</v>
      </c>
      <c r="D43" s="4">
        <v>4.9550700721449736</v>
      </c>
      <c r="E43" s="4">
        <v>4.7069899715874799</v>
      </c>
      <c r="F43" s="9"/>
      <c r="G43" s="9"/>
      <c r="H43" s="9"/>
      <c r="I43" s="9"/>
    </row>
    <row r="44" spans="1:10" x14ac:dyDescent="0.25">
      <c r="A44" s="16" t="s">
        <v>70</v>
      </c>
      <c r="B44" s="4">
        <v>1.5889430869307515</v>
      </c>
      <c r="C44" s="4">
        <v>2.7440612347181217</v>
      </c>
      <c r="D44" s="4">
        <v>3.0465498171525667</v>
      </c>
      <c r="E44" s="4">
        <v>2.7102569489320145</v>
      </c>
      <c r="F44" s="9"/>
      <c r="G44" s="9"/>
      <c r="H44" s="9"/>
      <c r="I44" s="9"/>
    </row>
    <row r="45" spans="1:10" x14ac:dyDescent="0.25">
      <c r="A45" s="16" t="s">
        <v>71</v>
      </c>
      <c r="B45" s="4">
        <v>2.9095705759892589</v>
      </c>
      <c r="C45" s="4">
        <v>4.5385813854556698</v>
      </c>
      <c r="D45" s="4">
        <v>5.5156394160204272</v>
      </c>
      <c r="E45" s="4">
        <v>4.5433282826247865</v>
      </c>
      <c r="F45" s="9"/>
      <c r="G45" s="9"/>
      <c r="H45" s="9"/>
      <c r="I45" s="9"/>
    </row>
    <row r="46" spans="1:10" x14ac:dyDescent="0.25">
      <c r="A46" s="16" t="s">
        <v>45</v>
      </c>
      <c r="B46" s="4">
        <v>1.1098658330574156</v>
      </c>
      <c r="C46" s="4">
        <v>1.3116298344773318</v>
      </c>
      <c r="D46" s="4">
        <v>2.2832726708286581</v>
      </c>
      <c r="E46" s="4">
        <v>0.75323688121964305</v>
      </c>
      <c r="F46" s="9"/>
      <c r="G46" s="9"/>
      <c r="H46" s="9"/>
      <c r="I46" s="9"/>
    </row>
    <row r="47" spans="1:10" x14ac:dyDescent="0.25">
      <c r="A47" s="16" t="s">
        <v>35</v>
      </c>
      <c r="B47" s="4">
        <v>0.60628701204236701</v>
      </c>
      <c r="C47" s="4">
        <v>0.50540645762585867</v>
      </c>
      <c r="D47" s="4">
        <v>1.0642402581636592</v>
      </c>
      <c r="E47" s="4">
        <v>1.8182820443267089E-2</v>
      </c>
      <c r="F47" s="9"/>
      <c r="G47" s="9"/>
      <c r="H47" s="9"/>
      <c r="I47" s="9"/>
    </row>
    <row r="48" spans="1:10" ht="15.75" thickBot="1" x14ac:dyDescent="0.3">
      <c r="A48" s="26"/>
      <c r="B48" s="26"/>
      <c r="C48" s="26"/>
      <c r="D48" s="26"/>
      <c r="E48" s="26"/>
      <c r="F48" s="27"/>
      <c r="G48" s="27"/>
      <c r="H48" s="27"/>
      <c r="I48" s="27"/>
    </row>
    <row r="49" spans="1:9" ht="15.75" thickBot="1" x14ac:dyDescent="0.3">
      <c r="A49" s="22"/>
      <c r="B49" s="106" t="s">
        <v>29</v>
      </c>
      <c r="C49" s="107"/>
      <c r="D49" s="107"/>
      <c r="E49" s="108"/>
      <c r="F49" s="9"/>
      <c r="G49" s="9"/>
      <c r="H49" s="9"/>
      <c r="I49" s="9"/>
    </row>
    <row r="50" spans="1:9" ht="15.75" thickBot="1" x14ac:dyDescent="0.3">
      <c r="A50" s="23"/>
      <c r="B50" s="14" t="s">
        <v>13</v>
      </c>
      <c r="C50" s="14" t="s">
        <v>14</v>
      </c>
      <c r="D50" s="45" t="s">
        <v>15</v>
      </c>
      <c r="E50" s="25" t="s">
        <v>16</v>
      </c>
      <c r="F50" s="9"/>
      <c r="G50" s="9"/>
      <c r="H50" s="9"/>
      <c r="I50" s="9"/>
    </row>
    <row r="51" spans="1:9" x14ac:dyDescent="0.25">
      <c r="A51" s="16" t="s">
        <v>62</v>
      </c>
      <c r="B51" s="4">
        <v>0.6740902421846684</v>
      </c>
      <c r="C51" s="4">
        <v>1.1890880653689566</v>
      </c>
      <c r="D51" s="4">
        <v>1.5274826333404643</v>
      </c>
      <c r="E51" s="4">
        <v>1.4395277394607475</v>
      </c>
      <c r="F51" s="9"/>
      <c r="G51" s="9"/>
      <c r="H51" s="9"/>
      <c r="I51" s="9"/>
    </row>
    <row r="52" spans="1:9" x14ac:dyDescent="0.25">
      <c r="A52" s="16" t="s">
        <v>63</v>
      </c>
      <c r="B52" s="4">
        <v>0.84717640249629023</v>
      </c>
      <c r="C52" s="4">
        <v>1.3115868810976217</v>
      </c>
      <c r="D52" s="4">
        <v>1.5701191803926147</v>
      </c>
      <c r="E52" s="4">
        <v>1.3659570697643932</v>
      </c>
      <c r="F52" s="9"/>
      <c r="G52" s="9"/>
      <c r="H52" s="9"/>
      <c r="I52" s="9"/>
    </row>
    <row r="53" spans="1:9" x14ac:dyDescent="0.25">
      <c r="A53" s="16" t="s">
        <v>64</v>
      </c>
      <c r="B53" s="4">
        <v>0.86524745748383947</v>
      </c>
      <c r="C53" s="4">
        <v>1.3267277618129285</v>
      </c>
      <c r="D53" s="4">
        <v>1.627159318971684</v>
      </c>
      <c r="E53" s="4">
        <v>1.4700403289111794</v>
      </c>
      <c r="F53" s="9"/>
      <c r="G53" s="9"/>
      <c r="H53" s="9"/>
      <c r="I53" s="9"/>
    </row>
    <row r="54" spans="1:9" x14ac:dyDescent="0.25">
      <c r="A54" s="16" t="s">
        <v>65</v>
      </c>
      <c r="B54" s="4">
        <v>0.90140100314814564</v>
      </c>
      <c r="C54" s="4">
        <v>1.3566725747842634</v>
      </c>
      <c r="D54" s="4">
        <v>1.7091390578607184</v>
      </c>
      <c r="E54" s="4">
        <v>1.4827494589228725</v>
      </c>
      <c r="F54" s="9"/>
      <c r="G54" s="9"/>
      <c r="H54" s="9"/>
      <c r="I54" s="9"/>
    </row>
    <row r="55" spans="1:9" x14ac:dyDescent="0.25">
      <c r="A55" s="16" t="s">
        <v>66</v>
      </c>
      <c r="B55" s="4">
        <v>0.94935700905353493</v>
      </c>
      <c r="C55" s="4">
        <v>1.3382576415407472</v>
      </c>
      <c r="D55" s="4">
        <v>1.6351166300701929</v>
      </c>
      <c r="E55" s="4">
        <v>1.4843919825971148</v>
      </c>
      <c r="F55" s="9"/>
      <c r="G55" s="9"/>
      <c r="H55" s="9"/>
      <c r="I55" s="9"/>
    </row>
    <row r="56" spans="1:9" x14ac:dyDescent="0.25">
      <c r="A56" s="16" t="s">
        <v>67</v>
      </c>
      <c r="B56" s="4">
        <v>0.91659810877379633</v>
      </c>
      <c r="C56" s="4">
        <v>1.3188868147339377</v>
      </c>
      <c r="D56" s="4">
        <v>1.6356573320128451</v>
      </c>
      <c r="E56" s="4">
        <v>1.5576382966575555</v>
      </c>
      <c r="F56" s="9"/>
      <c r="G56" s="9"/>
      <c r="H56" s="9"/>
      <c r="I56" s="9"/>
    </row>
    <row r="57" spans="1:9" x14ac:dyDescent="0.25">
      <c r="A57" s="16" t="s">
        <v>68</v>
      </c>
      <c r="B57" s="4">
        <v>0.84871550257002182</v>
      </c>
      <c r="C57" s="4">
        <v>1.4056261428470276</v>
      </c>
      <c r="D57" s="4">
        <v>1.7704033812862185</v>
      </c>
      <c r="E57" s="4">
        <v>1.514715468326592</v>
      </c>
      <c r="F57" s="9"/>
      <c r="G57" s="9"/>
      <c r="H57" s="9"/>
      <c r="I57" s="9"/>
    </row>
    <row r="58" spans="1:9" x14ac:dyDescent="0.25">
      <c r="A58" s="16" t="s">
        <v>69</v>
      </c>
      <c r="B58" s="4">
        <v>0.80481609733984305</v>
      </c>
      <c r="C58" s="4">
        <v>1.2577649687741179</v>
      </c>
      <c r="D58" s="4">
        <v>1.522500563467631</v>
      </c>
      <c r="E58" s="4">
        <v>1.4470723930807767</v>
      </c>
      <c r="F58" s="9"/>
      <c r="G58" s="9"/>
      <c r="H58" s="9"/>
      <c r="I58" s="9"/>
    </row>
    <row r="59" spans="1:9" x14ac:dyDescent="0.25">
      <c r="A59" s="16" t="s">
        <v>70</v>
      </c>
      <c r="B59" s="4">
        <v>0.43634256870932897</v>
      </c>
      <c r="C59" s="4">
        <v>0.88444109032162821</v>
      </c>
      <c r="D59" s="4">
        <v>1.0179258215732052</v>
      </c>
      <c r="E59" s="4">
        <v>0.90441392141566634</v>
      </c>
      <c r="F59" s="9"/>
      <c r="G59" s="9"/>
      <c r="H59" s="9"/>
      <c r="I59" s="9"/>
    </row>
    <row r="60" spans="1:9" x14ac:dyDescent="0.25">
      <c r="A60" s="16" t="s">
        <v>71</v>
      </c>
      <c r="B60" s="4">
        <v>0.85841550927284438</v>
      </c>
      <c r="C60" s="4">
        <v>1.3183602711431777</v>
      </c>
      <c r="D60" s="4">
        <v>1.6190084685047366</v>
      </c>
      <c r="E60" s="4">
        <v>1.3646721767491035</v>
      </c>
      <c r="F60" s="9"/>
      <c r="G60" s="9"/>
      <c r="H60" s="9"/>
      <c r="I60" s="9"/>
    </row>
    <row r="61" spans="1:9" x14ac:dyDescent="0.25">
      <c r="A61" s="16" t="s">
        <v>45</v>
      </c>
      <c r="B61" s="4">
        <v>0.2129401339278556</v>
      </c>
      <c r="C61" s="4">
        <v>0.42423785949946985</v>
      </c>
      <c r="D61" s="4">
        <v>0.92377585275770091</v>
      </c>
      <c r="E61" s="4">
        <v>0.27595568500834289</v>
      </c>
      <c r="F61" s="9"/>
      <c r="G61" s="9"/>
      <c r="H61" s="9"/>
      <c r="I61" s="9"/>
    </row>
    <row r="62" spans="1:9" x14ac:dyDescent="0.25">
      <c r="A62" s="16" t="s">
        <v>35</v>
      </c>
      <c r="B62" s="4">
        <v>-8.2815127486721887E-2</v>
      </c>
      <c r="C62" s="4">
        <v>-0.11079836042457974</v>
      </c>
      <c r="D62" s="4">
        <v>0.24269834552009603</v>
      </c>
      <c r="E62" s="4">
        <v>-0.320692982949145</v>
      </c>
      <c r="F62" s="9"/>
      <c r="G62" s="9"/>
      <c r="H62" s="9"/>
      <c r="I62" s="9"/>
    </row>
    <row r="63" spans="1:9" ht="15.75" thickBot="1" x14ac:dyDescent="0.3">
      <c r="A63" s="26"/>
      <c r="B63" s="26"/>
      <c r="C63" s="26"/>
      <c r="D63" s="26"/>
      <c r="E63" s="26"/>
      <c r="F63" s="27"/>
      <c r="G63" s="27"/>
      <c r="H63" s="27"/>
      <c r="I63" s="27"/>
    </row>
    <row r="64" spans="1:9" ht="15.75" thickBot="1" x14ac:dyDescent="0.3">
      <c r="A64" s="22"/>
      <c r="B64" s="106" t="s">
        <v>3</v>
      </c>
      <c r="C64" s="107"/>
      <c r="D64" s="107"/>
      <c r="E64" s="108"/>
      <c r="F64" s="9"/>
      <c r="G64" s="9"/>
      <c r="H64" s="9"/>
      <c r="I64" s="9"/>
    </row>
    <row r="65" spans="1:9" ht="15.75" thickBot="1" x14ac:dyDescent="0.3">
      <c r="A65" s="23"/>
      <c r="B65" s="14" t="s">
        <v>13</v>
      </c>
      <c r="C65" s="14" t="s">
        <v>14</v>
      </c>
      <c r="D65" s="45" t="s">
        <v>15</v>
      </c>
      <c r="E65" s="25" t="s">
        <v>16</v>
      </c>
      <c r="F65" s="9"/>
      <c r="G65" s="9"/>
      <c r="H65" s="9"/>
      <c r="I65" s="9"/>
    </row>
    <row r="66" spans="1:9" x14ac:dyDescent="0.25">
      <c r="A66" s="16" t="s">
        <v>62</v>
      </c>
      <c r="B66" s="2">
        <v>2.0111848638717091E-2</v>
      </c>
      <c r="C66" s="2">
        <v>1.5780450304094619E-2</v>
      </c>
      <c r="D66" s="2">
        <v>1.4844649911564669E-2</v>
      </c>
      <c r="E66" s="2">
        <v>1.4897245577192348E-2</v>
      </c>
      <c r="F66" s="9"/>
      <c r="G66" s="9"/>
      <c r="H66" s="9"/>
      <c r="I66" s="9"/>
    </row>
    <row r="67" spans="1:9" x14ac:dyDescent="0.25">
      <c r="A67" s="16" t="s">
        <v>63</v>
      </c>
      <c r="B67" s="2">
        <v>1.7909958151821573E-2</v>
      </c>
      <c r="C67" s="2">
        <v>1.442815856580458E-2</v>
      </c>
      <c r="D67" s="2">
        <v>1.3928113537422898E-2</v>
      </c>
      <c r="E67" s="2">
        <v>1.6616785237656292E-2</v>
      </c>
      <c r="F67" s="9"/>
      <c r="G67" s="9"/>
      <c r="H67" s="9"/>
      <c r="I67" s="9"/>
    </row>
    <row r="68" spans="1:9" x14ac:dyDescent="0.25">
      <c r="A68" s="16" t="s">
        <v>64</v>
      </c>
      <c r="B68" s="2">
        <v>1.6015310911229083E-2</v>
      </c>
      <c r="C68" s="2">
        <v>1.2896129626752361E-2</v>
      </c>
      <c r="D68" s="2">
        <v>1.2492147256484256E-2</v>
      </c>
      <c r="E68" s="2">
        <v>1.3889531371681115E-2</v>
      </c>
      <c r="F68" s="9"/>
      <c r="G68" s="9"/>
      <c r="H68" s="9"/>
      <c r="I68" s="9"/>
    </row>
    <row r="69" spans="1:9" x14ac:dyDescent="0.25">
      <c r="A69" s="16" t="s">
        <v>65</v>
      </c>
      <c r="B69" s="2">
        <v>1.6278167290371889E-2</v>
      </c>
      <c r="C69" s="2">
        <v>1.345835543630796E-2</v>
      </c>
      <c r="D69" s="2">
        <v>1.2759497195760333E-2</v>
      </c>
      <c r="E69" s="2">
        <v>1.4904073735989311E-2</v>
      </c>
      <c r="F69" s="9"/>
      <c r="G69" s="9"/>
      <c r="H69" s="9"/>
      <c r="I69" s="9"/>
    </row>
    <row r="70" spans="1:9" x14ac:dyDescent="0.25">
      <c r="A70" s="16" t="s">
        <v>66</v>
      </c>
      <c r="B70" s="2">
        <v>1.6388204185226234E-2</v>
      </c>
      <c r="C70" s="2">
        <v>1.3250976661863681E-2</v>
      </c>
      <c r="D70" s="2">
        <v>1.2928407696970486E-2</v>
      </c>
      <c r="E70" s="2">
        <v>1.445692510620589E-2</v>
      </c>
      <c r="F70" s="9"/>
      <c r="G70" s="9"/>
      <c r="H70" s="9"/>
      <c r="I70" s="9"/>
    </row>
    <row r="71" spans="1:9" x14ac:dyDescent="0.25">
      <c r="A71" s="16" t="s">
        <v>67</v>
      </c>
      <c r="B71" s="2">
        <v>1.6319713104196804E-2</v>
      </c>
      <c r="C71" s="2">
        <v>1.3042546988314987E-2</v>
      </c>
      <c r="D71" s="2">
        <v>1.2753485331192171E-2</v>
      </c>
      <c r="E71" s="2">
        <v>1.3279632064801089E-2</v>
      </c>
      <c r="F71" s="9"/>
      <c r="G71" s="9"/>
      <c r="H71" s="9"/>
      <c r="I71" s="9"/>
    </row>
    <row r="72" spans="1:9" x14ac:dyDescent="0.25">
      <c r="A72" s="16" t="s">
        <v>68</v>
      </c>
      <c r="B72" s="2">
        <v>1.5515530243920118E-2</v>
      </c>
      <c r="C72" s="2">
        <v>1.2658470217507723E-2</v>
      </c>
      <c r="D72" s="2">
        <v>1.1972087156350605E-2</v>
      </c>
      <c r="E72" s="2">
        <v>1.3662098466471852E-2</v>
      </c>
      <c r="F72" s="9"/>
      <c r="G72" s="9"/>
      <c r="H72" s="9"/>
      <c r="I72" s="9"/>
    </row>
    <row r="73" spans="1:9" x14ac:dyDescent="0.25">
      <c r="A73" s="16" t="s">
        <v>69</v>
      </c>
      <c r="B73" s="2">
        <v>1.8793858917210166E-2</v>
      </c>
      <c r="C73" s="2">
        <v>1.4868412263214663E-2</v>
      </c>
      <c r="D73" s="2">
        <v>1.4415419813690119E-2</v>
      </c>
      <c r="E73" s="2">
        <v>1.4604000852758408E-2</v>
      </c>
      <c r="F73" s="9"/>
      <c r="G73" s="9"/>
      <c r="H73" s="9"/>
      <c r="I73" s="9"/>
    </row>
    <row r="74" spans="1:9" x14ac:dyDescent="0.25">
      <c r="A74" s="16" t="s">
        <v>70</v>
      </c>
      <c r="B74" s="2">
        <v>2.2454609474819788E-2</v>
      </c>
      <c r="C74" s="2">
        <v>1.7927675922996822E-2</v>
      </c>
      <c r="D74" s="2">
        <v>1.7590905038916322E-2</v>
      </c>
      <c r="E74" s="2">
        <v>1.8780945098084804E-2</v>
      </c>
      <c r="F74" s="9"/>
      <c r="G74" s="9"/>
      <c r="H74" s="9"/>
      <c r="I74" s="9"/>
    </row>
    <row r="75" spans="1:9" x14ac:dyDescent="0.25">
      <c r="A75" s="16" t="s">
        <v>71</v>
      </c>
      <c r="B75" s="2">
        <v>1.8116828438406837E-2</v>
      </c>
      <c r="C75" s="2">
        <v>1.4535365110567189E-2</v>
      </c>
      <c r="D75" s="2">
        <v>1.3827148103352047E-2</v>
      </c>
      <c r="E75" s="2">
        <v>1.4959619936258725E-2</v>
      </c>
      <c r="F75" s="9"/>
      <c r="G75" s="9"/>
      <c r="H75" s="9"/>
      <c r="I75" s="9"/>
    </row>
    <row r="76" spans="1:9" x14ac:dyDescent="0.25">
      <c r="A76" s="16" t="s">
        <v>45</v>
      </c>
      <c r="B76" s="2">
        <v>2.4460314866139803E-2</v>
      </c>
      <c r="C76" s="2">
        <v>2.9150886319465826E-2</v>
      </c>
      <c r="D76" s="2">
        <v>2.7003308966685912E-2</v>
      </c>
      <c r="E76" s="2">
        <v>4.6325637149992056E-2</v>
      </c>
      <c r="F76" s="9"/>
      <c r="G76" s="9"/>
      <c r="H76" s="9"/>
      <c r="I76" s="9"/>
    </row>
    <row r="77" spans="1:9" x14ac:dyDescent="0.25">
      <c r="A77" s="16" t="s">
        <v>35</v>
      </c>
      <c r="B77" s="2">
        <v>2.6479447857017963E-2</v>
      </c>
      <c r="C77" s="2">
        <v>2.8955654826258375E-2</v>
      </c>
      <c r="D77" s="2">
        <v>2.6932857768311287E-2</v>
      </c>
      <c r="E77" s="2">
        <v>4.4591002510907932E-2</v>
      </c>
      <c r="F77" s="9"/>
      <c r="G77" s="9"/>
      <c r="H77" s="9"/>
      <c r="I77" s="9"/>
    </row>
    <row r="78" spans="1:9" ht="15.75" thickBot="1" x14ac:dyDescent="0.3">
      <c r="A78" s="26"/>
      <c r="B78" s="26"/>
      <c r="C78" s="26"/>
      <c r="D78" s="26"/>
      <c r="E78" s="26"/>
      <c r="F78" s="27"/>
      <c r="G78" s="27"/>
      <c r="H78" s="27"/>
      <c r="I78" s="27"/>
    </row>
    <row r="79" spans="1:9" ht="15.75" thickBot="1" x14ac:dyDescent="0.3">
      <c r="A79" s="22"/>
      <c r="B79" s="106" t="s">
        <v>2</v>
      </c>
      <c r="C79" s="107"/>
      <c r="D79" s="107"/>
      <c r="E79" s="108"/>
      <c r="F79" s="9"/>
      <c r="G79" s="9"/>
      <c r="H79" s="9"/>
      <c r="I79" s="9"/>
    </row>
    <row r="80" spans="1:9" ht="15.75" thickBot="1" x14ac:dyDescent="0.3">
      <c r="A80" s="23"/>
      <c r="B80" s="14" t="s">
        <v>13</v>
      </c>
      <c r="C80" s="14" t="s">
        <v>14</v>
      </c>
      <c r="D80" s="45" t="s">
        <v>15</v>
      </c>
      <c r="E80" s="25" t="s">
        <v>16</v>
      </c>
      <c r="F80" s="9"/>
      <c r="G80" s="9"/>
      <c r="H80" s="9"/>
      <c r="I80" s="9"/>
    </row>
    <row r="81" spans="1:10" x14ac:dyDescent="0.25">
      <c r="A81" s="16" t="s">
        <v>62</v>
      </c>
      <c r="B81" s="2">
        <v>3.8985770150756535E-2</v>
      </c>
      <c r="C81" s="2">
        <v>3.3930757893896754E-2</v>
      </c>
      <c r="D81" s="2">
        <v>3.3999676017281363E-2</v>
      </c>
      <c r="E81" s="2">
        <v>3.3768404410607668E-2</v>
      </c>
      <c r="F81" s="9"/>
      <c r="G81" s="9"/>
      <c r="H81" s="9"/>
      <c r="I81" s="9"/>
    </row>
    <row r="82" spans="1:10" x14ac:dyDescent="0.25">
      <c r="A82" s="16" t="s">
        <v>63</v>
      </c>
      <c r="B82" s="2">
        <v>3.8395363066639279E-2</v>
      </c>
      <c r="C82" s="2">
        <v>3.4209784577673784E-2</v>
      </c>
      <c r="D82" s="2">
        <v>3.4063123778054129E-2</v>
      </c>
      <c r="E82" s="2">
        <v>3.6202044229624974E-2</v>
      </c>
      <c r="F82" s="9"/>
      <c r="G82" s="9"/>
      <c r="H82" s="9"/>
      <c r="I82" s="9"/>
    </row>
    <row r="83" spans="1:10" x14ac:dyDescent="0.25">
      <c r="A83" s="16" t="s">
        <v>64</v>
      </c>
      <c r="B83" s="2">
        <v>3.4838947281810369E-2</v>
      </c>
      <c r="C83" s="2">
        <v>3.1465361903452733E-2</v>
      </c>
      <c r="D83" s="2">
        <v>3.2130530805474816E-2</v>
      </c>
      <c r="E83" s="2">
        <v>3.3230201176070721E-2</v>
      </c>
      <c r="F83" s="9"/>
      <c r="G83" s="9"/>
      <c r="H83" s="9"/>
      <c r="I83" s="9"/>
    </row>
    <row r="84" spans="1:10" x14ac:dyDescent="0.25">
      <c r="A84" s="16" t="s">
        <v>65</v>
      </c>
      <c r="B84" s="2">
        <v>3.5020728002923662E-2</v>
      </c>
      <c r="C84" s="2">
        <v>3.2163233678497362E-2</v>
      </c>
      <c r="D84" s="2">
        <v>3.2904352749409865E-2</v>
      </c>
      <c r="E84" s="2">
        <v>3.4418406074414973E-2</v>
      </c>
      <c r="F84" s="9"/>
      <c r="G84" s="9"/>
      <c r="H84" s="9"/>
      <c r="I84" s="9"/>
    </row>
    <row r="85" spans="1:10" x14ac:dyDescent="0.25">
      <c r="A85" s="16" t="s">
        <v>66</v>
      </c>
      <c r="B85" s="2">
        <v>3.5577343407975921E-2</v>
      </c>
      <c r="C85" s="2">
        <v>3.1756071809546489E-2</v>
      </c>
      <c r="D85" s="2">
        <v>3.2416480010651574E-2</v>
      </c>
      <c r="E85" s="2">
        <v>3.3479609017842631E-2</v>
      </c>
      <c r="F85" s="9"/>
      <c r="G85" s="9"/>
      <c r="H85" s="9"/>
      <c r="I85" s="9"/>
    </row>
    <row r="86" spans="1:10" x14ac:dyDescent="0.25">
      <c r="A86" s="16" t="s">
        <v>67</v>
      </c>
      <c r="B86" s="2">
        <v>3.5296744874659398E-2</v>
      </c>
      <c r="C86" s="2">
        <v>3.1410356477977186E-2</v>
      </c>
      <c r="D86" s="2">
        <v>3.201485624212521E-2</v>
      </c>
      <c r="E86" s="2">
        <v>3.2203102164003149E-2</v>
      </c>
      <c r="F86" s="9"/>
      <c r="G86" s="9"/>
      <c r="H86" s="9"/>
      <c r="I86" s="9"/>
    </row>
    <row r="87" spans="1:10" x14ac:dyDescent="0.25">
      <c r="A87" s="16" t="s">
        <v>68</v>
      </c>
      <c r="B87" s="2">
        <v>3.3178225325828217E-2</v>
      </c>
      <c r="C87" s="2">
        <v>3.1266098346145341E-2</v>
      </c>
      <c r="D87" s="2">
        <v>3.1842329599588957E-2</v>
      </c>
      <c r="E87" s="2">
        <v>3.2909415507074283E-2</v>
      </c>
      <c r="F87" s="9"/>
      <c r="G87" s="9"/>
      <c r="H87" s="9"/>
      <c r="I87" s="9"/>
    </row>
    <row r="88" spans="1:10" x14ac:dyDescent="0.25">
      <c r="A88" s="16" t="s">
        <v>69</v>
      </c>
      <c r="B88" s="2">
        <v>3.9269094084885874E-2</v>
      </c>
      <c r="C88" s="2">
        <v>3.4369635893505099E-2</v>
      </c>
      <c r="D88" s="2">
        <v>3.44881230859252E-2</v>
      </c>
      <c r="E88" s="2">
        <v>3.4380215654432555E-2</v>
      </c>
      <c r="F88" s="9"/>
      <c r="G88" s="9"/>
      <c r="H88" s="9"/>
      <c r="I88" s="9"/>
    </row>
    <row r="89" spans="1:10" x14ac:dyDescent="0.25">
      <c r="A89" s="16" t="s">
        <v>70</v>
      </c>
      <c r="B89" s="2">
        <v>3.8539824503887869E-2</v>
      </c>
      <c r="C89" s="2">
        <v>3.4146483518680604E-2</v>
      </c>
      <c r="D89" s="2">
        <v>3.393830870863461E-2</v>
      </c>
      <c r="E89" s="2">
        <v>3.5219770033013971E-2</v>
      </c>
      <c r="F89" s="9"/>
      <c r="G89" s="9"/>
      <c r="H89" s="9"/>
      <c r="I89" s="9"/>
    </row>
    <row r="90" spans="1:10" x14ac:dyDescent="0.25">
      <c r="A90" s="16" t="s">
        <v>71</v>
      </c>
      <c r="B90" s="2">
        <v>3.9764487542098582E-2</v>
      </c>
      <c r="C90" s="2">
        <v>3.5780138906852332E-2</v>
      </c>
      <c r="D90" s="2">
        <v>3.5457770267536382E-2</v>
      </c>
      <c r="E90" s="2">
        <v>3.5925014875441461E-2</v>
      </c>
      <c r="F90" s="9"/>
      <c r="G90" s="9"/>
      <c r="H90" s="9"/>
      <c r="I90" s="9"/>
    </row>
    <row r="91" spans="1:10" x14ac:dyDescent="0.25">
      <c r="A91" s="16" t="s">
        <v>45</v>
      </c>
      <c r="B91" s="2">
        <v>3.8307702833098541E-2</v>
      </c>
      <c r="C91" s="2">
        <v>4.6283984209936742E-2</v>
      </c>
      <c r="D91" s="2">
        <v>4.6737046752642959E-2</v>
      </c>
      <c r="E91" s="2">
        <v>6.1936161325806809E-2</v>
      </c>
      <c r="F91" s="9"/>
      <c r="G91" s="9"/>
      <c r="H91" s="9"/>
      <c r="I91" s="9"/>
    </row>
    <row r="92" spans="1:10" ht="15.75" thickBot="1" x14ac:dyDescent="0.3">
      <c r="A92" s="16" t="s">
        <v>35</v>
      </c>
      <c r="B92" s="2">
        <v>3.7639792234816942E-2</v>
      </c>
      <c r="C92" s="2">
        <v>3.9996370070072833E-2</v>
      </c>
      <c r="D92" s="2">
        <v>3.993646895250353E-2</v>
      </c>
      <c r="E92" s="2">
        <v>5.4828505226259296E-2</v>
      </c>
      <c r="F92" s="9"/>
      <c r="G92" s="9"/>
      <c r="H92" s="9"/>
      <c r="I92" s="9"/>
    </row>
    <row r="93" spans="1:10" ht="15.75" thickBot="1" x14ac:dyDescent="0.3">
      <c r="A93" s="34"/>
      <c r="B93" s="31"/>
      <c r="C93" s="31"/>
      <c r="D93" s="31"/>
      <c r="E93" s="31"/>
      <c r="F93" s="35"/>
      <c r="G93" s="36"/>
      <c r="H93" s="36"/>
      <c r="I93" s="36"/>
      <c r="J93" s="36"/>
    </row>
    <row r="94" spans="1:10" ht="43.9" customHeight="1" thickBot="1" x14ac:dyDescent="0.3">
      <c r="A94" s="37"/>
      <c r="B94" s="38" t="s">
        <v>18</v>
      </c>
      <c r="C94" s="38" t="s">
        <v>23</v>
      </c>
      <c r="D94" s="38" t="s">
        <v>24</v>
      </c>
      <c r="E94" s="38" t="s">
        <v>25</v>
      </c>
      <c r="F94" s="39" t="s">
        <v>26</v>
      </c>
      <c r="G94" s="48" t="s">
        <v>33</v>
      </c>
    </row>
    <row r="95" spans="1:10" x14ac:dyDescent="0.25">
      <c r="A95" s="16" t="s">
        <v>62</v>
      </c>
      <c r="B95" s="4">
        <v>76.237623762376245</v>
      </c>
      <c r="C95" s="4">
        <v>77</v>
      </c>
      <c r="D95" s="4">
        <v>24</v>
      </c>
      <c r="E95" s="4">
        <v>1.376665147100453</v>
      </c>
      <c r="F95" s="4">
        <v>20.419448277266493</v>
      </c>
      <c r="G95" s="4">
        <v>-7.1710340911707817</v>
      </c>
    </row>
    <row r="96" spans="1:10" x14ac:dyDescent="0.25">
      <c r="A96" s="16" t="s">
        <v>63</v>
      </c>
      <c r="B96" s="4">
        <v>75.247524752475243</v>
      </c>
      <c r="C96" s="4">
        <v>76</v>
      </c>
      <c r="D96" s="4">
        <v>25</v>
      </c>
      <c r="E96" s="4">
        <v>1.313215496776412</v>
      </c>
      <c r="F96" s="4">
        <v>20.973450997944713</v>
      </c>
      <c r="G96" s="4">
        <v>-6.8270254307064473</v>
      </c>
    </row>
    <row r="97" spans="1:7" x14ac:dyDescent="0.25">
      <c r="A97" s="16" t="s">
        <v>64</v>
      </c>
      <c r="B97" s="4">
        <v>75.247524752475243</v>
      </c>
      <c r="C97" s="4">
        <v>76</v>
      </c>
      <c r="D97" s="4">
        <v>25</v>
      </c>
      <c r="E97" s="4">
        <v>1.4616354340674196</v>
      </c>
      <c r="F97" s="4">
        <v>21.139002919550425</v>
      </c>
      <c r="G97" s="4">
        <v>-6.2742526505542244</v>
      </c>
    </row>
    <row r="98" spans="1:7" x14ac:dyDescent="0.25">
      <c r="A98" s="16" t="s">
        <v>65</v>
      </c>
      <c r="B98" s="4">
        <v>72.277227722772281</v>
      </c>
      <c r="C98" s="4">
        <v>73</v>
      </c>
      <c r="D98" s="4">
        <v>28</v>
      </c>
      <c r="E98" s="4">
        <v>1.7217128224634202</v>
      </c>
      <c r="F98" s="4">
        <v>23.023197805790748</v>
      </c>
      <c r="G98" s="4">
        <v>-4.7490322003881191</v>
      </c>
    </row>
    <row r="99" spans="1:7" x14ac:dyDescent="0.25">
      <c r="A99" s="16" t="s">
        <v>66</v>
      </c>
      <c r="B99" s="4">
        <v>75.247524752475243</v>
      </c>
      <c r="C99" s="4">
        <v>76</v>
      </c>
      <c r="D99" s="4">
        <v>25</v>
      </c>
      <c r="E99" s="4">
        <v>1.4524028808590421</v>
      </c>
      <c r="F99" s="4">
        <v>23.213313506641292</v>
      </c>
      <c r="G99" s="4">
        <v>-3.7723157537548526</v>
      </c>
    </row>
    <row r="100" spans="1:7" x14ac:dyDescent="0.25">
      <c r="A100" s="16" t="s">
        <v>67</v>
      </c>
      <c r="B100" s="4">
        <v>75.247524752475243</v>
      </c>
      <c r="C100" s="4">
        <v>76</v>
      </c>
      <c r="D100" s="4">
        <v>25</v>
      </c>
      <c r="E100" s="4">
        <v>1.604753610540306</v>
      </c>
      <c r="F100" s="4">
        <v>22.512880559170025</v>
      </c>
      <c r="G100" s="4">
        <v>-5.0133806345587892</v>
      </c>
    </row>
    <row r="101" spans="1:7" x14ac:dyDescent="0.25">
      <c r="A101" s="16" t="s">
        <v>68</v>
      </c>
      <c r="B101" s="4">
        <v>70.297029702970292</v>
      </c>
      <c r="C101" s="4">
        <v>71</v>
      </c>
      <c r="D101" s="4">
        <v>30</v>
      </c>
      <c r="E101" s="4">
        <v>1.923255549479453</v>
      </c>
      <c r="F101" s="4">
        <v>22.981366183528795</v>
      </c>
      <c r="G101" s="4">
        <v>-4.1821885486391714</v>
      </c>
    </row>
    <row r="102" spans="1:7" x14ac:dyDescent="0.25">
      <c r="A102" s="16" t="s">
        <v>69</v>
      </c>
      <c r="B102" s="4">
        <v>75.247524752475243</v>
      </c>
      <c r="C102" s="4">
        <v>76</v>
      </c>
      <c r="D102" s="4">
        <v>25</v>
      </c>
      <c r="E102" s="4">
        <v>1.4595438938059566</v>
      </c>
      <c r="F102" s="4">
        <v>21.797207033281207</v>
      </c>
      <c r="G102" s="4">
        <v>-5.8143283684458682</v>
      </c>
    </row>
    <row r="103" spans="1:7" x14ac:dyDescent="0.25">
      <c r="A103" s="16" t="s">
        <v>70</v>
      </c>
      <c r="B103" s="4">
        <v>68.316831683168317</v>
      </c>
      <c r="C103" s="4">
        <v>69</v>
      </c>
      <c r="D103" s="4">
        <v>32</v>
      </c>
      <c r="E103" s="4">
        <v>1.2685183457665374</v>
      </c>
      <c r="F103" s="4">
        <v>17.677119281683815</v>
      </c>
      <c r="G103" s="4">
        <v>-2.2169578822252891</v>
      </c>
    </row>
    <row r="104" spans="1:7" x14ac:dyDescent="0.25">
      <c r="A104" s="16" t="s">
        <v>71</v>
      </c>
      <c r="B104" s="4">
        <v>70.297029702970292</v>
      </c>
      <c r="C104" s="4">
        <v>71</v>
      </c>
      <c r="D104" s="4">
        <v>30</v>
      </c>
      <c r="E104" s="4">
        <v>1.6908793564759736</v>
      </c>
      <c r="F104" s="4">
        <v>22.285059513186521</v>
      </c>
      <c r="G104" s="4">
        <v>-4.7377090480971003</v>
      </c>
    </row>
    <row r="105" spans="1:7" x14ac:dyDescent="0.25">
      <c r="A105" s="16" t="s">
        <v>45</v>
      </c>
      <c r="B105" s="4">
        <v>63.366336633663366</v>
      </c>
      <c r="C105" s="4">
        <v>64</v>
      </c>
      <c r="D105" s="4">
        <v>37</v>
      </c>
      <c r="E105" s="4">
        <v>0.91326604921299148</v>
      </c>
      <c r="F105" s="4">
        <v>33.19455462398281</v>
      </c>
      <c r="G105" s="4">
        <v>27.64664385524117</v>
      </c>
    </row>
    <row r="106" spans="1:7" x14ac:dyDescent="0.25">
      <c r="A106" s="16" t="s">
        <v>35</v>
      </c>
      <c r="B106" s="4">
        <v>60.396039603960396</v>
      </c>
      <c r="C106" s="4">
        <v>61</v>
      </c>
      <c r="D106" s="4">
        <v>40</v>
      </c>
      <c r="E106" s="4">
        <v>0.67782693788209025</v>
      </c>
      <c r="F106" s="4">
        <v>22.293707468328908</v>
      </c>
      <c r="G106" s="63">
        <v>30.4663539675179</v>
      </c>
    </row>
    <row r="107" spans="1:7" ht="15.75" thickBot="1" x14ac:dyDescent="0.3">
      <c r="B107" s="40"/>
    </row>
    <row r="108" spans="1:7" ht="15.75" thickBot="1" x14ac:dyDescent="0.3">
      <c r="A108" s="22"/>
      <c r="B108" s="106" t="s">
        <v>72</v>
      </c>
      <c r="C108" s="107"/>
      <c r="D108" s="107"/>
      <c r="E108" s="108"/>
    </row>
    <row r="109" spans="1:7" ht="15.75" thickBot="1" x14ac:dyDescent="0.3">
      <c r="A109" s="23"/>
      <c r="B109" s="14" t="s">
        <v>13</v>
      </c>
      <c r="C109" s="14" t="s">
        <v>14</v>
      </c>
      <c r="D109" s="45" t="s">
        <v>15</v>
      </c>
      <c r="E109" s="25" t="s">
        <v>16</v>
      </c>
    </row>
    <row r="110" spans="1:7" x14ac:dyDescent="0.25">
      <c r="A110" s="16" t="s">
        <v>62</v>
      </c>
      <c r="B110" s="49">
        <v>-1.7791359607535279E-2</v>
      </c>
      <c r="C110" s="49">
        <v>1.7870672722463954E-2</v>
      </c>
      <c r="D110" s="49">
        <v>4.571945002282371E-2</v>
      </c>
      <c r="E110" s="49">
        <v>3.5205339045977821E-2</v>
      </c>
    </row>
    <row r="111" spans="1:7" x14ac:dyDescent="0.25">
      <c r="A111" s="16" t="s">
        <v>63</v>
      </c>
      <c r="B111" s="49">
        <v>-2.5098634174148364E-2</v>
      </c>
      <c r="C111" s="49">
        <v>1.7088471123723432E-2</v>
      </c>
      <c r="D111" s="49">
        <v>3.9680312272008404E-2</v>
      </c>
      <c r="E111" s="49">
        <v>3.8145695367691267E-2</v>
      </c>
    </row>
    <row r="112" spans="1:7" x14ac:dyDescent="0.25">
      <c r="A112" s="16" t="s">
        <v>64</v>
      </c>
      <c r="B112" s="49">
        <v>-1.5032301335311509E-2</v>
      </c>
      <c r="C112" s="49">
        <v>2.7848261404850135E-2</v>
      </c>
      <c r="D112" s="49">
        <v>5.2102182417900274E-2</v>
      </c>
      <c r="E112" s="49">
        <v>4.4336435026835881E-2</v>
      </c>
    </row>
    <row r="113" spans="1:5" x14ac:dyDescent="0.25">
      <c r="A113" s="16" t="s">
        <v>65</v>
      </c>
      <c r="B113" s="49">
        <v>2.0940820865709892E-2</v>
      </c>
      <c r="C113" s="49">
        <v>5.194630128531378E-2</v>
      </c>
      <c r="D113" s="49">
        <v>6.6093127786493067E-2</v>
      </c>
      <c r="E113" s="49">
        <v>5.1845515820570003E-2</v>
      </c>
    </row>
    <row r="114" spans="1:5" x14ac:dyDescent="0.25">
      <c r="A114" s="16" t="s">
        <v>66</v>
      </c>
      <c r="B114" s="49">
        <v>3.4258657195181612E-2</v>
      </c>
      <c r="C114" s="49">
        <v>6.4258743998162976E-2</v>
      </c>
      <c r="D114" s="49">
        <v>8.166829383854271E-2</v>
      </c>
      <c r="E114" s="49">
        <v>5.958196880632681E-2</v>
      </c>
    </row>
    <row r="115" spans="1:5" x14ac:dyDescent="0.25">
      <c r="A115" s="16" t="s">
        <v>67</v>
      </c>
      <c r="B115" s="49">
        <v>3.2898197290718398E-2</v>
      </c>
      <c r="C115" s="49">
        <v>5.8131546999762515E-2</v>
      </c>
      <c r="D115" s="49">
        <v>7.4644800341245751E-2</v>
      </c>
      <c r="E115" s="49">
        <v>5.1262328654213339E-2</v>
      </c>
    </row>
    <row r="116" spans="1:5" x14ac:dyDescent="0.25">
      <c r="A116" s="16" t="s">
        <v>68</v>
      </c>
      <c r="B116" s="49">
        <v>1.8086529206479664E-2</v>
      </c>
      <c r="C116" s="49">
        <v>5.3275502209022149E-2</v>
      </c>
      <c r="D116" s="49">
        <v>7.9249443085020368E-2</v>
      </c>
      <c r="E116" s="49">
        <v>5.5166424799120879E-2</v>
      </c>
    </row>
    <row r="117" spans="1:5" x14ac:dyDescent="0.25">
      <c r="A117" s="16" t="s">
        <v>69</v>
      </c>
      <c r="B117" s="49">
        <v>9.1563036471251462E-3</v>
      </c>
      <c r="C117" s="49">
        <v>3.9816866768321295E-2</v>
      </c>
      <c r="D117" s="49">
        <v>6.7244637870519181E-2</v>
      </c>
      <c r="E117" s="49">
        <v>4.2931478759259012E-2</v>
      </c>
    </row>
    <row r="118" spans="1:5" x14ac:dyDescent="0.25">
      <c r="A118" s="16" t="s">
        <v>70</v>
      </c>
      <c r="B118" s="49">
        <v>4.8963648438439436E-2</v>
      </c>
      <c r="C118" s="49">
        <v>5.6496784103512283E-2</v>
      </c>
      <c r="D118" s="49">
        <v>7.4759147657179295E-2</v>
      </c>
      <c r="E118" s="49">
        <v>3.4101835132676714E-2</v>
      </c>
    </row>
    <row r="119" spans="1:5" x14ac:dyDescent="0.25">
      <c r="A119" s="16" t="s">
        <v>71</v>
      </c>
      <c r="B119" s="49">
        <v>2.4888142625078599E-2</v>
      </c>
      <c r="C119" s="49">
        <v>4.7659038432176559E-2</v>
      </c>
      <c r="D119" s="49">
        <v>7.080709369399088E-2</v>
      </c>
      <c r="E119" s="49">
        <v>5.1841849972835724E-2</v>
      </c>
    </row>
    <row r="120" spans="1:5" x14ac:dyDescent="0.25">
      <c r="A120" s="16" t="s">
        <v>45</v>
      </c>
      <c r="B120" s="49">
        <v>0.2210412301422775</v>
      </c>
      <c r="C120" s="49">
        <v>0.2820235507132865</v>
      </c>
      <c r="D120" s="49">
        <v>0.27066642500740057</v>
      </c>
      <c r="E120" s="49">
        <v>0.28308523317278356</v>
      </c>
    </row>
    <row r="121" spans="1:5" x14ac:dyDescent="0.25">
      <c r="A121" s="16" t="s">
        <v>35</v>
      </c>
      <c r="B121" s="49">
        <v>0.25823850918489039</v>
      </c>
      <c r="C121" s="49">
        <v>0.25425526419641409</v>
      </c>
      <c r="D121" s="49">
        <v>0.24341672681449519</v>
      </c>
      <c r="E121" s="49">
        <v>0.24521547064092231</v>
      </c>
    </row>
    <row r="122" spans="1:5" ht="15.75" thickBot="1" x14ac:dyDescent="0.3"/>
    <row r="123" spans="1:5" ht="15.75" thickBot="1" x14ac:dyDescent="0.3">
      <c r="A123" s="22"/>
      <c r="B123" s="106" t="s">
        <v>44</v>
      </c>
      <c r="C123" s="107"/>
      <c r="D123" s="107"/>
      <c r="E123" s="108"/>
    </row>
    <row r="124" spans="1:5" ht="15.75" thickBot="1" x14ac:dyDescent="0.3">
      <c r="A124" s="23"/>
      <c r="B124" s="14" t="s">
        <v>13</v>
      </c>
      <c r="C124" s="14" t="s">
        <v>14</v>
      </c>
      <c r="D124" s="45" t="s">
        <v>15</v>
      </c>
      <c r="E124" s="25" t="s">
        <v>16</v>
      </c>
    </row>
    <row r="125" spans="1:5" x14ac:dyDescent="0.25">
      <c r="A125" s="16" t="s">
        <v>62</v>
      </c>
      <c r="B125" s="49">
        <v>2.3691059506820884</v>
      </c>
      <c r="C125" s="49">
        <v>3.7213099840800536</v>
      </c>
      <c r="D125" s="49">
        <v>4.624869238290974</v>
      </c>
      <c r="E125" s="49">
        <v>4.4168006802806188</v>
      </c>
    </row>
    <row r="126" spans="1:5" x14ac:dyDescent="0.25">
      <c r="A126" s="16" t="s">
        <v>63</v>
      </c>
      <c r="B126" s="49">
        <v>2.6857613133074163</v>
      </c>
      <c r="C126" s="49">
        <v>3.8940959409594105</v>
      </c>
      <c r="D126" s="49">
        <v>4.7198914185723142</v>
      </c>
      <c r="E126" s="49">
        <v>3.9921751102002903</v>
      </c>
    </row>
    <row r="127" spans="1:5" x14ac:dyDescent="0.25">
      <c r="A127" s="16" t="s">
        <v>64</v>
      </c>
      <c r="B127" s="49">
        <v>2.8653789433389192</v>
      </c>
      <c r="C127" s="49">
        <v>4.1992599677019777</v>
      </c>
      <c r="D127" s="49">
        <v>5.0946874740659531</v>
      </c>
      <c r="E127" s="49">
        <v>4.4433717195649569</v>
      </c>
    </row>
    <row r="128" spans="1:5" x14ac:dyDescent="0.25">
      <c r="A128" s="16" t="s">
        <v>65</v>
      </c>
      <c r="B128" s="49">
        <v>2.9848766233766235</v>
      </c>
      <c r="C128" s="49">
        <v>4.1893151612886914</v>
      </c>
      <c r="D128" s="49">
        <v>5.3960876914576064</v>
      </c>
      <c r="E128" s="49">
        <v>4.4887512871367727</v>
      </c>
    </row>
    <row r="129" spans="1:5" x14ac:dyDescent="0.25">
      <c r="A129" s="16" t="s">
        <v>66</v>
      </c>
      <c r="B129" s="49">
        <v>2.970053588315646</v>
      </c>
      <c r="C129" s="49">
        <v>4.1175948682475232</v>
      </c>
      <c r="D129" s="49">
        <v>4.9548445459966839</v>
      </c>
      <c r="E129" s="49">
        <v>4.4153047578114863</v>
      </c>
    </row>
    <row r="130" spans="1:5" x14ac:dyDescent="0.25">
      <c r="A130" s="16" t="s">
        <v>67</v>
      </c>
      <c r="B130" s="49">
        <v>2.9833149567328459</v>
      </c>
      <c r="C130" s="49">
        <v>4.2665221037670564</v>
      </c>
      <c r="D130" s="49">
        <v>5.1421886728585333</v>
      </c>
      <c r="E130" s="49">
        <v>4.8784509760425321</v>
      </c>
    </row>
    <row r="131" spans="1:5" x14ac:dyDescent="0.25">
      <c r="A131" s="16" t="s">
        <v>68</v>
      </c>
      <c r="B131" s="49">
        <v>2.8384149286215625</v>
      </c>
      <c r="C131" s="49">
        <v>4.2737666583252949</v>
      </c>
      <c r="D131" s="49">
        <v>5.4028251023034581</v>
      </c>
      <c r="E131" s="49">
        <v>4.551704800434706</v>
      </c>
    </row>
    <row r="132" spans="1:5" x14ac:dyDescent="0.25">
      <c r="A132" s="16" t="s">
        <v>69</v>
      </c>
      <c r="B132" s="49">
        <v>2.6264582336364111</v>
      </c>
      <c r="C132" s="49">
        <v>3.8966943346769636</v>
      </c>
      <c r="D132" s="49">
        <v>4.6060451703443128</v>
      </c>
      <c r="E132" s="49">
        <v>4.4370134371701084</v>
      </c>
    </row>
    <row r="133" spans="1:5" x14ac:dyDescent="0.25">
      <c r="A133" s="16" t="s">
        <v>70</v>
      </c>
      <c r="B133" s="49">
        <v>1.9028158999966931</v>
      </c>
      <c r="C133" s="49">
        <v>2.7219154383779669</v>
      </c>
      <c r="D133" s="49">
        <v>2.9896207496470275</v>
      </c>
      <c r="E133" s="49">
        <v>2.7352426830590977</v>
      </c>
    </row>
    <row r="134" spans="1:5" x14ac:dyDescent="0.25">
      <c r="A134" s="16" t="s">
        <v>71</v>
      </c>
      <c r="B134" s="49">
        <v>2.6510033961099113</v>
      </c>
      <c r="C134" s="49">
        <v>3.84140370117052</v>
      </c>
      <c r="D134" s="49">
        <v>4.7740084810617001</v>
      </c>
      <c r="E134" s="49">
        <v>4.0017478103264699</v>
      </c>
    </row>
    <row r="135" spans="1:5" x14ac:dyDescent="0.25">
      <c r="A135" s="16" t="s">
        <v>45</v>
      </c>
      <c r="B135" s="49">
        <v>1.6682281181015293</v>
      </c>
      <c r="C135" s="49">
        <v>1.8450547361664342</v>
      </c>
      <c r="D135" s="49">
        <v>2.5491919603235056</v>
      </c>
      <c r="E135" s="49">
        <v>1.5797034364765252</v>
      </c>
    </row>
    <row r="136" spans="1:5" x14ac:dyDescent="0.25">
      <c r="A136" s="16" t="s">
        <v>35</v>
      </c>
      <c r="B136" s="49">
        <v>1.3567746017947993</v>
      </c>
      <c r="C136" s="49">
        <v>1.3093769497110783</v>
      </c>
      <c r="D136" s="49">
        <v>1.6839903322241325</v>
      </c>
      <c r="E136" s="49">
        <v>1.0336860802701873</v>
      </c>
    </row>
  </sheetData>
  <mergeCells count="10">
    <mergeCell ref="B79:E79"/>
    <mergeCell ref="A1:J1"/>
    <mergeCell ref="A2:J2"/>
    <mergeCell ref="B4:F4"/>
    <mergeCell ref="B123:E123"/>
    <mergeCell ref="B108:E108"/>
    <mergeCell ref="B19:J19"/>
    <mergeCell ref="B34:E34"/>
    <mergeCell ref="B49:E49"/>
    <mergeCell ref="B64:E64"/>
  </mergeCells>
  <conditionalFormatting sqref="B6: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B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7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B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C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D9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E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B1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C1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E1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B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M12"/>
  <sheetViews>
    <sheetView workbookViewId="0">
      <selection activeCell="L17" sqref="L17"/>
    </sheetView>
  </sheetViews>
  <sheetFormatPr defaultRowHeight="15" x14ac:dyDescent="0.25"/>
  <cols>
    <col min="7" max="7" width="28.85546875" bestFit="1" customWidth="1"/>
    <col min="11" max="11" width="6.85546875" bestFit="1" customWidth="1"/>
  </cols>
  <sheetData>
    <row r="6" spans="7:13" ht="14.65" thickBot="1" x14ac:dyDescent="0.55000000000000004"/>
    <row r="7" spans="7:13" ht="14.65" thickBot="1" x14ac:dyDescent="0.55000000000000004">
      <c r="G7" s="22"/>
      <c r="H7" s="56" t="s">
        <v>29</v>
      </c>
      <c r="I7" s="52"/>
      <c r="J7" s="52"/>
      <c r="K7" s="52"/>
      <c r="L7" s="52"/>
      <c r="M7" s="53"/>
    </row>
    <row r="8" spans="7:13" ht="14.65" thickBot="1" x14ac:dyDescent="0.55000000000000004">
      <c r="G8" s="23"/>
      <c r="H8" s="14" t="s">
        <v>13</v>
      </c>
      <c r="I8" s="14" t="s">
        <v>14</v>
      </c>
      <c r="J8" s="45" t="s">
        <v>15</v>
      </c>
      <c r="K8" s="24" t="s">
        <v>40</v>
      </c>
      <c r="L8" s="24" t="s">
        <v>41</v>
      </c>
      <c r="M8" s="25" t="s">
        <v>16</v>
      </c>
    </row>
    <row r="9" spans="7:13" ht="14.45" x14ac:dyDescent="0.5">
      <c r="G9" s="16" t="s">
        <v>36</v>
      </c>
      <c r="H9" s="4">
        <v>0.7692521362331588</v>
      </c>
      <c r="I9" s="4">
        <v>0.7524089646517339</v>
      </c>
      <c r="J9" s="4">
        <v>0.96525632797478411</v>
      </c>
      <c r="K9" s="4"/>
      <c r="L9" s="4"/>
      <c r="M9" s="4">
        <v>0.35650352860971668</v>
      </c>
    </row>
    <row r="10" spans="7:13" ht="14.45" x14ac:dyDescent="0.5">
      <c r="G10" s="16" t="s">
        <v>35</v>
      </c>
      <c r="H10" s="4">
        <v>-8.2815127486721887E-2</v>
      </c>
      <c r="I10" s="4">
        <v>-0.11079836042457974</v>
      </c>
      <c r="J10" s="4">
        <v>0.24269834552009603</v>
      </c>
      <c r="K10" s="4"/>
      <c r="L10" s="4"/>
      <c r="M10" s="4">
        <v>-0.320692982949145</v>
      </c>
    </row>
    <row r="11" spans="7:13" ht="14.45" x14ac:dyDescent="0.5">
      <c r="G11" s="16" t="s">
        <v>45</v>
      </c>
      <c r="H11" s="4">
        <v>0.2129401339278556</v>
      </c>
      <c r="I11" s="4">
        <v>0.42423785949946985</v>
      </c>
      <c r="J11" s="4">
        <v>0.92377585275770091</v>
      </c>
      <c r="K11" s="4"/>
      <c r="L11" s="4"/>
      <c r="M11" s="4">
        <v>0.27595568500834289</v>
      </c>
    </row>
    <row r="12" spans="7:13" ht="14.45" x14ac:dyDescent="0.5">
      <c r="G12" s="16" t="s">
        <v>61</v>
      </c>
      <c r="H12" s="4">
        <v>1.203895941923232</v>
      </c>
      <c r="I12" s="4">
        <v>1.3452335911298221</v>
      </c>
      <c r="J12" s="4">
        <v>1.7686819950736601</v>
      </c>
      <c r="K12" s="4"/>
      <c r="L12" s="4"/>
      <c r="M12" s="4">
        <v>1.0918938045049311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1"/>
  <sheetViews>
    <sheetView workbookViewId="0">
      <selection activeCell="E8" sqref="E8:E9"/>
    </sheetView>
  </sheetViews>
  <sheetFormatPr defaultRowHeight="15" x14ac:dyDescent="0.25"/>
  <cols>
    <col min="2" max="2" width="12" bestFit="1" customWidth="1"/>
    <col min="3" max="3" width="12.140625" bestFit="1" customWidth="1"/>
    <col min="4" max="4" width="10.7109375" bestFit="1" customWidth="1"/>
    <col min="5" max="5" width="28.85546875" bestFit="1" customWidth="1"/>
    <col min="6" max="6" width="13.28515625" bestFit="1" customWidth="1"/>
    <col min="7" max="7" width="21.28515625" bestFit="1" customWidth="1"/>
    <col min="10" max="10" width="11.28515625" bestFit="1" customWidth="1"/>
  </cols>
  <sheetData>
    <row r="5" spans="5:11" ht="14.65" thickBot="1" x14ac:dyDescent="0.55000000000000004"/>
    <row r="6" spans="5:11" ht="14.65" thickBot="1" x14ac:dyDescent="0.55000000000000004">
      <c r="E6" s="22"/>
      <c r="F6" s="67" t="s">
        <v>6</v>
      </c>
      <c r="G6" s="68"/>
    </row>
    <row r="7" spans="5:11" ht="14.65" thickBot="1" x14ac:dyDescent="0.55000000000000004">
      <c r="E7" s="12"/>
      <c r="F7" s="69" t="s">
        <v>6</v>
      </c>
      <c r="G7" s="69" t="s">
        <v>73</v>
      </c>
    </row>
    <row r="8" spans="5:11" ht="14.45" x14ac:dyDescent="0.5">
      <c r="E8" s="66" t="s">
        <v>79</v>
      </c>
      <c r="F8" s="49">
        <v>0.02</v>
      </c>
      <c r="G8" s="70">
        <v>1.238E-3</v>
      </c>
      <c r="J8" s="51" t="s">
        <v>76</v>
      </c>
      <c r="K8" s="51">
        <v>101</v>
      </c>
    </row>
    <row r="9" spans="5:11" ht="14.45" x14ac:dyDescent="0.5">
      <c r="E9" s="66" t="s">
        <v>80</v>
      </c>
      <c r="F9" s="49">
        <v>7.0000000000000007E-2</v>
      </c>
      <c r="G9" s="70">
        <v>4.8960000000000002E-3</v>
      </c>
    </row>
    <row r="31" spans="3:5" x14ac:dyDescent="0.25">
      <c r="C31" s="65"/>
      <c r="D31" s="65"/>
      <c r="E31" s="6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D4" workbookViewId="0">
      <selection activeCell="G10" sqref="G10"/>
    </sheetView>
  </sheetViews>
  <sheetFormatPr defaultColWidth="9" defaultRowHeight="15" x14ac:dyDescent="0.25"/>
  <cols>
    <col min="1" max="1" width="9" style="51"/>
    <col min="2" max="2" width="12" style="51" bestFit="1" customWidth="1"/>
    <col min="3" max="3" width="12.140625" style="51" bestFit="1" customWidth="1"/>
    <col min="4" max="4" width="10.7109375" style="51" bestFit="1" customWidth="1"/>
    <col min="5" max="5" width="28.85546875" style="51" bestFit="1" customWidth="1"/>
    <col min="6" max="6" width="13.28515625" style="51" bestFit="1" customWidth="1"/>
    <col min="7" max="7" width="21.28515625" style="51" bestFit="1" customWidth="1"/>
    <col min="8" max="11" width="9" style="51"/>
    <col min="12" max="12" width="18.5703125" style="51" bestFit="1" customWidth="1"/>
    <col min="13" max="16384" width="9" style="51"/>
  </cols>
  <sheetData>
    <row r="5" spans="5:13" ht="14.65" thickBot="1" x14ac:dyDescent="0.55000000000000004"/>
    <row r="6" spans="5:13" ht="14.65" thickBot="1" x14ac:dyDescent="0.55000000000000004">
      <c r="E6" s="22"/>
      <c r="F6" s="56" t="s">
        <v>6</v>
      </c>
      <c r="G6" s="53"/>
    </row>
    <row r="7" spans="5:13" ht="14.65" thickBot="1" x14ac:dyDescent="0.55000000000000004">
      <c r="E7" s="23"/>
      <c r="F7" s="71" t="s">
        <v>6</v>
      </c>
      <c r="G7" s="71" t="s">
        <v>73</v>
      </c>
      <c r="L7" s="65" t="s">
        <v>74</v>
      </c>
      <c r="M7" s="47">
        <v>3.5799999999999998E-2</v>
      </c>
    </row>
    <row r="8" spans="5:13" ht="14.45" x14ac:dyDescent="0.5">
      <c r="E8" s="66" t="s">
        <v>79</v>
      </c>
      <c r="F8" s="49">
        <v>5.2299999999999999E-2</v>
      </c>
      <c r="G8" s="70">
        <v>2.8E-3</v>
      </c>
      <c r="L8" s="51" t="s">
        <v>76</v>
      </c>
      <c r="M8" s="51">
        <v>63</v>
      </c>
    </row>
    <row r="9" spans="5:13" ht="14.45" x14ac:dyDescent="0.5">
      <c r="E9" s="66" t="s">
        <v>80</v>
      </c>
      <c r="F9" s="49">
        <v>1.43E-2</v>
      </c>
      <c r="G9" s="70">
        <v>7.9000000000000008E-3</v>
      </c>
    </row>
    <row r="22" spans="3:13" ht="14.45" x14ac:dyDescent="0.5">
      <c r="L22" s="51">
        <v>2016</v>
      </c>
      <c r="M22" s="51">
        <v>3</v>
      </c>
    </row>
    <row r="31" spans="3:13" x14ac:dyDescent="0.25">
      <c r="C31" s="65"/>
      <c r="D31" s="65"/>
      <c r="E31" s="6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9"/>
  <sheetViews>
    <sheetView workbookViewId="0">
      <selection activeCell="L33" sqref="L33"/>
    </sheetView>
  </sheetViews>
  <sheetFormatPr defaultColWidth="9" defaultRowHeight="15" x14ac:dyDescent="0.25"/>
  <cols>
    <col min="1" max="1" width="9" style="51"/>
    <col min="2" max="2" width="12" style="51" bestFit="1" customWidth="1"/>
    <col min="3" max="3" width="12.140625" style="51" bestFit="1" customWidth="1"/>
    <col min="4" max="4" width="10.7109375" style="51" bestFit="1" customWidth="1"/>
    <col min="5" max="5" width="28.85546875" style="51" bestFit="1" customWidth="1"/>
    <col min="6" max="6" width="13.28515625" style="51" bestFit="1" customWidth="1"/>
    <col min="7" max="7" width="21.28515625" style="51" bestFit="1" customWidth="1"/>
    <col min="8" max="9" width="9" style="51"/>
    <col min="10" max="10" width="19.42578125" style="51" bestFit="1" customWidth="1"/>
    <col min="11" max="16384" width="9" style="51"/>
  </cols>
  <sheetData>
    <row r="5" spans="5:11" ht="14.65" thickBot="1" x14ac:dyDescent="0.55000000000000004"/>
    <row r="6" spans="5:11" ht="14.65" thickBot="1" x14ac:dyDescent="0.55000000000000004">
      <c r="E6" s="22"/>
      <c r="F6" s="56" t="s">
        <v>6</v>
      </c>
      <c r="G6" s="53"/>
      <c r="J6" s="65" t="s">
        <v>75</v>
      </c>
      <c r="K6" s="47">
        <v>3.5799999999999998E-2</v>
      </c>
    </row>
    <row r="7" spans="5:11" ht="14.65" thickBot="1" x14ac:dyDescent="0.55000000000000004">
      <c r="E7" s="23"/>
      <c r="F7" s="71" t="s">
        <v>6</v>
      </c>
      <c r="G7" s="71" t="s">
        <v>73</v>
      </c>
      <c r="J7" s="51" t="s">
        <v>76</v>
      </c>
      <c r="K7" s="51">
        <v>38</v>
      </c>
    </row>
    <row r="8" spans="5:11" ht="14.45" x14ac:dyDescent="0.5">
      <c r="E8" s="66" t="s">
        <v>79</v>
      </c>
      <c r="F8" s="49">
        <v>-8.4699999999999998E-2</v>
      </c>
      <c r="G8" s="70">
        <v>-1.2999999999999999E-3</v>
      </c>
    </row>
    <row r="9" spans="5:11" ht="14.45" x14ac:dyDescent="0.5">
      <c r="E9" s="66" t="s">
        <v>80</v>
      </c>
      <c r="F9" s="49">
        <v>5.7799999999999997E-2</v>
      </c>
      <c r="G9" s="70">
        <v>1.85E-4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B130" sqref="B130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 t="s">
        <v>36</v>
      </c>
      <c r="B6" s="2">
        <v>2.2616366845975566E-3</v>
      </c>
      <c r="C6" s="2">
        <v>0.10568121643539952</v>
      </c>
      <c r="D6" s="2">
        <v>0.11147508043984344</v>
      </c>
      <c r="E6" s="2">
        <v>0.14967806707107556</v>
      </c>
      <c r="F6" s="2"/>
      <c r="G6" s="2"/>
      <c r="H6" s="2">
        <v>6.7168056602344706E-2</v>
      </c>
      <c r="I6" s="9"/>
      <c r="J6" s="9"/>
      <c r="K6" s="9"/>
      <c r="L6" s="9"/>
    </row>
    <row r="7" spans="1:12" ht="14.45" x14ac:dyDescent="0.5">
      <c r="A7" s="16" t="s">
        <v>78</v>
      </c>
      <c r="B7" s="2">
        <v>-1.0431946908129652E-2</v>
      </c>
      <c r="C7" s="2">
        <v>1.6113992238957042E-2</v>
      </c>
      <c r="D7" s="2">
        <v>-1.7077207364880609E-3</v>
      </c>
      <c r="E7" s="2">
        <v>3.7597762975090099E-3</v>
      </c>
      <c r="F7" s="2"/>
      <c r="G7" s="2"/>
      <c r="H7" s="2">
        <v>1.365403141484034E-2</v>
      </c>
      <c r="I7" s="9"/>
      <c r="J7" s="9"/>
      <c r="K7" s="9"/>
      <c r="L7" s="9"/>
    </row>
    <row r="8" spans="1:12" ht="14.45" x14ac:dyDescent="0.5">
      <c r="A8" s="16" t="s">
        <v>45</v>
      </c>
      <c r="B8" s="2">
        <v>-4.7913521941155945E-2</v>
      </c>
      <c r="C8" s="2">
        <v>2.7488017798725117E-2</v>
      </c>
      <c r="D8" s="2">
        <v>3.8912390518534234E-2</v>
      </c>
      <c r="E8" s="2">
        <v>6.3428437745152833E-2</v>
      </c>
      <c r="F8" s="2"/>
      <c r="G8" s="2"/>
      <c r="H8" s="2">
        <v>3.5457691621468612E-2</v>
      </c>
      <c r="I8" s="9"/>
      <c r="J8" s="9"/>
      <c r="K8" s="9"/>
      <c r="L8" s="9"/>
    </row>
    <row r="9" spans="1:12" ht="14.45" x14ac:dyDescent="0.5">
      <c r="A9" s="16" t="s">
        <v>77</v>
      </c>
      <c r="B9" s="2">
        <v>1.5389702332930577E-2</v>
      </c>
      <c r="C9" s="2">
        <v>4.9075946981181673E-2</v>
      </c>
      <c r="D9" s="2">
        <v>6.0513390591257821E-2</v>
      </c>
      <c r="E9" s="2">
        <v>6.9947143759708785E-2</v>
      </c>
      <c r="F9" s="2"/>
      <c r="G9" s="2"/>
      <c r="H9" s="2">
        <v>6.0467870917333411E-2</v>
      </c>
      <c r="I9" s="9"/>
      <c r="J9" s="9"/>
      <c r="K9" s="9"/>
      <c r="L9" s="9"/>
    </row>
    <row r="10" spans="1:12" ht="14.45" x14ac:dyDescent="0.5">
      <c r="A10" s="16"/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/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/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16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16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45" x14ac:dyDescent="0.5">
      <c r="A18" s="16"/>
      <c r="B18" s="2"/>
      <c r="C18" s="2"/>
      <c r="D18" s="2"/>
      <c r="E18" s="2"/>
      <c r="F18" s="2"/>
      <c r="G18" s="2"/>
      <c r="H18" s="2"/>
      <c r="I18" s="9"/>
      <c r="J18" s="9"/>
      <c r="K18" s="9"/>
      <c r="L18" s="9"/>
    </row>
    <row r="19" spans="1:20" ht="14.45" x14ac:dyDescent="0.5">
      <c r="A19" s="16"/>
      <c r="B19" s="2"/>
      <c r="C19" s="2"/>
      <c r="D19" s="2"/>
      <c r="E19" s="2"/>
      <c r="F19" s="2"/>
      <c r="G19" s="2"/>
      <c r="H19" s="2"/>
      <c r="I19" s="9"/>
      <c r="J19" s="9"/>
      <c r="K19" s="9"/>
      <c r="L19" s="9"/>
    </row>
    <row r="20" spans="1:20" ht="14.45" x14ac:dyDescent="0.5">
      <c r="A20" s="16"/>
      <c r="B20" s="2"/>
      <c r="C20" s="2"/>
      <c r="D20" s="2"/>
      <c r="E20" s="2"/>
      <c r="F20" s="2"/>
      <c r="G20" s="2"/>
      <c r="H20" s="2"/>
      <c r="I20" s="9"/>
      <c r="J20" s="9"/>
      <c r="K20" s="9"/>
      <c r="L20" s="9"/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9"/>
      <c r="J21" s="9"/>
      <c r="K21" s="9"/>
      <c r="L21" s="9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9"/>
      <c r="J22" s="9"/>
      <c r="K22" s="9"/>
      <c r="L22" s="9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9"/>
      <c r="J23" s="9"/>
      <c r="K23" s="9"/>
      <c r="L23" s="9"/>
    </row>
    <row r="24" spans="1:20" ht="14.45" x14ac:dyDescent="0.5">
      <c r="A24" s="54"/>
      <c r="B24" s="2"/>
      <c r="C24" s="2"/>
      <c r="D24" s="2"/>
      <c r="E24" s="2"/>
      <c r="F24" s="2"/>
      <c r="G24" s="2"/>
      <c r="H24" s="2"/>
      <c r="I24" s="9"/>
      <c r="J24" s="9"/>
      <c r="K24" s="9"/>
      <c r="L24" s="9"/>
    </row>
    <row r="25" spans="1:20" ht="14.45" x14ac:dyDescent="0.5">
      <c r="A25" s="55"/>
      <c r="B25" s="2"/>
      <c r="C25" s="2"/>
      <c r="D25" s="2"/>
      <c r="E25" s="2"/>
      <c r="F25" s="2"/>
      <c r="G25" s="2"/>
      <c r="H25" s="2"/>
      <c r="I25" s="9"/>
      <c r="J25" s="9"/>
      <c r="K25" s="9"/>
      <c r="L25" s="9"/>
    </row>
    <row r="26" spans="1:20" ht="14.65" thickBot="1" x14ac:dyDescent="0.55000000000000004">
      <c r="A26" s="26"/>
      <c r="B26" s="26"/>
      <c r="C26" s="26"/>
      <c r="D26" s="26"/>
      <c r="E26" s="26"/>
      <c r="F26" s="27"/>
      <c r="G26" s="27"/>
      <c r="H26" s="27"/>
      <c r="I26" s="27"/>
    </row>
    <row r="27" spans="1:20" ht="14.65" thickBot="1" x14ac:dyDescent="0.55000000000000004">
      <c r="A27" s="11"/>
      <c r="B27" s="56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7"/>
    </row>
    <row r="28" spans="1:20" ht="15.75" thickBot="1" x14ac:dyDescent="0.3">
      <c r="A28" s="12"/>
      <c r="B28" s="13" t="s">
        <v>11</v>
      </c>
      <c r="C28" s="13">
        <v>2015</v>
      </c>
      <c r="D28" s="13">
        <v>2014</v>
      </c>
      <c r="E28" s="14">
        <v>2013</v>
      </c>
      <c r="F28" s="13">
        <v>2012</v>
      </c>
      <c r="G28" s="14">
        <v>2011</v>
      </c>
      <c r="H28" s="13">
        <v>2010</v>
      </c>
      <c r="I28" s="14">
        <v>2009</v>
      </c>
      <c r="J28" s="13">
        <v>2008</v>
      </c>
      <c r="K28" s="13">
        <v>2007</v>
      </c>
      <c r="L28" s="13">
        <v>2006</v>
      </c>
      <c r="M28" s="13">
        <v>2005</v>
      </c>
      <c r="N28" s="58">
        <v>2004</v>
      </c>
      <c r="O28" s="59">
        <v>2003</v>
      </c>
      <c r="P28" s="58">
        <v>2002</v>
      </c>
      <c r="Q28" s="59">
        <v>2001</v>
      </c>
      <c r="R28" s="58">
        <v>2000</v>
      </c>
      <c r="S28" s="59">
        <v>1999</v>
      </c>
      <c r="T28" s="59">
        <v>1998</v>
      </c>
    </row>
    <row r="29" spans="1:20" x14ac:dyDescent="0.25">
      <c r="A29" s="16"/>
      <c r="B29" s="2">
        <v>3.414602400855915E-2</v>
      </c>
      <c r="C29" s="2">
        <v>4.7866975269388323E-3</v>
      </c>
      <c r="D29" s="2">
        <v>0.1255712692598776</v>
      </c>
      <c r="E29" s="2">
        <v>0.33551612732168334</v>
      </c>
      <c r="F29" s="2">
        <v>0.16415199028771776</v>
      </c>
      <c r="G29" s="2">
        <v>1.026092401903389E-2</v>
      </c>
      <c r="H29" s="2">
        <v>0.16929718363213642</v>
      </c>
      <c r="I29" s="2">
        <v>0.28340173008180103</v>
      </c>
      <c r="J29" s="2">
        <v>-0.37307214389181165</v>
      </c>
      <c r="K29" s="46"/>
      <c r="L29" s="46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16"/>
      <c r="B30" s="2">
        <v>2.2024570745240446E-3</v>
      </c>
      <c r="C30" s="2">
        <v>-9.8097168440199889E-3</v>
      </c>
      <c r="D30" s="2">
        <v>6.3936450511342224E-2</v>
      </c>
      <c r="E30" s="2">
        <v>5.3643501416591466E-3</v>
      </c>
      <c r="F30" s="2">
        <v>-1.6626655477685159E-2</v>
      </c>
      <c r="G30" s="2">
        <v>-6.6956902575686095E-2</v>
      </c>
      <c r="H30" s="2">
        <v>5.0016027551237352E-2</v>
      </c>
      <c r="I30" s="2">
        <v>3.397364501584188E-2</v>
      </c>
      <c r="J30" s="2">
        <v>6.0066847052583139E-2</v>
      </c>
      <c r="K30" s="46"/>
      <c r="L30" s="46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16"/>
      <c r="B31" s="2">
        <v>-1.6118503819111507E-2</v>
      </c>
      <c r="C31" s="2">
        <v>-3.8251980048888967E-3</v>
      </c>
      <c r="D31" s="2">
        <v>4.7526341502359681E-2</v>
      </c>
      <c r="E31" s="2">
        <v>0.13211420102339155</v>
      </c>
      <c r="F31" s="2">
        <v>0.11538255499104322</v>
      </c>
      <c r="G31" s="2">
        <v>-4.0668411688731143E-2</v>
      </c>
      <c r="H31" s="2">
        <v>8.5784870467639829E-2</v>
      </c>
      <c r="I31" s="2">
        <v>0.24664045345223862</v>
      </c>
      <c r="J31" s="2">
        <v>-0.20356032324978934</v>
      </c>
      <c r="K31" s="46"/>
      <c r="L31" s="46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16"/>
      <c r="B32" s="2">
        <v>6.0885207892567017E-3</v>
      </c>
      <c r="C32" s="2">
        <v>6.9176203986833773E-3</v>
      </c>
      <c r="D32" s="2">
        <v>8.5849516756119515E-2</v>
      </c>
      <c r="E32" s="2">
        <v>0.10311671955110913</v>
      </c>
      <c r="F32" s="2">
        <v>9.9986801200068198E-2</v>
      </c>
      <c r="G32" s="2">
        <v>1.5116712693992396E-2</v>
      </c>
      <c r="H32" s="2">
        <v>9.2134341447115631E-2</v>
      </c>
      <c r="I32" s="2">
        <v>0.15317521891171282</v>
      </c>
      <c r="J32" s="2">
        <v>-3.9476431733486916E-2</v>
      </c>
      <c r="K32" s="46"/>
      <c r="L32" s="46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16"/>
      <c r="B33" s="2"/>
      <c r="C33" s="2"/>
      <c r="D33" s="2"/>
      <c r="E33" s="2"/>
      <c r="F33" s="2"/>
      <c r="G33" s="2"/>
      <c r="H33" s="2"/>
      <c r="I33" s="2"/>
      <c r="J33" s="2"/>
      <c r="K33" s="46"/>
      <c r="L33" s="46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46"/>
      <c r="L34" s="46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46"/>
      <c r="L35" s="46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46"/>
      <c r="L36" s="46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46"/>
      <c r="L37" s="46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46"/>
      <c r="L38" s="46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46"/>
      <c r="L39" s="46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46"/>
      <c r="L40" s="46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46"/>
      <c r="L41" s="46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16"/>
      <c r="B42" s="2"/>
      <c r="C42" s="2"/>
      <c r="D42" s="2"/>
      <c r="E42" s="2"/>
      <c r="F42" s="2"/>
      <c r="G42" s="2"/>
      <c r="H42" s="2"/>
      <c r="I42" s="2"/>
      <c r="J42" s="2"/>
      <c r="K42" s="46"/>
      <c r="L42" s="46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16"/>
      <c r="B43" s="2"/>
      <c r="C43" s="2"/>
      <c r="D43" s="2"/>
      <c r="E43" s="2"/>
      <c r="F43" s="2"/>
      <c r="G43" s="2"/>
      <c r="H43" s="2"/>
      <c r="I43" s="2"/>
      <c r="J43" s="2"/>
      <c r="K43" s="46"/>
      <c r="L43" s="46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16"/>
      <c r="B44" s="2"/>
      <c r="C44" s="2"/>
      <c r="D44" s="2"/>
      <c r="E44" s="2"/>
      <c r="F44" s="2"/>
      <c r="G44" s="2"/>
      <c r="H44" s="2"/>
      <c r="I44" s="2"/>
      <c r="J44" s="2"/>
      <c r="K44" s="46"/>
      <c r="L44" s="46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16"/>
      <c r="B45" s="2"/>
      <c r="C45" s="2"/>
      <c r="D45" s="2"/>
      <c r="E45" s="2"/>
      <c r="F45" s="2"/>
      <c r="G45" s="2"/>
      <c r="H45" s="2"/>
      <c r="I45" s="2"/>
      <c r="J45" s="2"/>
      <c r="K45" s="46"/>
      <c r="L45" s="46"/>
      <c r="M45" s="61"/>
      <c r="N45" s="61"/>
      <c r="O45" s="61"/>
      <c r="P45" s="61"/>
      <c r="Q45" s="61"/>
      <c r="R45" s="61"/>
      <c r="S45" s="61"/>
      <c r="T45" s="61"/>
    </row>
    <row r="46" spans="1:20" x14ac:dyDescent="0.25">
      <c r="A46" s="16"/>
      <c r="B46" s="2"/>
      <c r="C46" s="2"/>
      <c r="D46" s="2"/>
      <c r="E46" s="2"/>
      <c r="F46" s="2"/>
      <c r="G46" s="2"/>
      <c r="H46" s="2"/>
      <c r="I46" s="2"/>
      <c r="J46" s="2"/>
      <c r="K46" s="46"/>
      <c r="L46" s="46"/>
      <c r="M46" s="61"/>
      <c r="N46" s="61"/>
      <c r="O46" s="61"/>
      <c r="P46" s="61"/>
      <c r="Q46" s="61"/>
      <c r="R46" s="61"/>
      <c r="S46" s="61"/>
      <c r="T46" s="61"/>
    </row>
    <row r="47" spans="1:20" x14ac:dyDescent="0.25">
      <c r="A47" s="54"/>
      <c r="B47" s="2"/>
      <c r="C47" s="2"/>
      <c r="D47" s="2"/>
      <c r="E47" s="2"/>
      <c r="F47" s="2"/>
      <c r="G47" s="2"/>
      <c r="H47" s="2"/>
      <c r="I47" s="2"/>
      <c r="J47" s="2"/>
      <c r="K47" s="46"/>
      <c r="L47" s="46"/>
      <c r="M47" s="61"/>
      <c r="N47" s="61"/>
      <c r="O47" s="61"/>
      <c r="P47" s="61"/>
      <c r="Q47" s="61"/>
      <c r="R47" s="61"/>
      <c r="S47" s="61"/>
      <c r="T47" s="61"/>
    </row>
    <row r="48" spans="1:20" ht="15.75" thickBot="1" x14ac:dyDescent="0.3">
      <c r="A48" s="55"/>
      <c r="B48" s="2"/>
      <c r="C48" s="2"/>
      <c r="D48" s="2"/>
      <c r="E48" s="2"/>
      <c r="F48" s="2"/>
      <c r="G48" s="2"/>
      <c r="H48" s="2"/>
      <c r="I48" s="2"/>
      <c r="J48" s="2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11" s="20" customFormat="1" ht="15.75" thickBot="1" x14ac:dyDescent="0.3">
      <c r="A49" s="17"/>
      <c r="B49" s="18"/>
      <c r="C49" s="18"/>
      <c r="D49" s="18"/>
      <c r="E49" s="18"/>
      <c r="F49" s="19"/>
      <c r="G49" s="19"/>
      <c r="H49" s="19"/>
      <c r="I49" s="19"/>
      <c r="J49" s="19"/>
    </row>
    <row r="50" spans="1:11" ht="15.75" thickBot="1" x14ac:dyDescent="0.3">
      <c r="A50" s="22"/>
      <c r="B50" s="56" t="s">
        <v>22</v>
      </c>
      <c r="C50" s="52"/>
      <c r="D50" s="52"/>
      <c r="E50" s="52"/>
      <c r="F50" s="52"/>
      <c r="G50" s="53"/>
      <c r="H50" s="9"/>
      <c r="I50" s="9"/>
      <c r="J50" s="9"/>
      <c r="K50" s="9"/>
    </row>
    <row r="51" spans="1:11" ht="15.75" thickBot="1" x14ac:dyDescent="0.3">
      <c r="A51" s="23"/>
      <c r="B51" s="14" t="s">
        <v>13</v>
      </c>
      <c r="C51" s="14" t="s">
        <v>14</v>
      </c>
      <c r="D51" s="45" t="s">
        <v>15</v>
      </c>
      <c r="E51" s="24" t="s">
        <v>40</v>
      </c>
      <c r="F51" s="24" t="s">
        <v>41</v>
      </c>
      <c r="G51" s="25" t="s">
        <v>16</v>
      </c>
      <c r="H51" s="9"/>
      <c r="I51" s="9"/>
      <c r="J51" s="9"/>
      <c r="K51" s="9"/>
    </row>
    <row r="52" spans="1:11" x14ac:dyDescent="0.25">
      <c r="A52" s="16"/>
      <c r="B52" s="4">
        <v>1.5933854654331614</v>
      </c>
      <c r="C52" s="4">
        <v>1.4536982437888348</v>
      </c>
      <c r="D52" s="4">
        <v>1.8440994009375906</v>
      </c>
      <c r="E52" s="4"/>
      <c r="F52" s="4"/>
      <c r="G52" s="4">
        <v>0.55380426209406675</v>
      </c>
      <c r="H52" s="9"/>
      <c r="I52" s="9"/>
      <c r="J52" s="9"/>
      <c r="K52" s="9"/>
    </row>
    <row r="53" spans="1:11" x14ac:dyDescent="0.25">
      <c r="A53" s="16"/>
      <c r="B53" s="4">
        <v>0.60683738035545265</v>
      </c>
      <c r="C53" s="4">
        <v>-5.8724419184568319E-2</v>
      </c>
      <c r="D53" s="4">
        <v>0.11912054761884851</v>
      </c>
      <c r="E53" s="4"/>
      <c r="F53" s="4"/>
      <c r="G53" s="4">
        <v>0.42573392728058074</v>
      </c>
      <c r="H53" s="9"/>
      <c r="I53" s="9"/>
      <c r="J53" s="9"/>
      <c r="K53" s="9"/>
    </row>
    <row r="54" spans="1:11" x14ac:dyDescent="0.25">
      <c r="A54" s="16"/>
      <c r="B54" s="4">
        <v>1.1098658330574156</v>
      </c>
      <c r="C54" s="4">
        <v>1.3116298344773318</v>
      </c>
      <c r="D54" s="4">
        <v>2.2832726708286581</v>
      </c>
      <c r="E54" s="4"/>
      <c r="F54" s="4"/>
      <c r="G54" s="4">
        <v>0.75323688121964305</v>
      </c>
      <c r="H54" s="9"/>
      <c r="I54" s="9"/>
      <c r="J54" s="9"/>
      <c r="K54" s="9"/>
    </row>
    <row r="55" spans="1:11" x14ac:dyDescent="0.25">
      <c r="A55" s="16"/>
      <c r="B55" s="4">
        <v>2.5840078457299751</v>
      </c>
      <c r="C55" s="4">
        <v>3.6724402622683656</v>
      </c>
      <c r="D55" s="4">
        <v>4.2786436357820969</v>
      </c>
      <c r="E55" s="4"/>
      <c r="F55" s="4"/>
      <c r="G55" s="4">
        <v>2.3164536871947208</v>
      </c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16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16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x14ac:dyDescent="0.25">
      <c r="A63" s="16"/>
      <c r="B63" s="4"/>
      <c r="C63" s="4"/>
      <c r="D63" s="4"/>
      <c r="E63" s="4"/>
      <c r="F63" s="4"/>
      <c r="G63" s="4"/>
      <c r="H63" s="9"/>
      <c r="I63" s="9"/>
      <c r="J63" s="9"/>
      <c r="K63" s="9"/>
    </row>
    <row r="64" spans="1:11" x14ac:dyDescent="0.25">
      <c r="A64" s="16"/>
      <c r="B64" s="4"/>
      <c r="C64" s="4"/>
      <c r="D64" s="4"/>
      <c r="E64" s="4"/>
      <c r="F64" s="4"/>
      <c r="G64" s="4"/>
      <c r="H64" s="9"/>
      <c r="I64" s="9"/>
      <c r="J64" s="9"/>
      <c r="K64" s="9"/>
    </row>
    <row r="65" spans="1:11" x14ac:dyDescent="0.25">
      <c r="A65" s="16"/>
      <c r="B65" s="4"/>
      <c r="C65" s="4"/>
      <c r="D65" s="4"/>
      <c r="E65" s="4"/>
      <c r="F65" s="4"/>
      <c r="G65" s="4"/>
      <c r="H65" s="9"/>
      <c r="I65" s="9"/>
      <c r="J65" s="9"/>
      <c r="K65" s="9"/>
    </row>
    <row r="66" spans="1:11" x14ac:dyDescent="0.25">
      <c r="A66" s="16"/>
      <c r="B66" s="4"/>
      <c r="C66" s="4"/>
      <c r="D66" s="4"/>
      <c r="E66" s="4"/>
      <c r="F66" s="4"/>
      <c r="G66" s="4"/>
      <c r="H66" s="9"/>
      <c r="I66" s="9"/>
      <c r="J66" s="9"/>
      <c r="K66" s="9"/>
    </row>
    <row r="67" spans="1:11" x14ac:dyDescent="0.25">
      <c r="A67" s="16"/>
      <c r="B67" s="4"/>
      <c r="C67" s="4"/>
      <c r="D67" s="4"/>
      <c r="E67" s="4"/>
      <c r="F67" s="4"/>
      <c r="G67" s="4"/>
      <c r="H67" s="9"/>
      <c r="I67" s="9"/>
      <c r="J67" s="9"/>
      <c r="K67" s="9"/>
    </row>
    <row r="68" spans="1:11" x14ac:dyDescent="0.25">
      <c r="A68" s="16"/>
      <c r="B68" s="4"/>
      <c r="C68" s="4"/>
      <c r="D68" s="4"/>
      <c r="E68" s="4"/>
      <c r="F68" s="4"/>
      <c r="G68" s="4"/>
      <c r="H68" s="9"/>
      <c r="I68" s="9"/>
      <c r="J68" s="9"/>
      <c r="K68" s="9"/>
    </row>
    <row r="69" spans="1:11" x14ac:dyDescent="0.25">
      <c r="A69" s="16"/>
      <c r="B69" s="4"/>
      <c r="C69" s="4"/>
      <c r="D69" s="4"/>
      <c r="E69" s="4"/>
      <c r="F69" s="4"/>
      <c r="G69" s="4"/>
      <c r="H69" s="9"/>
      <c r="I69" s="9"/>
      <c r="J69" s="9"/>
      <c r="K69" s="9"/>
    </row>
    <row r="70" spans="1:11" x14ac:dyDescent="0.25">
      <c r="A70" s="54"/>
      <c r="B70" s="4"/>
      <c r="C70" s="4"/>
      <c r="D70" s="4"/>
      <c r="E70" s="4"/>
      <c r="F70" s="4"/>
      <c r="G70" s="4"/>
      <c r="H70" s="9"/>
      <c r="I70" s="9"/>
      <c r="J70" s="9"/>
      <c r="K70" s="9"/>
    </row>
    <row r="71" spans="1:11" x14ac:dyDescent="0.25">
      <c r="A71" s="55"/>
      <c r="B71" s="4"/>
      <c r="C71" s="4"/>
      <c r="D71" s="4"/>
      <c r="E71" s="4"/>
      <c r="F71" s="4"/>
      <c r="G71" s="4"/>
      <c r="H71" s="9"/>
      <c r="I71" s="9"/>
      <c r="J71" s="9"/>
      <c r="K71" s="9"/>
    </row>
    <row r="72" spans="1:11" ht="15.75" thickBot="1" x14ac:dyDescent="0.3">
      <c r="A72" s="26"/>
      <c r="B72" s="26"/>
      <c r="C72" s="26"/>
      <c r="D72" s="26"/>
      <c r="E72" s="26"/>
      <c r="F72" s="27"/>
      <c r="G72" s="27"/>
      <c r="H72" s="27"/>
      <c r="I72" s="27"/>
    </row>
    <row r="73" spans="1:11" ht="15.75" thickBot="1" x14ac:dyDescent="0.3">
      <c r="A73" s="22"/>
      <c r="B73" s="56" t="s">
        <v>29</v>
      </c>
      <c r="C73" s="52"/>
      <c r="D73" s="52"/>
      <c r="E73" s="52"/>
      <c r="F73" s="52"/>
      <c r="G73" s="53"/>
      <c r="H73" s="9"/>
      <c r="I73" s="9"/>
      <c r="J73" s="9"/>
      <c r="K73" s="9"/>
    </row>
    <row r="74" spans="1:11" ht="15.75" thickBot="1" x14ac:dyDescent="0.3">
      <c r="A74" s="23"/>
      <c r="B74" s="14" t="s">
        <v>13</v>
      </c>
      <c r="C74" s="14" t="s">
        <v>14</v>
      </c>
      <c r="D74" s="45" t="s">
        <v>15</v>
      </c>
      <c r="E74" s="24" t="s">
        <v>40</v>
      </c>
      <c r="F74" s="24" t="s">
        <v>41</v>
      </c>
      <c r="G74" s="25" t="s">
        <v>16</v>
      </c>
      <c r="H74" s="9"/>
      <c r="I74" s="9"/>
      <c r="J74" s="9"/>
      <c r="K74" s="9"/>
    </row>
    <row r="75" spans="1:11" x14ac:dyDescent="0.25">
      <c r="A75" s="16"/>
      <c r="B75" s="4">
        <v>0.7692521362331588</v>
      </c>
      <c r="C75" s="4">
        <v>0.7524089646517339</v>
      </c>
      <c r="D75" s="4">
        <v>0.96525632797478411</v>
      </c>
      <c r="E75" s="4"/>
      <c r="F75" s="4"/>
      <c r="G75" s="4">
        <v>0.35650352860971668</v>
      </c>
      <c r="H75" s="9"/>
      <c r="I75" s="9"/>
      <c r="J75" s="9"/>
      <c r="K75" s="9"/>
    </row>
    <row r="76" spans="1:11" x14ac:dyDescent="0.25">
      <c r="A76" s="16"/>
      <c r="B76" s="4">
        <v>-7.0295515209227666E-2</v>
      </c>
      <c r="C76" s="4">
        <v>-0.50610276805644117</v>
      </c>
      <c r="D76" s="4">
        <v>-0.32581053370089413</v>
      </c>
      <c r="E76" s="4"/>
      <c r="F76" s="4"/>
      <c r="G76" s="4">
        <v>-9.7849397662749749E-2</v>
      </c>
      <c r="H76" s="9"/>
      <c r="I76" s="9"/>
      <c r="J76" s="9"/>
      <c r="K76" s="9"/>
    </row>
    <row r="77" spans="1:11" x14ac:dyDescent="0.25">
      <c r="A77" s="16"/>
      <c r="B77" s="4">
        <v>0.2129401339278556</v>
      </c>
      <c r="C77" s="4">
        <v>0.42423785949946985</v>
      </c>
      <c r="D77" s="4">
        <v>0.92377585275770091</v>
      </c>
      <c r="E77" s="4"/>
      <c r="F77" s="4"/>
      <c r="G77" s="4">
        <v>0.27595568500834289</v>
      </c>
      <c r="H77" s="9"/>
      <c r="I77" s="9"/>
      <c r="J77" s="9"/>
      <c r="K77" s="9"/>
    </row>
    <row r="78" spans="1:11" x14ac:dyDescent="0.25">
      <c r="A78" s="16"/>
      <c r="B78" s="4">
        <v>0.76205461048779854</v>
      </c>
      <c r="C78" s="4">
        <v>1.1336728603139368</v>
      </c>
      <c r="D78" s="4">
        <v>1.3442864449034924</v>
      </c>
      <c r="E78" s="4"/>
      <c r="F78" s="4"/>
      <c r="G78" s="4">
        <v>0.90578083488021022</v>
      </c>
      <c r="H78" s="9"/>
      <c r="I78" s="9"/>
      <c r="J78" s="9"/>
      <c r="K78" s="9"/>
    </row>
    <row r="79" spans="1:11" x14ac:dyDescent="0.25">
      <c r="A79" s="16"/>
      <c r="B79" s="4"/>
      <c r="C79" s="4"/>
      <c r="D79" s="4"/>
      <c r="E79" s="4"/>
      <c r="F79" s="4"/>
      <c r="G79" s="4"/>
      <c r="H79" s="9"/>
      <c r="I79" s="9"/>
      <c r="J79" s="9"/>
      <c r="K79" s="9"/>
    </row>
    <row r="80" spans="1:11" x14ac:dyDescent="0.25">
      <c r="A80" s="16"/>
      <c r="B80" s="4"/>
      <c r="C80" s="4"/>
      <c r="D80" s="4"/>
      <c r="E80" s="4"/>
      <c r="F80" s="4"/>
      <c r="G80" s="4"/>
      <c r="H80" s="9"/>
      <c r="I80" s="9"/>
      <c r="J80" s="9"/>
      <c r="K80" s="9"/>
    </row>
    <row r="81" spans="1:11" x14ac:dyDescent="0.25">
      <c r="A81" s="16"/>
      <c r="B81" s="4"/>
      <c r="C81" s="4"/>
      <c r="D81" s="4"/>
      <c r="E81" s="4"/>
      <c r="F81" s="4"/>
      <c r="G81" s="4"/>
      <c r="H81" s="9"/>
      <c r="I81" s="9"/>
      <c r="J81" s="9"/>
      <c r="K81" s="9"/>
    </row>
    <row r="82" spans="1:11" x14ac:dyDescent="0.25">
      <c r="A82" s="16"/>
      <c r="B82" s="4"/>
      <c r="C82" s="4"/>
      <c r="D82" s="4"/>
      <c r="E82" s="4"/>
      <c r="F82" s="4"/>
      <c r="G82" s="4"/>
      <c r="H82" s="9"/>
      <c r="I82" s="9"/>
      <c r="J82" s="9"/>
      <c r="K82" s="9"/>
    </row>
    <row r="83" spans="1:11" x14ac:dyDescent="0.25">
      <c r="A83" s="16"/>
      <c r="B83" s="4"/>
      <c r="C83" s="4"/>
      <c r="D83" s="4"/>
      <c r="E83" s="4"/>
      <c r="F83" s="4"/>
      <c r="G83" s="4"/>
      <c r="H83" s="9"/>
      <c r="I83" s="9"/>
      <c r="J83" s="9"/>
      <c r="K83" s="9"/>
    </row>
    <row r="84" spans="1:11" x14ac:dyDescent="0.25">
      <c r="A84" s="16"/>
      <c r="B84" s="4"/>
      <c r="C84" s="4"/>
      <c r="D84" s="4"/>
      <c r="E84" s="4"/>
      <c r="F84" s="4"/>
      <c r="G84" s="4"/>
      <c r="H84" s="9"/>
      <c r="I84" s="9"/>
      <c r="J84" s="9"/>
      <c r="K84" s="9"/>
    </row>
    <row r="85" spans="1:11" x14ac:dyDescent="0.25">
      <c r="A85" s="16"/>
      <c r="B85" s="4"/>
      <c r="C85" s="4"/>
      <c r="D85" s="4"/>
      <c r="E85" s="4"/>
      <c r="F85" s="4"/>
      <c r="G85" s="4"/>
      <c r="H85" s="9"/>
      <c r="I85" s="9"/>
      <c r="J85" s="9"/>
      <c r="K85" s="9"/>
    </row>
    <row r="86" spans="1:11" x14ac:dyDescent="0.25">
      <c r="A86" s="16"/>
      <c r="B86" s="4"/>
      <c r="C86" s="4"/>
      <c r="D86" s="4"/>
      <c r="E86" s="4"/>
      <c r="F86" s="4"/>
      <c r="G86" s="4"/>
      <c r="H86" s="9"/>
      <c r="I86" s="9"/>
      <c r="J86" s="9"/>
      <c r="K86" s="9"/>
    </row>
    <row r="87" spans="1:11" x14ac:dyDescent="0.25">
      <c r="A87" s="16"/>
      <c r="B87" s="4"/>
      <c r="C87" s="4"/>
      <c r="D87" s="4"/>
      <c r="E87" s="4"/>
      <c r="F87" s="4"/>
      <c r="G87" s="4"/>
      <c r="H87" s="9"/>
      <c r="I87" s="9"/>
      <c r="J87" s="9"/>
      <c r="K87" s="9"/>
    </row>
    <row r="88" spans="1:11" x14ac:dyDescent="0.25">
      <c r="A88" s="16"/>
      <c r="B88" s="4"/>
      <c r="C88" s="4"/>
      <c r="D88" s="4"/>
      <c r="E88" s="4"/>
      <c r="F88" s="4"/>
      <c r="G88" s="4"/>
      <c r="H88" s="9"/>
      <c r="I88" s="9"/>
      <c r="J88" s="9"/>
      <c r="K88" s="9"/>
    </row>
    <row r="89" spans="1:11" x14ac:dyDescent="0.25">
      <c r="A89" s="16"/>
      <c r="B89" s="4"/>
      <c r="C89" s="4"/>
      <c r="D89" s="4"/>
      <c r="E89" s="4"/>
      <c r="F89" s="4"/>
      <c r="G89" s="4"/>
      <c r="H89" s="9"/>
      <c r="I89" s="9"/>
      <c r="J89" s="9"/>
      <c r="K89" s="9"/>
    </row>
    <row r="90" spans="1:11" x14ac:dyDescent="0.25">
      <c r="A90" s="16"/>
      <c r="B90" s="4"/>
      <c r="C90" s="4"/>
      <c r="D90" s="4"/>
      <c r="E90" s="4"/>
      <c r="F90" s="4"/>
      <c r="G90" s="4"/>
      <c r="H90" s="9"/>
      <c r="I90" s="9"/>
      <c r="J90" s="9"/>
      <c r="K90" s="9"/>
    </row>
    <row r="91" spans="1:11" x14ac:dyDescent="0.25">
      <c r="A91" s="16"/>
      <c r="B91" s="4"/>
      <c r="C91" s="4"/>
      <c r="D91" s="4"/>
      <c r="E91" s="4"/>
      <c r="F91" s="4"/>
      <c r="G91" s="4"/>
      <c r="H91" s="9"/>
      <c r="I91" s="9"/>
      <c r="J91" s="9"/>
      <c r="K91" s="9"/>
    </row>
    <row r="92" spans="1:11" x14ac:dyDescent="0.25">
      <c r="A92" s="16"/>
      <c r="B92" s="4"/>
      <c r="C92" s="4"/>
      <c r="D92" s="4"/>
      <c r="E92" s="4"/>
      <c r="F92" s="4"/>
      <c r="G92" s="4"/>
      <c r="H92" s="9"/>
      <c r="I92" s="9"/>
      <c r="J92" s="9"/>
      <c r="K92" s="9"/>
    </row>
    <row r="93" spans="1:11" x14ac:dyDescent="0.25">
      <c r="A93" s="54"/>
      <c r="B93" s="4"/>
      <c r="C93" s="4"/>
      <c r="D93" s="4"/>
      <c r="E93" s="4"/>
      <c r="F93" s="4"/>
      <c r="G93" s="4"/>
      <c r="H93" s="9"/>
      <c r="I93" s="9"/>
      <c r="J93" s="9"/>
      <c r="K93" s="9"/>
    </row>
    <row r="94" spans="1:11" x14ac:dyDescent="0.25">
      <c r="A94" s="55"/>
      <c r="B94" s="4"/>
      <c r="C94" s="4"/>
      <c r="D94" s="4"/>
      <c r="E94" s="4"/>
      <c r="F94" s="4"/>
      <c r="G94" s="4"/>
      <c r="H94" s="9"/>
      <c r="I94" s="9"/>
      <c r="J94" s="9"/>
      <c r="K94" s="9"/>
    </row>
    <row r="95" spans="1:11" ht="15.75" thickBot="1" x14ac:dyDescent="0.3">
      <c r="A95" s="26"/>
      <c r="B95" s="26"/>
      <c r="C95" s="26"/>
      <c r="D95" s="26"/>
      <c r="E95" s="26"/>
      <c r="F95" s="27"/>
      <c r="G95" s="27"/>
      <c r="H95" s="27"/>
      <c r="I95" s="27"/>
    </row>
    <row r="96" spans="1:11" ht="15.75" thickBot="1" x14ac:dyDescent="0.3">
      <c r="A96" s="22"/>
      <c r="B96" s="56" t="s">
        <v>3</v>
      </c>
      <c r="C96" s="52"/>
      <c r="D96" s="52"/>
      <c r="E96" s="52"/>
      <c r="F96" s="52"/>
      <c r="G96" s="53"/>
      <c r="H96" s="9"/>
      <c r="I96" s="9"/>
      <c r="J96" s="9"/>
      <c r="K96" s="9"/>
    </row>
    <row r="97" spans="1:11" ht="15.75" thickBot="1" x14ac:dyDescent="0.3">
      <c r="A97" s="23"/>
      <c r="B97" s="14" t="s">
        <v>13</v>
      </c>
      <c r="C97" s="14" t="s">
        <v>14</v>
      </c>
      <c r="D97" s="45" t="s">
        <v>15</v>
      </c>
      <c r="E97" s="24" t="s">
        <v>40</v>
      </c>
      <c r="F97" s="24" t="s">
        <v>41</v>
      </c>
      <c r="G97" s="25" t="s">
        <v>16</v>
      </c>
      <c r="H97" s="9"/>
      <c r="I97" s="9"/>
      <c r="J97" s="9"/>
      <c r="K97" s="9"/>
    </row>
    <row r="98" spans="1:11" x14ac:dyDescent="0.25">
      <c r="A98" s="16"/>
      <c r="B98" s="2">
        <v>6.3313825253384942E-2</v>
      </c>
      <c r="C98" s="2">
        <v>7.30239712830454E-2</v>
      </c>
      <c r="D98" s="2">
        <v>7.6078190497998063E-2</v>
      </c>
      <c r="E98" s="2"/>
      <c r="F98" s="2"/>
      <c r="G98" s="2">
        <v>0.11770380646546863</v>
      </c>
      <c r="H98" s="9"/>
      <c r="I98" s="9"/>
      <c r="J98" s="9"/>
      <c r="K98" s="9"/>
    </row>
    <row r="99" spans="1:11" x14ac:dyDescent="0.25">
      <c r="A99" s="16"/>
      <c r="B99" s="2">
        <v>2.6359931986508107E-2</v>
      </c>
      <c r="C99" s="2">
        <v>2.9103035202535144E-2</v>
      </c>
      <c r="D99" s="2">
        <v>3.1508525864325308E-2</v>
      </c>
      <c r="E99" s="2"/>
      <c r="F99" s="2"/>
      <c r="G99" s="2">
        <v>3.1872773908056068E-2</v>
      </c>
      <c r="H99" s="9"/>
      <c r="I99" s="9"/>
      <c r="J99" s="9"/>
      <c r="K99" s="9"/>
    </row>
    <row r="100" spans="1:11" x14ac:dyDescent="0.25">
      <c r="A100" s="16"/>
      <c r="B100" s="2">
        <v>2.4460314866139803E-2</v>
      </c>
      <c r="C100" s="2">
        <v>2.9150886319465826E-2</v>
      </c>
      <c r="D100" s="2">
        <v>2.7003308966685912E-2</v>
      </c>
      <c r="E100" s="2"/>
      <c r="F100" s="2"/>
      <c r="G100" s="2">
        <v>4.6325637149992056E-2</v>
      </c>
      <c r="H100" s="9"/>
      <c r="I100" s="9"/>
      <c r="J100" s="9"/>
      <c r="K100" s="9"/>
    </row>
    <row r="101" spans="1:11" x14ac:dyDescent="0.25">
      <c r="A101" s="16"/>
      <c r="B101" s="2">
        <v>1.8577920703122103E-2</v>
      </c>
      <c r="C101" s="2">
        <v>1.6037616087611447E-2</v>
      </c>
      <c r="D101" s="2">
        <v>1.5846158650880536E-2</v>
      </c>
      <c r="E101" s="2"/>
      <c r="F101" s="2"/>
      <c r="G101" s="2">
        <v>2.5406963040450016E-2</v>
      </c>
      <c r="H101" s="9"/>
      <c r="I101" s="9"/>
      <c r="J101" s="9"/>
      <c r="K101" s="9"/>
    </row>
    <row r="102" spans="1:11" x14ac:dyDescent="0.25">
      <c r="A102" s="16"/>
      <c r="B102" s="2"/>
      <c r="C102" s="2"/>
      <c r="D102" s="2"/>
      <c r="E102" s="2"/>
      <c r="F102" s="2"/>
      <c r="G102" s="2"/>
      <c r="H102" s="9"/>
      <c r="I102" s="9"/>
      <c r="J102" s="9"/>
      <c r="K102" s="9"/>
    </row>
    <row r="103" spans="1:11" x14ac:dyDescent="0.25">
      <c r="A103" s="16"/>
      <c r="B103" s="2"/>
      <c r="C103" s="2"/>
      <c r="D103" s="2"/>
      <c r="E103" s="2"/>
      <c r="F103" s="2"/>
      <c r="G103" s="2"/>
      <c r="H103" s="9"/>
      <c r="I103" s="9"/>
      <c r="J103" s="9"/>
      <c r="K103" s="9"/>
    </row>
    <row r="104" spans="1:11" x14ac:dyDescent="0.25">
      <c r="A104" s="16"/>
      <c r="B104" s="2"/>
      <c r="C104" s="2"/>
      <c r="D104" s="2"/>
      <c r="E104" s="2"/>
      <c r="F104" s="2"/>
      <c r="G104" s="2"/>
      <c r="H104" s="9"/>
      <c r="I104" s="9"/>
      <c r="J104" s="9"/>
      <c r="K104" s="9"/>
    </row>
    <row r="105" spans="1:11" x14ac:dyDescent="0.25">
      <c r="A105" s="16"/>
      <c r="B105" s="2"/>
      <c r="C105" s="2"/>
      <c r="D105" s="2"/>
      <c r="E105" s="2"/>
      <c r="F105" s="2"/>
      <c r="G105" s="2"/>
      <c r="H105" s="9"/>
      <c r="I105" s="9"/>
      <c r="J105" s="9"/>
      <c r="K105" s="9"/>
    </row>
    <row r="106" spans="1:11" x14ac:dyDescent="0.25">
      <c r="A106" s="16"/>
      <c r="B106" s="2"/>
      <c r="C106" s="2"/>
      <c r="D106" s="2"/>
      <c r="E106" s="2"/>
      <c r="F106" s="2"/>
      <c r="G106" s="2"/>
      <c r="H106" s="9"/>
      <c r="I106" s="9"/>
      <c r="J106" s="9"/>
      <c r="K106" s="9"/>
    </row>
    <row r="107" spans="1:11" x14ac:dyDescent="0.25">
      <c r="A107" s="16"/>
      <c r="B107" s="2"/>
      <c r="C107" s="2"/>
      <c r="D107" s="2"/>
      <c r="E107" s="2"/>
      <c r="F107" s="2"/>
      <c r="G107" s="2"/>
      <c r="H107" s="9"/>
      <c r="I107" s="9"/>
      <c r="J107" s="9"/>
      <c r="K107" s="9"/>
    </row>
    <row r="108" spans="1:11" x14ac:dyDescent="0.25">
      <c r="A108" s="16"/>
      <c r="B108" s="2"/>
      <c r="C108" s="2"/>
      <c r="D108" s="2"/>
      <c r="E108" s="2"/>
      <c r="F108" s="2"/>
      <c r="G108" s="2"/>
      <c r="H108" s="9"/>
      <c r="I108" s="9"/>
      <c r="J108" s="9"/>
      <c r="K108" s="9"/>
    </row>
    <row r="109" spans="1:11" x14ac:dyDescent="0.25">
      <c r="A109" s="16"/>
      <c r="B109" s="2"/>
      <c r="C109" s="2"/>
      <c r="D109" s="2"/>
      <c r="E109" s="2"/>
      <c r="F109" s="2"/>
      <c r="G109" s="2"/>
      <c r="H109" s="9"/>
      <c r="I109" s="9"/>
      <c r="J109" s="9"/>
      <c r="K109" s="9"/>
    </row>
    <row r="110" spans="1:11" x14ac:dyDescent="0.25">
      <c r="A110" s="16"/>
      <c r="B110" s="2"/>
      <c r="C110" s="2"/>
      <c r="D110" s="2"/>
      <c r="E110" s="2"/>
      <c r="F110" s="2"/>
      <c r="G110" s="2"/>
      <c r="H110" s="9"/>
      <c r="I110" s="9"/>
      <c r="J110" s="9"/>
      <c r="K110" s="9"/>
    </row>
    <row r="111" spans="1:11" x14ac:dyDescent="0.25">
      <c r="A111" s="16"/>
      <c r="B111" s="2"/>
      <c r="C111" s="2"/>
      <c r="D111" s="2"/>
      <c r="E111" s="2"/>
      <c r="F111" s="2"/>
      <c r="G111" s="2"/>
      <c r="H111" s="9"/>
      <c r="I111" s="9"/>
      <c r="J111" s="9"/>
      <c r="K111" s="9"/>
    </row>
    <row r="112" spans="1:11" x14ac:dyDescent="0.25">
      <c r="A112" s="16"/>
      <c r="B112" s="2"/>
      <c r="C112" s="2"/>
      <c r="D112" s="2"/>
      <c r="E112" s="2"/>
      <c r="F112" s="2"/>
      <c r="G112" s="2"/>
      <c r="H112" s="9"/>
      <c r="I112" s="9"/>
      <c r="J112" s="9"/>
      <c r="K112" s="9"/>
    </row>
    <row r="113" spans="1:11" x14ac:dyDescent="0.25">
      <c r="A113" s="16"/>
      <c r="B113" s="2"/>
      <c r="C113" s="2"/>
      <c r="D113" s="2"/>
      <c r="E113" s="2"/>
      <c r="F113" s="2"/>
      <c r="G113" s="2"/>
      <c r="H113" s="9"/>
      <c r="I113" s="9"/>
      <c r="J113" s="9"/>
      <c r="K113" s="9"/>
    </row>
    <row r="114" spans="1:11" x14ac:dyDescent="0.25">
      <c r="A114" s="16"/>
      <c r="B114" s="2"/>
      <c r="C114" s="2"/>
      <c r="D114" s="2"/>
      <c r="E114" s="2"/>
      <c r="F114" s="2"/>
      <c r="G114" s="2"/>
      <c r="H114" s="9"/>
      <c r="I114" s="9"/>
      <c r="J114" s="9"/>
      <c r="K114" s="9"/>
    </row>
    <row r="115" spans="1:11" x14ac:dyDescent="0.25">
      <c r="A115" s="16"/>
      <c r="B115" s="2"/>
      <c r="C115" s="2"/>
      <c r="D115" s="2"/>
      <c r="E115" s="2"/>
      <c r="F115" s="2"/>
      <c r="G115" s="2"/>
      <c r="H115" s="9"/>
      <c r="I115" s="9"/>
      <c r="J115" s="9"/>
      <c r="K115" s="9"/>
    </row>
    <row r="116" spans="1:11" x14ac:dyDescent="0.25">
      <c r="A116" s="54"/>
      <c r="B116" s="2"/>
      <c r="C116" s="2"/>
      <c r="D116" s="2"/>
      <c r="E116" s="2"/>
      <c r="F116" s="2"/>
      <c r="G116" s="2"/>
      <c r="H116" s="9"/>
      <c r="I116" s="9"/>
      <c r="J116" s="9"/>
      <c r="K116" s="9"/>
    </row>
    <row r="117" spans="1:11" x14ac:dyDescent="0.25">
      <c r="A117" s="55"/>
      <c r="B117" s="2"/>
      <c r="C117" s="2"/>
      <c r="D117" s="2"/>
      <c r="E117" s="2"/>
      <c r="F117" s="2"/>
      <c r="G117" s="2"/>
      <c r="H117" s="9"/>
      <c r="I117" s="9"/>
      <c r="J117" s="9"/>
      <c r="K117" s="9"/>
    </row>
    <row r="118" spans="1:11" ht="15.75" thickBot="1" x14ac:dyDescent="0.3">
      <c r="A118" s="26"/>
      <c r="B118" s="26"/>
      <c r="C118" s="26"/>
      <c r="D118" s="26"/>
      <c r="E118" s="26"/>
      <c r="F118" s="27"/>
      <c r="G118" s="27"/>
      <c r="H118" s="27"/>
      <c r="I118" s="27"/>
    </row>
    <row r="119" spans="1:11" ht="15.75" thickBot="1" x14ac:dyDescent="0.3">
      <c r="A119" s="22"/>
      <c r="B119" s="56" t="s">
        <v>2</v>
      </c>
      <c r="C119" s="52"/>
      <c r="D119" s="52"/>
      <c r="E119" s="52"/>
      <c r="F119" s="52"/>
      <c r="G119" s="53"/>
      <c r="H119" s="9"/>
      <c r="I119" s="9"/>
      <c r="J119" s="9"/>
      <c r="K119" s="9"/>
    </row>
    <row r="120" spans="1:11" ht="15.75" thickBot="1" x14ac:dyDescent="0.3">
      <c r="A120" s="23"/>
      <c r="B120" s="14" t="s">
        <v>13</v>
      </c>
      <c r="C120" s="14" t="s">
        <v>14</v>
      </c>
      <c r="D120" s="45" t="s">
        <v>15</v>
      </c>
      <c r="E120" s="24" t="s">
        <v>40</v>
      </c>
      <c r="F120" s="24" t="s">
        <v>41</v>
      </c>
      <c r="G120" s="25" t="s">
        <v>16</v>
      </c>
      <c r="H120" s="9"/>
      <c r="I120" s="9"/>
      <c r="J120" s="9"/>
      <c r="K120" s="9"/>
    </row>
    <row r="121" spans="1:11" x14ac:dyDescent="0.25">
      <c r="A121" s="16" t="s">
        <v>36</v>
      </c>
      <c r="B121" s="2">
        <v>0.11532971306065519</v>
      </c>
      <c r="C121" s="2">
        <v>0.1261188959417455</v>
      </c>
      <c r="D121" s="2">
        <v>0.13486542958496517</v>
      </c>
      <c r="E121" s="2"/>
      <c r="F121" s="2"/>
      <c r="G121" s="2">
        <v>0.16813499824156372</v>
      </c>
      <c r="H121" s="9"/>
      <c r="I121" s="9"/>
      <c r="J121" s="9"/>
      <c r="K121" s="9"/>
    </row>
    <row r="122" spans="1:11" x14ac:dyDescent="0.25">
      <c r="A122" s="16" t="s">
        <v>78</v>
      </c>
      <c r="B122" s="2">
        <v>4.2507728286467983E-2</v>
      </c>
      <c r="C122" s="2">
        <v>4.1229955384404673E-2</v>
      </c>
      <c r="D122" s="2">
        <v>4.6333109035252902E-2</v>
      </c>
      <c r="E122" s="2"/>
      <c r="F122" s="2"/>
      <c r="G122" s="2">
        <v>5.1016235640279795E-2</v>
      </c>
      <c r="H122" s="9"/>
      <c r="I122" s="9"/>
      <c r="J122" s="9"/>
      <c r="K122" s="9"/>
    </row>
    <row r="123" spans="1:11" x14ac:dyDescent="0.25">
      <c r="A123" s="16" t="s">
        <v>45</v>
      </c>
      <c r="B123" s="2">
        <v>3.8307702833098541E-2</v>
      </c>
      <c r="C123" s="2">
        <v>4.6283984209936742E-2</v>
      </c>
      <c r="D123" s="2">
        <v>4.6737046752642959E-2</v>
      </c>
      <c r="E123" s="2"/>
      <c r="F123" s="2"/>
      <c r="G123" s="2">
        <v>6.1936161325806809E-2</v>
      </c>
      <c r="H123" s="9"/>
      <c r="I123" s="9"/>
      <c r="J123" s="9"/>
      <c r="K123" s="9"/>
    </row>
    <row r="124" spans="1:11" x14ac:dyDescent="0.25">
      <c r="A124" s="16" t="s">
        <v>77</v>
      </c>
      <c r="B124" s="2">
        <v>3.8464240058849124E-2</v>
      </c>
      <c r="C124" s="2">
        <v>3.5303599661666157E-2</v>
      </c>
      <c r="D124" s="2">
        <v>3.6394009210858939E-2</v>
      </c>
      <c r="E124" s="2"/>
      <c r="F124" s="2"/>
      <c r="G124" s="2">
        <v>4.4393448504312462E-2</v>
      </c>
      <c r="H124" s="9"/>
      <c r="I124" s="9"/>
      <c r="J124" s="9"/>
      <c r="K124" s="9"/>
    </row>
    <row r="125" spans="1:11" x14ac:dyDescent="0.25">
      <c r="A125" s="16"/>
      <c r="B125" s="2"/>
      <c r="C125" s="2"/>
      <c r="D125" s="2"/>
      <c r="E125" s="2"/>
      <c r="F125" s="2"/>
      <c r="G125" s="2"/>
      <c r="H125" s="9"/>
      <c r="I125" s="9"/>
      <c r="J125" s="9"/>
      <c r="K125" s="9"/>
    </row>
    <row r="126" spans="1:11" x14ac:dyDescent="0.25">
      <c r="A126" s="16"/>
      <c r="B126" s="2"/>
      <c r="C126" s="2"/>
      <c r="D126" s="2"/>
      <c r="E126" s="2"/>
      <c r="F126" s="2"/>
      <c r="G126" s="2"/>
      <c r="H126" s="9"/>
      <c r="I126" s="9"/>
      <c r="J126" s="9"/>
      <c r="K126" s="9"/>
    </row>
    <row r="127" spans="1:11" x14ac:dyDescent="0.25">
      <c r="A127" s="16"/>
      <c r="B127" s="2"/>
      <c r="C127" s="2"/>
      <c r="D127" s="2"/>
      <c r="E127" s="2"/>
      <c r="F127" s="2"/>
      <c r="G127" s="2"/>
      <c r="H127" s="9"/>
      <c r="I127" s="9"/>
      <c r="J127" s="9"/>
      <c r="K127" s="9"/>
    </row>
    <row r="128" spans="1:11" x14ac:dyDescent="0.25">
      <c r="A128" s="16"/>
      <c r="B128" s="2"/>
      <c r="C128" s="2"/>
      <c r="D128" s="2"/>
      <c r="E128" s="2"/>
      <c r="F128" s="2"/>
      <c r="G128" s="2"/>
      <c r="H128" s="9"/>
      <c r="I128" s="9"/>
      <c r="J128" s="9"/>
      <c r="K128" s="9"/>
    </row>
    <row r="129" spans="1:11" x14ac:dyDescent="0.25">
      <c r="A129" s="16"/>
      <c r="B129" s="2"/>
      <c r="C129" s="2"/>
      <c r="D129" s="2"/>
      <c r="E129" s="2"/>
      <c r="F129" s="2"/>
      <c r="G129" s="2"/>
      <c r="H129" s="9"/>
      <c r="I129" s="9"/>
      <c r="J129" s="9"/>
      <c r="K129" s="9"/>
    </row>
    <row r="130" spans="1:11" x14ac:dyDescent="0.25">
      <c r="A130" s="16"/>
      <c r="B130" s="2"/>
      <c r="C130" s="2"/>
      <c r="D130" s="2"/>
      <c r="E130" s="2"/>
      <c r="F130" s="2"/>
      <c r="G130" s="2"/>
      <c r="H130" s="9"/>
      <c r="I130" s="9"/>
      <c r="J130" s="9"/>
      <c r="K130" s="9"/>
    </row>
    <row r="131" spans="1:11" x14ac:dyDescent="0.25">
      <c r="A131" s="16"/>
      <c r="B131" s="2"/>
      <c r="C131" s="2"/>
      <c r="D131" s="2"/>
      <c r="E131" s="2"/>
      <c r="F131" s="2"/>
      <c r="G131" s="2"/>
      <c r="H131" s="9"/>
      <c r="I131" s="9"/>
      <c r="J131" s="9"/>
      <c r="K131" s="9"/>
    </row>
    <row r="132" spans="1:11" x14ac:dyDescent="0.25">
      <c r="A132" s="16"/>
      <c r="B132" s="2"/>
      <c r="C132" s="2"/>
      <c r="D132" s="2"/>
      <c r="E132" s="2"/>
      <c r="F132" s="2"/>
      <c r="G132" s="2"/>
      <c r="H132" s="9"/>
      <c r="I132" s="9"/>
      <c r="J132" s="9"/>
      <c r="K132" s="9"/>
    </row>
    <row r="133" spans="1:11" x14ac:dyDescent="0.25">
      <c r="A133" s="16"/>
      <c r="B133" s="2"/>
      <c r="C133" s="2"/>
      <c r="D133" s="2"/>
      <c r="E133" s="2"/>
      <c r="F133" s="2"/>
      <c r="G133" s="2"/>
      <c r="H133" s="9"/>
      <c r="I133" s="9"/>
      <c r="J133" s="9"/>
      <c r="K133" s="9"/>
    </row>
    <row r="134" spans="1:11" x14ac:dyDescent="0.25">
      <c r="A134" s="16"/>
      <c r="B134" s="2"/>
      <c r="C134" s="2"/>
      <c r="D134" s="2"/>
      <c r="E134" s="2"/>
      <c r="F134" s="2"/>
      <c r="G134" s="2"/>
      <c r="H134" s="9"/>
      <c r="I134" s="9"/>
      <c r="J134" s="9"/>
      <c r="K134" s="9"/>
    </row>
    <row r="135" spans="1:11" x14ac:dyDescent="0.25">
      <c r="A135" s="16"/>
      <c r="B135" s="2"/>
      <c r="C135" s="2"/>
      <c r="D135" s="2"/>
      <c r="E135" s="2"/>
      <c r="F135" s="2"/>
      <c r="G135" s="2"/>
      <c r="H135" s="9"/>
      <c r="I135" s="9"/>
      <c r="J135" s="9"/>
      <c r="K135" s="9"/>
    </row>
    <row r="136" spans="1:11" x14ac:dyDescent="0.25">
      <c r="A136" s="16"/>
      <c r="B136" s="2"/>
      <c r="C136" s="2"/>
      <c r="D136" s="2"/>
      <c r="E136" s="2"/>
      <c r="F136" s="2"/>
      <c r="G136" s="2"/>
      <c r="H136" s="9"/>
      <c r="I136" s="9"/>
      <c r="J136" s="9"/>
      <c r="K136" s="9"/>
    </row>
    <row r="137" spans="1:11" x14ac:dyDescent="0.25">
      <c r="A137" s="16"/>
      <c r="B137" s="2"/>
      <c r="C137" s="2"/>
      <c r="D137" s="2"/>
      <c r="E137" s="2"/>
      <c r="F137" s="2"/>
      <c r="G137" s="2"/>
      <c r="H137" s="9"/>
      <c r="I137" s="9"/>
      <c r="J137" s="9"/>
      <c r="K137" s="9"/>
    </row>
    <row r="138" spans="1:11" x14ac:dyDescent="0.25">
      <c r="A138" s="16"/>
      <c r="B138" s="2"/>
      <c r="C138" s="2"/>
      <c r="D138" s="2"/>
      <c r="E138" s="2"/>
      <c r="F138" s="2"/>
      <c r="G138" s="2"/>
      <c r="H138" s="9"/>
      <c r="I138" s="9"/>
      <c r="J138" s="9"/>
      <c r="K138" s="9"/>
    </row>
    <row r="139" spans="1:11" x14ac:dyDescent="0.25">
      <c r="A139" s="54"/>
      <c r="B139" s="2"/>
      <c r="C139" s="2"/>
      <c r="D139" s="2"/>
      <c r="E139" s="2"/>
      <c r="F139" s="2"/>
      <c r="G139" s="2"/>
      <c r="H139" s="9"/>
      <c r="I139" s="9"/>
      <c r="J139" s="9"/>
      <c r="K139" s="9"/>
    </row>
    <row r="140" spans="1:11" x14ac:dyDescent="0.25">
      <c r="A140" s="55"/>
      <c r="B140" s="2"/>
      <c r="C140" s="2"/>
      <c r="D140" s="2"/>
      <c r="E140" s="2"/>
      <c r="F140" s="2"/>
      <c r="G140" s="2"/>
      <c r="H140" s="9"/>
      <c r="I140" s="9"/>
      <c r="J140" s="9"/>
      <c r="K140" s="9"/>
    </row>
    <row r="141" spans="1:11" ht="15.75" thickBot="1" x14ac:dyDescent="0.3">
      <c r="A141" s="26"/>
      <c r="B141" s="26"/>
      <c r="C141" s="26"/>
      <c r="D141" s="26"/>
      <c r="E141" s="26"/>
      <c r="F141" s="27"/>
      <c r="G141" s="27"/>
      <c r="H141" s="27"/>
      <c r="I141" s="27"/>
    </row>
    <row r="142" spans="1:11" ht="30.75" thickBot="1" x14ac:dyDescent="0.3">
      <c r="A142" s="28"/>
      <c r="B142" s="29" t="s">
        <v>1</v>
      </c>
      <c r="C142" s="29" t="s">
        <v>17</v>
      </c>
      <c r="D142" s="29" t="s">
        <v>19</v>
      </c>
      <c r="E142" s="29" t="s">
        <v>4</v>
      </c>
      <c r="F142" s="44" t="s">
        <v>5</v>
      </c>
      <c r="G142" s="36"/>
      <c r="H142" s="36"/>
      <c r="I142" s="36"/>
      <c r="J142" s="36"/>
    </row>
    <row r="143" spans="1:11" x14ac:dyDescent="0.25">
      <c r="A143" s="16"/>
      <c r="B143" s="2">
        <v>-0.48584532917403811</v>
      </c>
      <c r="C143" s="3">
        <v>14</v>
      </c>
      <c r="D143" s="3">
        <v>25</v>
      </c>
      <c r="E143" s="1">
        <v>-0.70522019577171069</v>
      </c>
      <c r="F143" s="1">
        <v>1.3636493048359846</v>
      </c>
      <c r="G143" s="36"/>
      <c r="H143" s="36"/>
      <c r="I143" s="36"/>
      <c r="J143" s="36"/>
    </row>
    <row r="144" spans="1:11" x14ac:dyDescent="0.25">
      <c r="A144" s="16"/>
      <c r="B144" s="2">
        <v>-0.10944732534306506</v>
      </c>
      <c r="C144" s="3">
        <v>29</v>
      </c>
      <c r="D144" s="3">
        <v>101</v>
      </c>
      <c r="E144" s="1">
        <v>0.38217351796830901</v>
      </c>
      <c r="F144" s="1">
        <v>0.50670018908025805</v>
      </c>
      <c r="G144" s="36"/>
      <c r="H144" s="36"/>
      <c r="I144" s="36"/>
      <c r="J144" s="36"/>
    </row>
    <row r="145" spans="1:10" x14ac:dyDescent="0.25">
      <c r="A145" s="16"/>
      <c r="B145" s="2">
        <v>-0.20356032324978934</v>
      </c>
      <c r="C145" s="3">
        <v>12</v>
      </c>
      <c r="D145" s="3">
        <v>15</v>
      </c>
      <c r="E145" s="1">
        <v>-1.643433165344947</v>
      </c>
      <c r="F145" s="1">
        <v>4.5482231877742034</v>
      </c>
      <c r="G145" s="36"/>
      <c r="H145" s="36"/>
      <c r="I145" s="36"/>
      <c r="J145" s="36"/>
    </row>
    <row r="146" spans="1:10" x14ac:dyDescent="0.25">
      <c r="A146" s="16"/>
      <c r="B146" s="2">
        <v>-8.6365527181759161E-2</v>
      </c>
      <c r="C146" s="3">
        <v>4</v>
      </c>
      <c r="D146" s="3">
        <v>9</v>
      </c>
      <c r="E146" s="1">
        <v>-0.61574130436141572</v>
      </c>
      <c r="F146" s="1">
        <v>1.7071368966769001</v>
      </c>
      <c r="G146" s="36"/>
      <c r="H146" s="36"/>
      <c r="I146" s="36"/>
      <c r="J146" s="36"/>
    </row>
    <row r="147" spans="1:10" x14ac:dyDescent="0.25">
      <c r="A147" s="16"/>
      <c r="B147" s="2"/>
      <c r="C147" s="3"/>
      <c r="D147" s="3"/>
      <c r="E147" s="1"/>
      <c r="F147" s="1"/>
      <c r="G147" s="36"/>
      <c r="H147" s="36"/>
      <c r="I147" s="36"/>
      <c r="J147" s="36"/>
    </row>
    <row r="148" spans="1:10" x14ac:dyDescent="0.25">
      <c r="A148" s="16"/>
      <c r="B148" s="2"/>
      <c r="C148" s="3"/>
      <c r="D148" s="3"/>
      <c r="E148" s="1"/>
      <c r="F148" s="1"/>
      <c r="G148" s="36"/>
      <c r="H148" s="36"/>
      <c r="I148" s="36"/>
      <c r="J148" s="36"/>
    </row>
    <row r="149" spans="1:10" x14ac:dyDescent="0.25">
      <c r="A149" s="16"/>
      <c r="B149" s="2"/>
      <c r="C149" s="3"/>
      <c r="D149" s="3"/>
      <c r="E149" s="1"/>
      <c r="F149" s="1"/>
      <c r="G149" s="36"/>
      <c r="H149" s="36"/>
      <c r="I149" s="36"/>
      <c r="J149" s="36"/>
    </row>
    <row r="150" spans="1:10" x14ac:dyDescent="0.25">
      <c r="A150" s="16"/>
      <c r="B150" s="2"/>
      <c r="C150" s="3"/>
      <c r="D150" s="3"/>
      <c r="E150" s="1"/>
      <c r="F150" s="1"/>
      <c r="G150" s="36"/>
      <c r="H150" s="36"/>
      <c r="I150" s="36"/>
      <c r="J150" s="36"/>
    </row>
    <row r="151" spans="1:10" x14ac:dyDescent="0.25">
      <c r="A151" s="16"/>
      <c r="B151" s="2"/>
      <c r="C151" s="3"/>
      <c r="D151" s="3"/>
      <c r="E151" s="1"/>
      <c r="F151" s="1"/>
      <c r="G151" s="36"/>
      <c r="H151" s="36"/>
      <c r="I151" s="36"/>
      <c r="J151" s="36"/>
    </row>
    <row r="152" spans="1:10" x14ac:dyDescent="0.25">
      <c r="A152" s="16"/>
      <c r="B152" s="2"/>
      <c r="C152" s="3"/>
      <c r="D152" s="3"/>
      <c r="E152" s="1"/>
      <c r="F152" s="1"/>
      <c r="G152" s="36"/>
      <c r="H152" s="36"/>
      <c r="I152" s="36"/>
      <c r="J152" s="36"/>
    </row>
    <row r="153" spans="1:10" x14ac:dyDescent="0.25">
      <c r="A153" s="16"/>
      <c r="B153" s="2"/>
      <c r="C153" s="3"/>
      <c r="D153" s="3"/>
      <c r="E153" s="1"/>
      <c r="F153" s="1"/>
      <c r="G153" s="36"/>
      <c r="H153" s="36"/>
      <c r="I153" s="36"/>
      <c r="J153" s="36"/>
    </row>
    <row r="154" spans="1:10" x14ac:dyDescent="0.25">
      <c r="A154" s="16"/>
      <c r="B154" s="2"/>
      <c r="C154" s="3"/>
      <c r="D154" s="3"/>
      <c r="E154" s="1"/>
      <c r="F154" s="1"/>
      <c r="G154" s="36"/>
      <c r="H154" s="36"/>
      <c r="I154" s="36"/>
      <c r="J154" s="36"/>
    </row>
    <row r="155" spans="1:10" x14ac:dyDescent="0.25">
      <c r="A155" s="16"/>
      <c r="B155" s="2"/>
      <c r="C155" s="3"/>
      <c r="D155" s="3"/>
      <c r="E155" s="1"/>
      <c r="F155" s="1"/>
      <c r="G155" s="36"/>
      <c r="H155" s="36"/>
      <c r="I155" s="36"/>
      <c r="J155" s="36"/>
    </row>
    <row r="156" spans="1:10" x14ac:dyDescent="0.25">
      <c r="A156" s="16"/>
      <c r="B156" s="2"/>
      <c r="C156" s="3"/>
      <c r="D156" s="3"/>
      <c r="E156" s="1"/>
      <c r="F156" s="1"/>
      <c r="G156" s="36"/>
      <c r="H156" s="36"/>
      <c r="I156" s="36"/>
      <c r="J156" s="36"/>
    </row>
    <row r="157" spans="1:10" x14ac:dyDescent="0.25">
      <c r="A157" s="16"/>
      <c r="B157" s="2"/>
      <c r="C157" s="3"/>
      <c r="D157" s="3"/>
      <c r="E157" s="1"/>
      <c r="F157" s="1"/>
      <c r="G157" s="36"/>
      <c r="H157" s="36"/>
      <c r="I157" s="36"/>
      <c r="J157" s="36"/>
    </row>
    <row r="158" spans="1:10" x14ac:dyDescent="0.25">
      <c r="A158" s="16"/>
      <c r="B158" s="2"/>
      <c r="C158" s="3"/>
      <c r="D158" s="3"/>
      <c r="E158" s="1"/>
      <c r="F158" s="1"/>
      <c r="G158" s="36"/>
      <c r="H158" s="36"/>
      <c r="I158" s="36"/>
      <c r="J158" s="36"/>
    </row>
    <row r="159" spans="1:10" x14ac:dyDescent="0.25">
      <c r="A159" s="16"/>
      <c r="B159" s="2"/>
      <c r="C159" s="3"/>
      <c r="D159" s="3"/>
      <c r="E159" s="1"/>
      <c r="F159" s="1"/>
      <c r="G159" s="36"/>
      <c r="H159" s="36"/>
      <c r="I159" s="36"/>
      <c r="J159" s="36"/>
    </row>
    <row r="160" spans="1:10" x14ac:dyDescent="0.25">
      <c r="A160" s="16"/>
      <c r="B160" s="2"/>
      <c r="C160" s="3"/>
      <c r="D160" s="3"/>
      <c r="E160" s="1"/>
      <c r="F160" s="1"/>
      <c r="G160" s="36"/>
      <c r="H160" s="36"/>
      <c r="I160" s="36"/>
      <c r="J160" s="36"/>
    </row>
    <row r="161" spans="1:11" x14ac:dyDescent="0.25">
      <c r="A161" s="54"/>
      <c r="B161" s="2"/>
      <c r="C161" s="3"/>
      <c r="D161" s="3"/>
      <c r="E161" s="1"/>
      <c r="F161" s="1"/>
      <c r="G161" s="36"/>
      <c r="H161" s="36"/>
      <c r="I161" s="36"/>
      <c r="J161" s="36"/>
    </row>
    <row r="162" spans="1:11" ht="15.75" thickBot="1" x14ac:dyDescent="0.3">
      <c r="A162" s="55"/>
      <c r="B162" s="2"/>
      <c r="C162" s="3"/>
      <c r="D162" s="3"/>
      <c r="E162" s="1"/>
      <c r="F162" s="62"/>
      <c r="G162" s="36"/>
      <c r="H162" s="36"/>
      <c r="I162" s="36"/>
      <c r="J162" s="36"/>
    </row>
    <row r="163" spans="1:11" ht="15.75" thickBot="1" x14ac:dyDescent="0.3">
      <c r="A163" s="30"/>
      <c r="B163" s="31"/>
      <c r="C163" s="31"/>
      <c r="D163" s="31"/>
      <c r="E163" s="31"/>
      <c r="F163" s="30"/>
      <c r="G163" s="41"/>
      <c r="H163" s="42"/>
      <c r="I163" s="43"/>
      <c r="J163" s="42"/>
    </row>
    <row r="164" spans="1:11" ht="30.75" thickBot="1" x14ac:dyDescent="0.3">
      <c r="A164" s="11"/>
      <c r="B164" s="109" t="s">
        <v>10</v>
      </c>
      <c r="C164" s="110"/>
      <c r="D164" s="110"/>
      <c r="E164" s="110"/>
      <c r="F164" s="111"/>
      <c r="G164" s="6" t="s">
        <v>35</v>
      </c>
      <c r="H164" s="5" t="s">
        <v>31</v>
      </c>
      <c r="I164" s="9"/>
      <c r="J164" s="9"/>
      <c r="K164" s="9"/>
    </row>
    <row r="165" spans="1:11" ht="15.75" thickBot="1" x14ac:dyDescent="0.3">
      <c r="A165" s="23"/>
      <c r="B165" s="32" t="s">
        <v>8</v>
      </c>
      <c r="C165" s="32" t="s">
        <v>6</v>
      </c>
      <c r="D165" s="32" t="s">
        <v>30</v>
      </c>
      <c r="E165" s="32" t="s">
        <v>28</v>
      </c>
      <c r="F165" s="32" t="s">
        <v>7</v>
      </c>
      <c r="G165" s="32" t="s">
        <v>6</v>
      </c>
      <c r="H165" s="33" t="s">
        <v>6</v>
      </c>
      <c r="I165" s="9"/>
      <c r="J165" s="9"/>
      <c r="K165" s="9"/>
    </row>
    <row r="166" spans="1:11" x14ac:dyDescent="0.25">
      <c r="A166" s="16"/>
      <c r="B166" s="2">
        <v>0</v>
      </c>
      <c r="C166" s="1">
        <v>1.0000000000000002</v>
      </c>
      <c r="D166" s="4">
        <v>1</v>
      </c>
      <c r="E166" s="2">
        <v>6.7168056602346024E-2</v>
      </c>
      <c r="F166" s="2">
        <v>-1.7347234759768071E-18</v>
      </c>
      <c r="G166" s="1">
        <v>1.0755847179058127</v>
      </c>
      <c r="H166" s="1">
        <v>0.1195509834960104</v>
      </c>
      <c r="I166" s="9"/>
      <c r="J166" s="9"/>
      <c r="K166" s="9"/>
    </row>
    <row r="167" spans="1:11" x14ac:dyDescent="0.25">
      <c r="A167" s="16"/>
      <c r="B167" s="2">
        <v>1.3062551751579665E-2</v>
      </c>
      <c r="C167" s="1">
        <v>2.3493539732688466E-2</v>
      </c>
      <c r="D167" s="4">
        <v>5.9950987308596826E-3</v>
      </c>
      <c r="E167" s="2">
        <v>0.58118238333593852</v>
      </c>
      <c r="F167" s="2">
        <v>1.0820827273979564E-3</v>
      </c>
      <c r="G167" s="1">
        <v>0.77981323107136435</v>
      </c>
      <c r="H167" s="1">
        <v>4.9172810125149687E-2</v>
      </c>
      <c r="I167" s="9"/>
      <c r="J167" s="9"/>
      <c r="K167" s="9"/>
    </row>
    <row r="168" spans="1:11" x14ac:dyDescent="0.25">
      <c r="A168" s="16"/>
      <c r="B168" s="2">
        <v>1.4425717295118545E-2</v>
      </c>
      <c r="C168" s="1">
        <v>0.28308523317278356</v>
      </c>
      <c r="D168" s="4">
        <v>0.59055738924447276</v>
      </c>
      <c r="E168" s="2">
        <v>0.12525447273975462</v>
      </c>
      <c r="F168" s="2">
        <v>1.1942672867807245E-3</v>
      </c>
      <c r="G168" s="1">
        <v>0.82655111078490362</v>
      </c>
      <c r="H168" s="1">
        <v>6.3003409459486764E-2</v>
      </c>
      <c r="I168" s="9"/>
      <c r="J168" s="9"/>
      <c r="K168" s="9"/>
    </row>
    <row r="169" spans="1:11" x14ac:dyDescent="0.25">
      <c r="A169" s="16"/>
      <c r="B169" s="2">
        <v>5.5222059567918036E-2</v>
      </c>
      <c r="C169" s="1">
        <v>7.4983574706632264E-2</v>
      </c>
      <c r="D169" s="4">
        <v>8.0651187048402462E-2</v>
      </c>
      <c r="E169" s="2">
        <v>0.80641488691237262</v>
      </c>
      <c r="F169" s="2">
        <v>4.4893159025211331E-3</v>
      </c>
      <c r="G169" s="1">
        <v>0.99999999999999911</v>
      </c>
      <c r="H169" s="1">
        <v>3.6104096916844637E-2</v>
      </c>
      <c r="I169" s="9"/>
      <c r="J169" s="9"/>
      <c r="K169" s="9"/>
    </row>
    <row r="170" spans="1:11" x14ac:dyDescent="0.25">
      <c r="A170" s="16"/>
      <c r="B170" s="2"/>
      <c r="C170" s="1"/>
      <c r="D170" s="4"/>
      <c r="E170" s="2"/>
      <c r="F170" s="2"/>
      <c r="G170" s="1"/>
      <c r="H170" s="1"/>
      <c r="I170" s="9"/>
      <c r="J170" s="9"/>
      <c r="K170" s="9"/>
    </row>
    <row r="171" spans="1:11" x14ac:dyDescent="0.25">
      <c r="A171" s="16"/>
      <c r="B171" s="2"/>
      <c r="C171" s="1"/>
      <c r="D171" s="4"/>
      <c r="E171" s="2"/>
      <c r="F171" s="2"/>
      <c r="G171" s="1"/>
      <c r="H171" s="1"/>
      <c r="I171" s="9"/>
      <c r="J171" s="9"/>
      <c r="K171" s="9"/>
    </row>
    <row r="172" spans="1:11" x14ac:dyDescent="0.25">
      <c r="A172" s="16"/>
      <c r="B172" s="2"/>
      <c r="C172" s="1"/>
      <c r="D172" s="4"/>
      <c r="E172" s="2"/>
      <c r="F172" s="2"/>
      <c r="G172" s="1"/>
      <c r="H172" s="1"/>
      <c r="I172" s="9"/>
      <c r="J172" s="9"/>
      <c r="K172" s="9"/>
    </row>
    <row r="173" spans="1:11" x14ac:dyDescent="0.25">
      <c r="A173" s="16"/>
      <c r="B173" s="2"/>
      <c r="C173" s="1"/>
      <c r="D173" s="4"/>
      <c r="E173" s="2"/>
      <c r="F173" s="2"/>
      <c r="G173" s="1"/>
      <c r="H173" s="1"/>
      <c r="I173" s="9"/>
      <c r="J173" s="9"/>
      <c r="K173" s="9"/>
    </row>
    <row r="174" spans="1:11" x14ac:dyDescent="0.25">
      <c r="A174" s="16"/>
      <c r="B174" s="2"/>
      <c r="C174" s="1"/>
      <c r="D174" s="4"/>
      <c r="E174" s="2"/>
      <c r="F174" s="2"/>
      <c r="G174" s="1"/>
      <c r="H174" s="1"/>
      <c r="I174" s="9"/>
      <c r="J174" s="9"/>
      <c r="K174" s="9"/>
    </row>
    <row r="175" spans="1:11" x14ac:dyDescent="0.25">
      <c r="A175" s="16"/>
      <c r="B175" s="2"/>
      <c r="C175" s="1"/>
      <c r="D175" s="4"/>
      <c r="E175" s="2"/>
      <c r="F175" s="2"/>
      <c r="G175" s="1"/>
      <c r="H175" s="1"/>
      <c r="I175" s="9"/>
      <c r="J175" s="9"/>
      <c r="K175" s="9"/>
    </row>
    <row r="176" spans="1:11" x14ac:dyDescent="0.25">
      <c r="A176" s="16"/>
      <c r="B176" s="2"/>
      <c r="C176" s="1"/>
      <c r="D176" s="4"/>
      <c r="E176" s="2"/>
      <c r="F176" s="2"/>
      <c r="G176" s="1"/>
      <c r="H176" s="1"/>
      <c r="I176" s="9"/>
      <c r="J176" s="9"/>
      <c r="K176" s="9"/>
    </row>
    <row r="177" spans="1:12" x14ac:dyDescent="0.25">
      <c r="A177" s="16"/>
      <c r="B177" s="2"/>
      <c r="C177" s="1"/>
      <c r="D177" s="4"/>
      <c r="E177" s="2"/>
      <c r="F177" s="2"/>
      <c r="G177" s="1"/>
      <c r="H177" s="1"/>
      <c r="I177" s="9"/>
      <c r="J177" s="9"/>
      <c r="K177" s="9"/>
    </row>
    <row r="178" spans="1:12" x14ac:dyDescent="0.25">
      <c r="A178" s="16"/>
      <c r="B178" s="2"/>
      <c r="C178" s="1"/>
      <c r="D178" s="4"/>
      <c r="E178" s="2"/>
      <c r="F178" s="2"/>
      <c r="G178" s="1"/>
      <c r="H178" s="1"/>
      <c r="I178" s="9"/>
      <c r="J178" s="9"/>
      <c r="K178" s="9"/>
    </row>
    <row r="179" spans="1:12" x14ac:dyDescent="0.25">
      <c r="A179" s="16"/>
      <c r="B179" s="2"/>
      <c r="C179" s="1"/>
      <c r="D179" s="4"/>
      <c r="E179" s="2"/>
      <c r="F179" s="2"/>
      <c r="G179" s="1"/>
      <c r="H179" s="1"/>
      <c r="I179" s="9"/>
      <c r="J179" s="9"/>
      <c r="K179" s="9"/>
    </row>
    <row r="180" spans="1:12" x14ac:dyDescent="0.25">
      <c r="A180" s="16"/>
      <c r="B180" s="2"/>
      <c r="C180" s="1"/>
      <c r="D180" s="4"/>
      <c r="E180" s="2"/>
      <c r="F180" s="2"/>
      <c r="G180" s="1"/>
      <c r="H180" s="1"/>
      <c r="I180" s="9"/>
      <c r="J180" s="9"/>
      <c r="K180" s="9"/>
    </row>
    <row r="181" spans="1:12" x14ac:dyDescent="0.25">
      <c r="A181" s="16"/>
      <c r="B181" s="2"/>
      <c r="C181" s="1"/>
      <c r="D181" s="4"/>
      <c r="E181" s="2"/>
      <c r="F181" s="2"/>
      <c r="G181" s="1"/>
      <c r="H181" s="1"/>
      <c r="I181" s="9"/>
      <c r="J181" s="9"/>
      <c r="K181" s="9"/>
    </row>
    <row r="182" spans="1:12" x14ac:dyDescent="0.25">
      <c r="A182" s="16"/>
      <c r="B182" s="2"/>
      <c r="C182" s="1"/>
      <c r="D182" s="4"/>
      <c r="E182" s="2"/>
      <c r="F182" s="2"/>
      <c r="G182" s="1"/>
      <c r="H182" s="1"/>
      <c r="I182" s="9"/>
      <c r="J182" s="9"/>
      <c r="K182" s="9"/>
    </row>
    <row r="183" spans="1:12" x14ac:dyDescent="0.25">
      <c r="A183" s="16"/>
      <c r="B183" s="2"/>
      <c r="C183" s="1"/>
      <c r="D183" s="4"/>
      <c r="E183" s="2"/>
      <c r="F183" s="2"/>
      <c r="G183" s="1"/>
      <c r="H183" s="1"/>
      <c r="I183" s="9"/>
      <c r="J183" s="9"/>
      <c r="K183" s="9"/>
    </row>
    <row r="184" spans="1:12" x14ac:dyDescent="0.25">
      <c r="A184" s="54"/>
      <c r="B184" s="2"/>
      <c r="C184" s="1"/>
      <c r="D184" s="4"/>
      <c r="E184" s="2"/>
      <c r="F184" s="2"/>
      <c r="G184" s="1"/>
      <c r="H184" s="1"/>
      <c r="I184" s="9"/>
      <c r="J184" s="9"/>
      <c r="K184" s="9"/>
    </row>
    <row r="185" spans="1:12" ht="15.75" thickBot="1" x14ac:dyDescent="0.3">
      <c r="A185" s="55"/>
      <c r="B185" s="2"/>
      <c r="C185" s="1"/>
      <c r="D185" s="2"/>
      <c r="E185" s="2"/>
      <c r="F185" s="2"/>
      <c r="G185" s="1"/>
      <c r="H185" s="62"/>
      <c r="I185" s="9"/>
      <c r="J185" s="9"/>
      <c r="K185" s="9"/>
    </row>
    <row r="186" spans="1:12" ht="15.75" thickBot="1" x14ac:dyDescent="0.3">
      <c r="A186" s="34"/>
      <c r="B186" s="31"/>
      <c r="C186" s="31"/>
      <c r="D186" s="31"/>
      <c r="E186" s="31"/>
      <c r="F186" s="35"/>
      <c r="G186" s="36"/>
      <c r="H186" s="36"/>
      <c r="I186" s="36"/>
      <c r="J186" s="36"/>
    </row>
    <row r="187" spans="1:12" ht="43.9" customHeight="1" thickBot="1" x14ac:dyDescent="0.3">
      <c r="A187" s="37"/>
      <c r="B187" s="38" t="s">
        <v>18</v>
      </c>
      <c r="C187" s="38" t="s">
        <v>20</v>
      </c>
      <c r="D187" s="38" t="s">
        <v>23</v>
      </c>
      <c r="E187" s="38" t="s">
        <v>24</v>
      </c>
      <c r="F187" s="38" t="s">
        <v>25</v>
      </c>
      <c r="G187" s="39" t="s">
        <v>26</v>
      </c>
      <c r="H187" s="39" t="s">
        <v>42</v>
      </c>
      <c r="I187" s="39" t="s">
        <v>32</v>
      </c>
      <c r="J187" s="48" t="s">
        <v>33</v>
      </c>
      <c r="K187" s="48" t="s">
        <v>43</v>
      </c>
      <c r="L187" s="48" t="s">
        <v>34</v>
      </c>
    </row>
    <row r="188" spans="1:12" x14ac:dyDescent="0.25">
      <c r="A188" s="16"/>
      <c r="B188" s="4">
        <v>62.376237623762378</v>
      </c>
      <c r="C188" s="4">
        <v>1.4219195380897682</v>
      </c>
      <c r="D188" s="4">
        <v>63</v>
      </c>
      <c r="E188" s="4">
        <v>38</v>
      </c>
      <c r="F188" s="4">
        <v>0.85766575313351023</v>
      </c>
      <c r="G188" s="4">
        <v>100</v>
      </c>
      <c r="H188" s="4">
        <v>97.935711120366037</v>
      </c>
      <c r="I188" s="4">
        <v>19.176392519571873</v>
      </c>
      <c r="J188" s="4">
        <v>100</v>
      </c>
      <c r="K188" s="4">
        <v>38.288353042919034</v>
      </c>
      <c r="L188" s="4">
        <v>-7.2825380676783613</v>
      </c>
    </row>
    <row r="189" spans="1:12" x14ac:dyDescent="0.25">
      <c r="A189" s="16"/>
      <c r="B189" s="4">
        <v>49.504950495049506</v>
      </c>
      <c r="C189" s="4">
        <v>1.2364659591774969</v>
      </c>
      <c r="D189" s="4">
        <v>50</v>
      </c>
      <c r="E189" s="4">
        <v>51</v>
      </c>
      <c r="F189" s="4">
        <v>1.2611952783610474</v>
      </c>
      <c r="G189" s="4">
        <v>7.7959678122955207</v>
      </c>
      <c r="H189" s="4">
        <v>55.576761475754353</v>
      </c>
      <c r="I189" s="4">
        <v>8.223635041680053</v>
      </c>
      <c r="J189" s="4">
        <v>3.1993756665839119</v>
      </c>
      <c r="K189" s="4">
        <v>108.1714539399792</v>
      </c>
      <c r="L189" s="4">
        <v>0.57613365178383247</v>
      </c>
    </row>
    <row r="190" spans="1:12" x14ac:dyDescent="0.25">
      <c r="A190" s="16"/>
      <c r="B190" s="4">
        <v>63.366336633663366</v>
      </c>
      <c r="C190" s="4">
        <v>1.5797034364765252</v>
      </c>
      <c r="D190" s="4">
        <v>64</v>
      </c>
      <c r="E190" s="4">
        <v>37</v>
      </c>
      <c r="F190" s="4">
        <v>0.91326604921299148</v>
      </c>
      <c r="G190" s="4">
        <v>33.19455462398281</v>
      </c>
      <c r="H190" s="4">
        <v>64.656978312327979</v>
      </c>
      <c r="I190" s="4">
        <v>9.8509325172046474</v>
      </c>
      <c r="J190" s="4">
        <v>27.64664385524117</v>
      </c>
      <c r="K190" s="4">
        <v>69.969607902305142</v>
      </c>
      <c r="L190" s="4">
        <v>-4.1756130358812165</v>
      </c>
    </row>
    <row r="191" spans="1:12" x14ac:dyDescent="0.25">
      <c r="A191" s="16"/>
      <c r="B191" s="4">
        <v>70.297029702970292</v>
      </c>
      <c r="C191" s="4">
        <v>2.7102061632752239</v>
      </c>
      <c r="D191" s="4">
        <v>71</v>
      </c>
      <c r="E191" s="4">
        <v>30</v>
      </c>
      <c r="F191" s="4">
        <v>1.1451575337782633</v>
      </c>
      <c r="G191" s="4">
        <v>22.028982610041776</v>
      </c>
      <c r="H191" s="4">
        <v>100</v>
      </c>
      <c r="I191" s="4">
        <v>11.518626998521887</v>
      </c>
      <c r="J191" s="4">
        <v>-0.44449844981978959</v>
      </c>
      <c r="K191" s="4">
        <v>100</v>
      </c>
      <c r="L191" s="4">
        <v>-8.1999855997039859</v>
      </c>
    </row>
    <row r="192" spans="1:12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6"/>
      <c r="B199" s="4"/>
      <c r="C199" s="4"/>
      <c r="D199" s="4"/>
      <c r="E199" s="4"/>
      <c r="F199" s="4"/>
      <c r="G199" s="4"/>
      <c r="H199" s="4"/>
      <c r="I199" s="4"/>
      <c r="J199" s="63"/>
      <c r="K199" s="63"/>
      <c r="L199" s="63"/>
    </row>
    <row r="200" spans="1:12" x14ac:dyDescent="0.25">
      <c r="A200" s="16"/>
      <c r="B200" s="4"/>
      <c r="C200" s="4"/>
      <c r="D200" s="4"/>
      <c r="E200" s="4"/>
      <c r="F200" s="4"/>
      <c r="G200" s="4"/>
      <c r="H200" s="4"/>
      <c r="I200" s="4"/>
      <c r="J200" s="63"/>
      <c r="K200" s="63"/>
      <c r="L200" s="63"/>
    </row>
    <row r="201" spans="1:12" x14ac:dyDescent="0.25">
      <c r="A201" s="16"/>
      <c r="B201" s="4"/>
      <c r="C201" s="4"/>
      <c r="D201" s="4"/>
      <c r="E201" s="4"/>
      <c r="F201" s="4"/>
      <c r="G201" s="4"/>
      <c r="H201" s="4"/>
      <c r="I201" s="4"/>
      <c r="J201" s="63"/>
      <c r="K201" s="63"/>
      <c r="L201" s="63"/>
    </row>
    <row r="202" spans="1:12" x14ac:dyDescent="0.25">
      <c r="A202" s="16"/>
      <c r="B202" s="4"/>
      <c r="C202" s="4"/>
      <c r="D202" s="4"/>
      <c r="E202" s="4"/>
      <c r="F202" s="4"/>
      <c r="G202" s="4"/>
      <c r="H202" s="4"/>
      <c r="I202" s="4"/>
      <c r="J202" s="63"/>
      <c r="K202" s="63"/>
      <c r="L202" s="63"/>
    </row>
    <row r="203" spans="1:12" x14ac:dyDescent="0.25">
      <c r="A203" s="16"/>
      <c r="B203" s="4"/>
      <c r="C203" s="4"/>
      <c r="D203" s="4"/>
      <c r="E203" s="4"/>
      <c r="F203" s="4"/>
      <c r="G203" s="4"/>
      <c r="H203" s="4"/>
      <c r="I203" s="4"/>
      <c r="J203" s="63"/>
      <c r="K203" s="63"/>
      <c r="L203" s="63"/>
    </row>
    <row r="204" spans="1:12" x14ac:dyDescent="0.25">
      <c r="A204" s="16"/>
      <c r="B204" s="4"/>
      <c r="C204" s="4"/>
      <c r="D204" s="4"/>
      <c r="E204" s="4"/>
      <c r="F204" s="4"/>
      <c r="G204" s="4"/>
      <c r="H204" s="4"/>
      <c r="I204" s="4"/>
      <c r="J204" s="63"/>
      <c r="K204" s="63"/>
      <c r="L204" s="63"/>
    </row>
    <row r="205" spans="1:12" x14ac:dyDescent="0.25">
      <c r="A205" s="16"/>
      <c r="B205" s="4"/>
      <c r="C205" s="4"/>
      <c r="D205" s="4"/>
      <c r="E205" s="4"/>
      <c r="F205" s="4"/>
      <c r="G205" s="4"/>
      <c r="H205" s="4"/>
      <c r="I205" s="4"/>
      <c r="J205" s="61"/>
      <c r="K205" s="61"/>
      <c r="L205" s="61"/>
    </row>
    <row r="206" spans="1:12" x14ac:dyDescent="0.25">
      <c r="A206" s="54"/>
      <c r="B206" s="4"/>
      <c r="C206" s="4"/>
      <c r="D206" s="4"/>
      <c r="E206" s="4"/>
      <c r="F206" s="4"/>
      <c r="G206" s="4"/>
      <c r="H206" s="4"/>
      <c r="I206" s="4"/>
      <c r="J206" s="61"/>
      <c r="K206" s="61"/>
      <c r="L206" s="61"/>
    </row>
    <row r="207" spans="1:12" x14ac:dyDescent="0.25">
      <c r="A207" s="55"/>
      <c r="B207" s="4"/>
      <c r="C207" s="4"/>
      <c r="D207" s="4"/>
      <c r="E207" s="4"/>
      <c r="F207" s="4"/>
      <c r="G207" s="4"/>
      <c r="H207" s="4"/>
      <c r="I207" s="4"/>
      <c r="J207" s="61"/>
      <c r="K207" s="61"/>
      <c r="L207" s="61"/>
    </row>
    <row r="208" spans="1:12" ht="15.75" thickBot="1" x14ac:dyDescent="0.3">
      <c r="B208" s="40"/>
    </row>
    <row r="209" spans="1:7" ht="15.75" thickBot="1" x14ac:dyDescent="0.3">
      <c r="A209" s="22"/>
      <c r="B209" s="56" t="s">
        <v>6</v>
      </c>
      <c r="C209" s="52"/>
      <c r="D209" s="52"/>
      <c r="E209" s="52"/>
      <c r="F209" s="52"/>
      <c r="G209" s="53"/>
    </row>
    <row r="210" spans="1:7" ht="15.75" thickBot="1" x14ac:dyDescent="0.3">
      <c r="A210" s="23"/>
      <c r="B210" s="14" t="s">
        <v>13</v>
      </c>
      <c r="C210" s="14" t="s">
        <v>14</v>
      </c>
      <c r="D210" s="45" t="s">
        <v>15</v>
      </c>
      <c r="E210" s="24" t="s">
        <v>40</v>
      </c>
      <c r="F210" s="24" t="s">
        <v>41</v>
      </c>
      <c r="G210" s="25" t="s">
        <v>16</v>
      </c>
    </row>
    <row r="211" spans="1:7" x14ac:dyDescent="0.25">
      <c r="A211" s="16" t="s">
        <v>36</v>
      </c>
      <c r="B211" s="49">
        <v>0.99999999999999967</v>
      </c>
      <c r="C211" s="49">
        <v>1.0000000000000002</v>
      </c>
      <c r="D211" s="49">
        <v>1.0000000000000002</v>
      </c>
      <c r="E211" s="49"/>
      <c r="F211" s="49"/>
      <c r="G211" s="49">
        <v>1.0000000000000002</v>
      </c>
    </row>
    <row r="212" spans="1:7" x14ac:dyDescent="0.25">
      <c r="A212" s="16" t="s">
        <v>78</v>
      </c>
      <c r="B212" s="49">
        <v>-7.1698427426420139E-3</v>
      </c>
      <c r="C212" s="49">
        <v>-6.7813565562974869E-4</v>
      </c>
      <c r="D212" s="49">
        <v>8.3736627535627245E-2</v>
      </c>
      <c r="E212" s="49"/>
      <c r="F212" s="49"/>
      <c r="G212" s="49">
        <v>2.3493539732688466E-2</v>
      </c>
    </row>
    <row r="213" spans="1:7" x14ac:dyDescent="0.25">
      <c r="A213" s="16" t="s">
        <v>45</v>
      </c>
      <c r="B213" s="49">
        <v>0.2210412301422775</v>
      </c>
      <c r="C213" s="49">
        <v>0.2820235507132865</v>
      </c>
      <c r="D213" s="49">
        <v>0.27066642500740057</v>
      </c>
      <c r="E213" s="49"/>
      <c r="F213" s="49"/>
      <c r="G213" s="49">
        <v>0.28308523317278356</v>
      </c>
    </row>
    <row r="214" spans="1:7" x14ac:dyDescent="0.25">
      <c r="A214" s="16" t="s">
        <v>77</v>
      </c>
      <c r="B214" s="49">
        <v>-1.4518743760443788E-2</v>
      </c>
      <c r="C214" s="49">
        <v>9.2266588383381459E-3</v>
      </c>
      <c r="D214" s="49">
        <v>5.5690527745317915E-2</v>
      </c>
      <c r="E214" s="49"/>
      <c r="F214" s="49"/>
      <c r="G214" s="49">
        <v>7.4983574706632264E-2</v>
      </c>
    </row>
    <row r="215" spans="1:7" x14ac:dyDescent="0.25">
      <c r="A215" s="16"/>
      <c r="B215" s="49"/>
      <c r="C215" s="49"/>
      <c r="D215" s="49"/>
      <c r="E215" s="49"/>
      <c r="F215" s="49"/>
      <c r="G215" s="49"/>
    </row>
    <row r="216" spans="1:7" x14ac:dyDescent="0.25">
      <c r="A216" s="16"/>
      <c r="B216" s="49"/>
      <c r="C216" s="49"/>
      <c r="D216" s="49"/>
      <c r="E216" s="49"/>
      <c r="F216" s="49"/>
      <c r="G216" s="49"/>
    </row>
    <row r="217" spans="1:7" x14ac:dyDescent="0.25">
      <c r="A217" s="16"/>
      <c r="B217" s="49"/>
      <c r="C217" s="49"/>
      <c r="D217" s="49"/>
      <c r="E217" s="49"/>
      <c r="F217" s="49"/>
      <c r="G217" s="49"/>
    </row>
    <row r="218" spans="1:7" x14ac:dyDescent="0.25">
      <c r="A218" s="16"/>
      <c r="B218" s="49"/>
      <c r="C218" s="49"/>
      <c r="D218" s="49"/>
      <c r="E218" s="49"/>
      <c r="F218" s="49"/>
      <c r="G218" s="49"/>
    </row>
    <row r="219" spans="1:7" x14ac:dyDescent="0.25">
      <c r="A219" s="16"/>
      <c r="B219" s="49"/>
      <c r="C219" s="49"/>
      <c r="D219" s="49"/>
      <c r="E219" s="49"/>
      <c r="F219" s="49"/>
      <c r="G219" s="49"/>
    </row>
    <row r="220" spans="1:7" x14ac:dyDescent="0.25">
      <c r="A220" s="16"/>
      <c r="B220" s="49"/>
      <c r="C220" s="49"/>
      <c r="D220" s="49"/>
      <c r="E220" s="49"/>
      <c r="F220" s="49"/>
      <c r="G220" s="49"/>
    </row>
    <row r="221" spans="1:7" x14ac:dyDescent="0.25">
      <c r="A221" s="16"/>
      <c r="B221" s="49"/>
      <c r="C221" s="49"/>
      <c r="D221" s="49"/>
      <c r="E221" s="49"/>
      <c r="F221" s="49"/>
      <c r="G221" s="49"/>
    </row>
    <row r="222" spans="1:7" x14ac:dyDescent="0.25">
      <c r="A222" s="16"/>
      <c r="B222" s="49"/>
      <c r="C222" s="49"/>
      <c r="D222" s="49"/>
      <c r="E222" s="49"/>
      <c r="F222" s="49"/>
      <c r="G222" s="49"/>
    </row>
    <row r="223" spans="1:7" x14ac:dyDescent="0.25">
      <c r="A223" s="16"/>
      <c r="B223" s="49"/>
      <c r="C223" s="49"/>
      <c r="D223" s="49"/>
      <c r="E223" s="49"/>
      <c r="F223" s="49"/>
      <c r="G223" s="49"/>
    </row>
    <row r="224" spans="1:7" x14ac:dyDescent="0.25">
      <c r="A224" s="16"/>
      <c r="B224" s="49"/>
      <c r="C224" s="49"/>
      <c r="D224" s="49"/>
      <c r="E224" s="49"/>
      <c r="F224" s="49"/>
      <c r="G224" s="49"/>
    </row>
    <row r="225" spans="1:7" x14ac:dyDescent="0.25">
      <c r="A225" s="16"/>
      <c r="B225" s="49"/>
      <c r="C225" s="49"/>
      <c r="D225" s="49"/>
      <c r="E225" s="49"/>
      <c r="F225" s="49"/>
      <c r="G225" s="49"/>
    </row>
    <row r="226" spans="1:7" x14ac:dyDescent="0.25">
      <c r="A226" s="16"/>
      <c r="B226" s="49"/>
      <c r="C226" s="49"/>
      <c r="D226" s="49"/>
      <c r="E226" s="49"/>
      <c r="F226" s="49"/>
      <c r="G226" s="49"/>
    </row>
    <row r="227" spans="1:7" ht="15.75" thickBot="1" x14ac:dyDescent="0.3">
      <c r="A227" s="15"/>
      <c r="B227" s="49"/>
      <c r="C227" s="49"/>
      <c r="D227" s="49"/>
      <c r="E227" s="49"/>
      <c r="F227" s="49"/>
      <c r="G227" s="49"/>
    </row>
    <row r="228" spans="1:7" x14ac:dyDescent="0.25">
      <c r="A228" s="54"/>
      <c r="B228" s="49"/>
      <c r="C228" s="49"/>
      <c r="D228" s="49"/>
      <c r="E228" s="49"/>
      <c r="F228" s="49"/>
      <c r="G228" s="49"/>
    </row>
    <row r="229" spans="1:7" x14ac:dyDescent="0.25">
      <c r="A229" s="55"/>
      <c r="B229" s="2"/>
      <c r="C229" s="2"/>
      <c r="D229" s="2"/>
      <c r="E229" s="2"/>
      <c r="F229" s="2"/>
      <c r="G229" s="2"/>
    </row>
    <row r="230" spans="1:7" ht="15.75" thickBot="1" x14ac:dyDescent="0.3"/>
    <row r="231" spans="1:7" ht="15.75" thickBot="1" x14ac:dyDescent="0.3">
      <c r="A231" s="22"/>
      <c r="B231" s="56" t="s">
        <v>44</v>
      </c>
      <c r="C231" s="52"/>
      <c r="D231" s="52"/>
      <c r="E231" s="52"/>
      <c r="F231" s="52"/>
      <c r="G231" s="53"/>
    </row>
    <row r="232" spans="1:7" ht="15.75" thickBot="1" x14ac:dyDescent="0.3">
      <c r="A232" s="23"/>
      <c r="B232" s="14" t="s">
        <v>13</v>
      </c>
      <c r="C232" s="14" t="s">
        <v>14</v>
      </c>
      <c r="D232" s="45" t="s">
        <v>15</v>
      </c>
      <c r="E232" s="24" t="s">
        <v>40</v>
      </c>
      <c r="F232" s="24" t="s">
        <v>41</v>
      </c>
      <c r="G232" s="25" t="s">
        <v>16</v>
      </c>
    </row>
    <row r="233" spans="1:7" x14ac:dyDescent="0.25">
      <c r="A233" s="16"/>
      <c r="B233" s="49">
        <v>1.962149409417357</v>
      </c>
      <c r="C233" s="49">
        <v>1.9472227560427988</v>
      </c>
      <c r="D233" s="49">
        <v>2.2173349833748852</v>
      </c>
      <c r="E233" s="49"/>
      <c r="F233" s="49"/>
      <c r="G233" s="49">
        <v>1.4219195380897682</v>
      </c>
    </row>
    <row r="234" spans="1:7" x14ac:dyDescent="0.25">
      <c r="A234" s="16"/>
      <c r="B234" s="49">
        <v>1.323878505569881</v>
      </c>
      <c r="C234" s="49">
        <v>0.98486151669221578</v>
      </c>
      <c r="D234" s="49">
        <v>1.0769532954044541</v>
      </c>
      <c r="E234" s="49"/>
      <c r="F234" s="49"/>
      <c r="G234" s="49">
        <v>1.2364659591774969</v>
      </c>
    </row>
    <row r="235" spans="1:7" x14ac:dyDescent="0.25">
      <c r="A235" s="16"/>
      <c r="B235" s="49">
        <v>1.6682281181015293</v>
      </c>
      <c r="C235" s="49">
        <v>1.8450547361664342</v>
      </c>
      <c r="D235" s="49">
        <v>2.5491919603235056</v>
      </c>
      <c r="E235" s="49"/>
      <c r="F235" s="49"/>
      <c r="G235" s="49">
        <v>1.5797034364765252</v>
      </c>
    </row>
    <row r="236" spans="1:7" x14ac:dyDescent="0.25">
      <c r="A236" s="16"/>
      <c r="B236" s="49">
        <v>2.511285612326402</v>
      </c>
      <c r="C236" s="49">
        <v>3.3357979840861542</v>
      </c>
      <c r="D236" s="49">
        <v>3.8311904379833992</v>
      </c>
      <c r="E236" s="49"/>
      <c r="F236" s="49"/>
      <c r="G236" s="49">
        <v>2.7102061632752239</v>
      </c>
    </row>
    <row r="237" spans="1:7" x14ac:dyDescent="0.25">
      <c r="A237" s="16"/>
      <c r="B237" s="49"/>
      <c r="C237" s="49"/>
      <c r="D237" s="49"/>
      <c r="E237" s="49"/>
      <c r="F237" s="49"/>
      <c r="G237" s="49"/>
    </row>
    <row r="238" spans="1:7" x14ac:dyDescent="0.25">
      <c r="A238" s="16"/>
      <c r="B238" s="49"/>
      <c r="C238" s="49"/>
      <c r="D238" s="49"/>
      <c r="E238" s="49"/>
      <c r="F238" s="49"/>
      <c r="G238" s="49"/>
    </row>
    <row r="239" spans="1:7" x14ac:dyDescent="0.25">
      <c r="A239" s="16"/>
      <c r="B239" s="49"/>
      <c r="C239" s="49"/>
      <c r="D239" s="49"/>
      <c r="E239" s="49"/>
      <c r="F239" s="49"/>
      <c r="G239" s="49"/>
    </row>
    <row r="240" spans="1:7" x14ac:dyDescent="0.25">
      <c r="A240" s="16"/>
      <c r="B240" s="49"/>
      <c r="C240" s="49"/>
      <c r="D240" s="49"/>
      <c r="E240" s="49"/>
      <c r="F240" s="49"/>
      <c r="G240" s="49"/>
    </row>
    <row r="241" spans="1:7" x14ac:dyDescent="0.25">
      <c r="A241" s="16"/>
      <c r="B241" s="49"/>
      <c r="C241" s="49"/>
      <c r="D241" s="49"/>
      <c r="E241" s="49"/>
      <c r="F241" s="49"/>
      <c r="G241" s="49"/>
    </row>
    <row r="242" spans="1:7" x14ac:dyDescent="0.25">
      <c r="A242" s="16"/>
      <c r="B242" s="49"/>
      <c r="C242" s="49"/>
      <c r="D242" s="49"/>
      <c r="E242" s="49"/>
      <c r="F242" s="49"/>
      <c r="G242" s="49"/>
    </row>
    <row r="243" spans="1:7" x14ac:dyDescent="0.25">
      <c r="A243" s="16"/>
      <c r="B243" s="49"/>
      <c r="C243" s="49"/>
      <c r="D243" s="49"/>
      <c r="E243" s="49"/>
      <c r="F243" s="49"/>
      <c r="G243" s="49"/>
    </row>
    <row r="244" spans="1:7" x14ac:dyDescent="0.25">
      <c r="A244" s="16"/>
      <c r="B244" s="49"/>
      <c r="C244" s="49"/>
      <c r="D244" s="49"/>
      <c r="E244" s="49"/>
      <c r="F244" s="49"/>
      <c r="G244" s="49"/>
    </row>
    <row r="245" spans="1:7" x14ac:dyDescent="0.25">
      <c r="A245" s="16"/>
      <c r="B245" s="49"/>
      <c r="C245" s="49"/>
      <c r="D245" s="49"/>
      <c r="E245" s="49"/>
      <c r="F245" s="49"/>
      <c r="G245" s="49"/>
    </row>
    <row r="246" spans="1:7" x14ac:dyDescent="0.25">
      <c r="A246" s="16"/>
      <c r="B246" s="2"/>
      <c r="C246" s="2"/>
      <c r="D246" s="2"/>
      <c r="E246" s="2"/>
      <c r="F246" s="2"/>
      <c r="G246" s="2"/>
    </row>
    <row r="247" spans="1:7" x14ac:dyDescent="0.25">
      <c r="A247" s="16"/>
      <c r="B247" s="2"/>
      <c r="C247" s="2"/>
      <c r="D247" s="2"/>
      <c r="E247" s="2"/>
      <c r="F247" s="2"/>
      <c r="G247" s="2"/>
    </row>
    <row r="248" spans="1:7" x14ac:dyDescent="0.25">
      <c r="A248" s="16"/>
      <c r="B248" s="2"/>
      <c r="C248" s="2"/>
      <c r="D248" s="2"/>
      <c r="E248" s="2"/>
      <c r="F248" s="2"/>
      <c r="G248" s="2"/>
    </row>
    <row r="249" spans="1:7" ht="15.75" thickBot="1" x14ac:dyDescent="0.3">
      <c r="A249" s="15"/>
      <c r="B249" s="49"/>
      <c r="C249" s="49"/>
      <c r="D249" s="49"/>
      <c r="E249" s="49"/>
      <c r="F249" s="49"/>
      <c r="G249" s="49"/>
    </row>
    <row r="250" spans="1:7" x14ac:dyDescent="0.25">
      <c r="A250" s="54"/>
      <c r="B250" s="2"/>
      <c r="C250" s="2"/>
      <c r="D250" s="2"/>
      <c r="E250" s="2"/>
      <c r="F250" s="2"/>
      <c r="G250" s="2"/>
    </row>
    <row r="251" spans="1:7" x14ac:dyDescent="0.25">
      <c r="A251" s="55"/>
      <c r="B251" s="2"/>
      <c r="C251" s="2"/>
      <c r="D251" s="2"/>
      <c r="E251" s="2"/>
      <c r="F251" s="2"/>
      <c r="G251" s="2"/>
    </row>
    <row r="252" spans="1:7" x14ac:dyDescent="0.25">
      <c r="A252" s="55"/>
      <c r="B252" s="2"/>
      <c r="C252" s="2"/>
      <c r="D252" s="2"/>
      <c r="E252" s="2"/>
      <c r="F252" s="2"/>
      <c r="G252" s="2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3"/>
  <sheetViews>
    <sheetView showGridLines="0" workbookViewId="0">
      <selection activeCell="B40" sqref="B40:E40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81</v>
      </c>
      <c r="B6" s="2">
        <v>9.6360890478508487E-4</v>
      </c>
      <c r="C6" s="2">
        <v>5.523630950434022E-2</v>
      </c>
      <c r="D6" s="2">
        <v>6.346208328800218E-2</v>
      </c>
      <c r="E6" s="2">
        <v>7.5973073385100509E-2</v>
      </c>
      <c r="F6" s="2">
        <v>6.4149456011377559E-2</v>
      </c>
      <c r="G6" s="9"/>
      <c r="H6" s="9"/>
      <c r="I6" s="9"/>
      <c r="J6" s="9"/>
    </row>
    <row r="7" spans="1:10" ht="14.45" x14ac:dyDescent="0.5">
      <c r="A7" s="16" t="s">
        <v>82</v>
      </c>
      <c r="B7" s="2">
        <v>-2.4897769751563326E-2</v>
      </c>
      <c r="C7" s="2">
        <v>4.5018839724527027E-2</v>
      </c>
      <c r="D7" s="2">
        <v>5.6539062187881628E-2</v>
      </c>
      <c r="E7" s="2">
        <v>7.1926011491642461E-2</v>
      </c>
      <c r="F7" s="2">
        <v>6.245203275526845E-2</v>
      </c>
      <c r="G7" s="9"/>
      <c r="H7" s="9"/>
      <c r="I7" s="9"/>
      <c r="J7" s="9"/>
    </row>
    <row r="8" spans="1:10" ht="14.45" x14ac:dyDescent="0.5">
      <c r="A8" s="16" t="s">
        <v>83</v>
      </c>
      <c r="B8" s="2">
        <v>1.9877341099928669E-2</v>
      </c>
      <c r="C8" s="2">
        <v>5.2566202354245251E-2</v>
      </c>
      <c r="D8" s="2">
        <v>6.0564999267237241E-2</v>
      </c>
      <c r="E8" s="2">
        <v>7.9979196901075689E-2</v>
      </c>
      <c r="F8" s="2">
        <v>7.2779661888059177E-2</v>
      </c>
      <c r="G8" s="9"/>
      <c r="H8" s="9"/>
      <c r="I8" s="9"/>
      <c r="J8" s="9"/>
    </row>
    <row r="9" spans="1:10" ht="14.45" x14ac:dyDescent="0.5">
      <c r="A9" s="16" t="s">
        <v>84</v>
      </c>
      <c r="B9" s="2">
        <v>-2.1404041117637496E-3</v>
      </c>
      <c r="C9" s="2">
        <v>5.3622349690274351E-2</v>
      </c>
      <c r="D9" s="2">
        <v>6.3985608496859303E-2</v>
      </c>
      <c r="E9" s="2">
        <v>7.5216586544020192E-2</v>
      </c>
      <c r="F9" s="2">
        <v>6.420679383334571E-2</v>
      </c>
      <c r="G9" s="9"/>
      <c r="H9" s="9"/>
      <c r="I9" s="9"/>
      <c r="J9" s="9"/>
    </row>
    <row r="10" spans="1:10" ht="14.45" x14ac:dyDescent="0.5">
      <c r="A10" s="16" t="s">
        <v>85</v>
      </c>
      <c r="B10" s="2">
        <v>-1.0633923165779269E-2</v>
      </c>
      <c r="C10" s="2">
        <v>5.1487914536171964E-2</v>
      </c>
      <c r="D10" s="2">
        <v>5.9683592750178649E-2</v>
      </c>
      <c r="E10" s="2">
        <v>7.7629095268687331E-2</v>
      </c>
      <c r="F10" s="2">
        <v>6.7466448844517801E-2</v>
      </c>
      <c r="G10" s="9"/>
      <c r="H10" s="9"/>
      <c r="I10" s="9"/>
      <c r="J10" s="9"/>
    </row>
    <row r="11" spans="1:10" ht="14.45" x14ac:dyDescent="0.5">
      <c r="A11" s="16" t="s">
        <v>86</v>
      </c>
      <c r="B11" s="2">
        <v>3.0380384109558678E-2</v>
      </c>
      <c r="C11" s="2">
        <v>6.3160259863677126E-2</v>
      </c>
      <c r="D11" s="2">
        <v>6.9928398553170901E-2</v>
      </c>
      <c r="E11" s="2">
        <v>7.5001273196496854E-2</v>
      </c>
      <c r="F11" s="2">
        <v>6.7593727392033509E-2</v>
      </c>
      <c r="G11" s="9"/>
      <c r="H11" s="9"/>
      <c r="I11" s="9"/>
      <c r="J11" s="9"/>
    </row>
    <row r="12" spans="1:10" ht="14.45" x14ac:dyDescent="0.5">
      <c r="A12" s="16" t="s">
        <v>87</v>
      </c>
      <c r="B12" s="2">
        <v>-7.7999886670171437E-3</v>
      </c>
      <c r="C12" s="2">
        <v>4.9309314006389826E-2</v>
      </c>
      <c r="D12" s="2">
        <v>6.0828687799958647E-2</v>
      </c>
      <c r="E12" s="2">
        <v>7.6809567032084081E-2</v>
      </c>
      <c r="F12" s="2">
        <v>6.6854726492550309E-2</v>
      </c>
      <c r="G12" s="9"/>
      <c r="H12" s="9"/>
      <c r="I12" s="9"/>
      <c r="J12" s="9"/>
    </row>
    <row r="13" spans="1:10" ht="14.45" x14ac:dyDescent="0.5">
      <c r="A13" s="16" t="s">
        <v>85</v>
      </c>
      <c r="B13" s="2">
        <v>-1.0633923165779269E-2</v>
      </c>
      <c r="C13" s="2">
        <v>5.1487914536171964E-2</v>
      </c>
      <c r="D13" s="2">
        <v>5.9683592750178649E-2</v>
      </c>
      <c r="E13" s="2">
        <v>7.7629095268687331E-2</v>
      </c>
      <c r="F13" s="2">
        <v>6.7466448844517801E-2</v>
      </c>
      <c r="G13" s="9"/>
      <c r="H13" s="9"/>
      <c r="I13" s="9"/>
      <c r="J13" s="9"/>
    </row>
    <row r="14" spans="1:10" ht="14.45" x14ac:dyDescent="0.5">
      <c r="A14" s="16" t="s">
        <v>88</v>
      </c>
      <c r="B14" s="2">
        <v>3.0386441947134468E-3</v>
      </c>
      <c r="C14" s="2">
        <v>5.7366877906241287E-2</v>
      </c>
      <c r="D14" s="2">
        <v>6.6623445223649602E-2</v>
      </c>
      <c r="E14" s="2">
        <v>7.5596158225033072E-2</v>
      </c>
      <c r="F14" s="2">
        <v>6.4675538411111511E-2</v>
      </c>
      <c r="G14" s="9"/>
      <c r="H14" s="9"/>
      <c r="I14" s="9"/>
      <c r="J14" s="9"/>
    </row>
    <row r="15" spans="1:10" ht="14.45" x14ac:dyDescent="0.5">
      <c r="A15" s="16" t="s">
        <v>89</v>
      </c>
      <c r="B15" s="2">
        <v>3.940352934628244E-4</v>
      </c>
      <c r="C15" s="2">
        <v>5.2395883080632366E-2</v>
      </c>
      <c r="D15" s="2">
        <v>6.0819307090740127E-2</v>
      </c>
      <c r="E15" s="2">
        <v>8.133498758886315E-2</v>
      </c>
      <c r="F15" s="2">
        <v>6.9957531656549943E-2</v>
      </c>
      <c r="G15" s="9"/>
      <c r="H15" s="9"/>
      <c r="I15" s="9"/>
      <c r="J15" s="9"/>
    </row>
    <row r="16" spans="1:10" ht="14.45" x14ac:dyDescent="0.5">
      <c r="A16" s="16" t="s">
        <v>90</v>
      </c>
      <c r="B16" s="2">
        <v>1.9887455149018018E-2</v>
      </c>
      <c r="C16" s="2">
        <v>5.255744029680387E-2</v>
      </c>
      <c r="D16" s="2">
        <v>6.0549510795432138E-2</v>
      </c>
      <c r="E16" s="2">
        <v>7.9987013557986764E-2</v>
      </c>
      <c r="F16" s="2">
        <v>7.2783506450272872E-2</v>
      </c>
      <c r="G16" s="9"/>
      <c r="H16" s="9"/>
      <c r="I16" s="9"/>
      <c r="J16" s="9"/>
    </row>
    <row r="17" spans="1:10" ht="14.45" x14ac:dyDescent="0.5">
      <c r="A17" s="16" t="s">
        <v>91</v>
      </c>
      <c r="B17" s="2">
        <v>1.923829713605496E-3</v>
      </c>
      <c r="C17" s="2">
        <v>5.7611503705583544E-2</v>
      </c>
      <c r="D17" s="2">
        <v>6.0515828896681167E-2</v>
      </c>
      <c r="E17" s="2">
        <v>7.9072317815480631E-2</v>
      </c>
      <c r="F17" s="2">
        <v>6.7884654267853728E-2</v>
      </c>
      <c r="G17" s="9"/>
      <c r="H17" s="9"/>
      <c r="I17" s="9"/>
      <c r="J17" s="9"/>
    </row>
    <row r="18" spans="1:10" ht="14.45" x14ac:dyDescent="0.5">
      <c r="A18" s="16" t="s">
        <v>92</v>
      </c>
      <c r="B18" s="2">
        <v>-1.1702385398916437E-2</v>
      </c>
      <c r="C18" s="2">
        <v>4.7096958813557244E-2</v>
      </c>
      <c r="D18" s="2">
        <v>5.5634214325382514E-2</v>
      </c>
      <c r="E18" s="2">
        <v>7.6777268094045947E-2</v>
      </c>
      <c r="F18" s="2">
        <v>6.699600545335227E-2</v>
      </c>
      <c r="G18" s="9"/>
      <c r="H18" s="9"/>
      <c r="I18" s="9"/>
      <c r="J18" s="9"/>
    </row>
    <row r="19" spans="1:10" ht="14.45" x14ac:dyDescent="0.5">
      <c r="A19" s="16" t="s">
        <v>45</v>
      </c>
      <c r="B19" s="2">
        <v>-4.7913521941155945E-2</v>
      </c>
      <c r="C19" s="2">
        <v>2.7488017798725117E-2</v>
      </c>
      <c r="D19" s="2">
        <v>3.8912390518534234E-2</v>
      </c>
      <c r="E19" s="2">
        <v>6.3428437745152833E-2</v>
      </c>
      <c r="F19" s="2">
        <v>3.5457691621468612E-2</v>
      </c>
      <c r="G19" s="9"/>
      <c r="H19" s="9"/>
      <c r="I19" s="9"/>
      <c r="J19" s="9"/>
    </row>
    <row r="20" spans="1:10" ht="14.45" x14ac:dyDescent="0.5">
      <c r="A20" s="16" t="s">
        <v>93</v>
      </c>
      <c r="B20" s="2">
        <v>-5.9612576875875067E-2</v>
      </c>
      <c r="C20" s="2">
        <v>1.5923980259496817E-2</v>
      </c>
      <c r="D20" s="2">
        <v>1.45858837697177E-2</v>
      </c>
      <c r="E20" s="2">
        <v>2.8927990802955383E-2</v>
      </c>
      <c r="F20" s="2">
        <v>6.851586113212349E-4</v>
      </c>
      <c r="G20" s="9"/>
      <c r="H20" s="9"/>
      <c r="I20" s="9"/>
      <c r="J20" s="9"/>
    </row>
    <row r="21" spans="1:10" ht="14.65" thickBot="1" x14ac:dyDescent="0.55000000000000004">
      <c r="A21" s="26"/>
      <c r="B21" s="26"/>
      <c r="C21" s="26"/>
      <c r="D21" s="26"/>
      <c r="E21" s="26"/>
      <c r="F21" s="27"/>
      <c r="G21" s="27"/>
      <c r="H21" s="27"/>
      <c r="I21" s="27"/>
    </row>
    <row r="22" spans="1:10" ht="14.65" thickBot="1" x14ac:dyDescent="0.55000000000000004">
      <c r="A22" s="11"/>
      <c r="B22" s="106" t="s">
        <v>21</v>
      </c>
      <c r="C22" s="107"/>
      <c r="D22" s="107"/>
      <c r="E22" s="107"/>
      <c r="F22" s="107"/>
      <c r="G22" s="107"/>
      <c r="H22" s="107"/>
      <c r="I22" s="107"/>
      <c r="J22" s="107"/>
    </row>
    <row r="23" spans="1:10" ht="14.65" thickBot="1" x14ac:dyDescent="0.55000000000000004">
      <c r="A23" s="12"/>
      <c r="B23" s="13" t="s">
        <v>11</v>
      </c>
      <c r="C23" s="13">
        <v>2015</v>
      </c>
      <c r="D23" s="13">
        <v>2014</v>
      </c>
      <c r="E23" s="14">
        <v>2013</v>
      </c>
      <c r="F23" s="13">
        <v>2012</v>
      </c>
      <c r="G23" s="14">
        <v>2011</v>
      </c>
      <c r="H23" s="13">
        <v>2010</v>
      </c>
      <c r="I23" s="14">
        <v>2009</v>
      </c>
      <c r="J23" s="13">
        <v>2008</v>
      </c>
    </row>
    <row r="24" spans="1:10" ht="14.45" x14ac:dyDescent="0.5">
      <c r="A24" s="16" t="s">
        <v>81</v>
      </c>
      <c r="B24" s="2">
        <v>-2.312989489282713E-3</v>
      </c>
      <c r="C24" s="2">
        <v>9.7970228453472252E-3</v>
      </c>
      <c r="D24" s="2">
        <v>9.6546969333013655E-2</v>
      </c>
      <c r="E24" s="2">
        <v>0.10959021748368403</v>
      </c>
      <c r="F24" s="2">
        <v>0.10435258410440706</v>
      </c>
      <c r="G24" s="2">
        <v>3.1773229490525301E-2</v>
      </c>
      <c r="H24" s="2">
        <v>9.0855872615552835E-2</v>
      </c>
      <c r="I24" s="2">
        <v>0.12869740079077974</v>
      </c>
      <c r="J24" s="2">
        <v>-1.8665775012062569E-2</v>
      </c>
    </row>
    <row r="25" spans="1:10" ht="14.45" x14ac:dyDescent="0.5">
      <c r="A25" s="16" t="s">
        <v>82</v>
      </c>
      <c r="B25" s="2">
        <v>-9.2126918513250056E-3</v>
      </c>
      <c r="C25" s="2">
        <v>3.0906613158951934E-3</v>
      </c>
      <c r="D25" s="2">
        <v>8.2518783286517516E-2</v>
      </c>
      <c r="E25" s="2">
        <v>0.11033863229269425</v>
      </c>
      <c r="F25" s="2">
        <v>0.10573817539598074</v>
      </c>
      <c r="G25" s="2">
        <v>2.2242271223316346E-2</v>
      </c>
      <c r="H25" s="2">
        <v>7.9718150020033018E-2</v>
      </c>
      <c r="I25" s="2">
        <v>0.15647762748624805</v>
      </c>
      <c r="J25" s="2">
        <v>-1.2421593250183993E-2</v>
      </c>
    </row>
    <row r="26" spans="1:10" ht="14.45" x14ac:dyDescent="0.5">
      <c r="A26" s="16" t="s">
        <v>83</v>
      </c>
      <c r="B26" s="2">
        <v>5.6780081596889964E-3</v>
      </c>
      <c r="C26" s="2">
        <v>8.5310506182809664E-3</v>
      </c>
      <c r="D26" s="2">
        <v>9.7022812957373139E-2</v>
      </c>
      <c r="E26" s="2">
        <v>9.5947337824333845E-2</v>
      </c>
      <c r="F26" s="2">
        <v>0.10035211586849324</v>
      </c>
      <c r="G26" s="2">
        <v>3.2243091832607318E-2</v>
      </c>
      <c r="H26" s="2">
        <v>0.10955690335539625</v>
      </c>
      <c r="I26" s="2">
        <v>0.16422192256892321</v>
      </c>
      <c r="J26" s="2">
        <v>9.5884653666478137E-3</v>
      </c>
    </row>
    <row r="27" spans="1:10" ht="14.45" x14ac:dyDescent="0.5">
      <c r="A27" s="16" t="s">
        <v>84</v>
      </c>
      <c r="B27" s="2">
        <v>-3.6915324033542918E-3</v>
      </c>
      <c r="C27" s="2">
        <v>1.0357306764074536E-2</v>
      </c>
      <c r="D27" s="2">
        <v>9.5323731429579395E-2</v>
      </c>
      <c r="E27" s="2">
        <v>0.11236806130186272</v>
      </c>
      <c r="F27" s="2">
        <v>0.1082189093302659</v>
      </c>
      <c r="G27" s="2">
        <v>2.9258483628571641E-2</v>
      </c>
      <c r="H27" s="2">
        <v>8.8861009022440873E-2</v>
      </c>
      <c r="I27" s="2">
        <v>0.12766513351567244</v>
      </c>
      <c r="J27" s="2">
        <v>-1.7106110928599594E-2</v>
      </c>
    </row>
    <row r="28" spans="1:10" x14ac:dyDescent="0.25">
      <c r="A28" s="16" t="s">
        <v>85</v>
      </c>
      <c r="B28" s="2">
        <v>-7.1771245318857924E-3</v>
      </c>
      <c r="C28" s="2">
        <v>2.0167648935455418E-2</v>
      </c>
      <c r="D28" s="2">
        <v>8.3751071479222006E-2</v>
      </c>
      <c r="E28" s="2">
        <v>0.11337019533928294</v>
      </c>
      <c r="F28" s="2">
        <v>9.6426576652030915E-2</v>
      </c>
      <c r="G28" s="2">
        <v>2.4244657552904725E-2</v>
      </c>
      <c r="H28" s="2">
        <v>9.5910413318651466E-2</v>
      </c>
      <c r="I28" s="2">
        <v>0.15634555087468849</v>
      </c>
      <c r="J28" s="2">
        <v>-3.9302937259777515E-3</v>
      </c>
    </row>
    <row r="29" spans="1:10" x14ac:dyDescent="0.25">
      <c r="A29" s="16" t="s">
        <v>86</v>
      </c>
      <c r="B29" s="2">
        <v>2.7431556620440833E-3</v>
      </c>
      <c r="C29" s="2">
        <v>4.2924363812039346E-2</v>
      </c>
      <c r="D29" s="2">
        <v>0.10205900371045473</v>
      </c>
      <c r="E29" s="2">
        <v>9.2007841079795538E-2</v>
      </c>
      <c r="F29" s="2">
        <v>0.11237092254946646</v>
      </c>
      <c r="G29" s="2">
        <v>2.9829818040414846E-2</v>
      </c>
      <c r="H29" s="2">
        <v>7.2345395956948222E-2</v>
      </c>
      <c r="I29" s="2">
        <v>0.10233733112203036</v>
      </c>
      <c r="J29" s="2">
        <v>1.7528368568476616E-2</v>
      </c>
    </row>
    <row r="30" spans="1:10" x14ac:dyDescent="0.25">
      <c r="A30" s="16" t="s">
        <v>87</v>
      </c>
      <c r="B30" s="2">
        <v>-3.2814904578852833E-3</v>
      </c>
      <c r="C30" s="2">
        <v>1.6280307918006276E-3</v>
      </c>
      <c r="D30" s="2">
        <v>9.3125188999898745E-2</v>
      </c>
      <c r="E30" s="2">
        <v>0.10864278749180145</v>
      </c>
      <c r="F30" s="2">
        <v>0.10865968777855706</v>
      </c>
      <c r="G30" s="2">
        <v>2.9256385522564266E-2</v>
      </c>
      <c r="H30" s="2">
        <v>9.6398051513339134E-2</v>
      </c>
      <c r="I30" s="2">
        <v>0.14704708180164561</v>
      </c>
      <c r="J30" s="2">
        <v>-7.0189428503575346E-3</v>
      </c>
    </row>
    <row r="31" spans="1:10" x14ac:dyDescent="0.25">
      <c r="A31" s="16" t="s">
        <v>85</v>
      </c>
      <c r="B31" s="2">
        <v>-7.1771245318857924E-3</v>
      </c>
      <c r="C31" s="2">
        <v>2.0167648935455418E-2</v>
      </c>
      <c r="D31" s="2">
        <v>8.3751071479222006E-2</v>
      </c>
      <c r="E31" s="2">
        <v>0.11337019533928294</v>
      </c>
      <c r="F31" s="2">
        <v>9.6426576652030915E-2</v>
      </c>
      <c r="G31" s="2">
        <v>2.4244657552904725E-2</v>
      </c>
      <c r="H31" s="2">
        <v>9.5910413318651466E-2</v>
      </c>
      <c r="I31" s="2">
        <v>0.15634555087468849</v>
      </c>
      <c r="J31" s="2">
        <v>-3.9302937259777515E-3</v>
      </c>
    </row>
    <row r="32" spans="1:10" x14ac:dyDescent="0.25">
      <c r="A32" s="16" t="s">
        <v>88</v>
      </c>
      <c r="B32" s="2">
        <v>-3.0046778054312329E-3</v>
      </c>
      <c r="C32" s="2">
        <v>1.4390904146414307E-2</v>
      </c>
      <c r="D32" s="2">
        <v>9.7841290856636176E-2</v>
      </c>
      <c r="E32" s="2">
        <v>0.11650497501412915</v>
      </c>
      <c r="F32" s="2">
        <v>0.10401630015635388</v>
      </c>
      <c r="G32" s="2">
        <v>3.4881250887813131E-2</v>
      </c>
      <c r="H32" s="2">
        <v>8.5516517570647821E-2</v>
      </c>
      <c r="I32" s="2">
        <v>0.11740402436355546</v>
      </c>
      <c r="J32" s="2">
        <v>-1.3567489044197023E-2</v>
      </c>
    </row>
    <row r="33" spans="1:10" x14ac:dyDescent="0.25">
      <c r="A33" s="16" t="s">
        <v>89</v>
      </c>
      <c r="B33" s="2">
        <v>-1.0141675472596923E-4</v>
      </c>
      <c r="C33" s="2">
        <v>2.5681217759720987E-4</v>
      </c>
      <c r="D33" s="2">
        <v>0.10382303232223311</v>
      </c>
      <c r="E33" s="2">
        <v>0.10296401598133853</v>
      </c>
      <c r="F33" s="2">
        <v>0.11113370818664037</v>
      </c>
      <c r="G33" s="2">
        <v>2.5418208499165207E-2</v>
      </c>
      <c r="H33" s="2">
        <v>0.10714416361763468</v>
      </c>
      <c r="I33" s="2">
        <v>0.17341226193635717</v>
      </c>
      <c r="J33" s="2">
        <v>-1.9792619392239197E-2</v>
      </c>
    </row>
    <row r="34" spans="1:10" x14ac:dyDescent="0.25">
      <c r="A34" s="16" t="s">
        <v>90</v>
      </c>
      <c r="B34" s="2">
        <v>5.6822191452312598E-3</v>
      </c>
      <c r="C34" s="2">
        <v>8.5340265592577236E-3</v>
      </c>
      <c r="D34" s="2">
        <v>9.7009777929097929E-2</v>
      </c>
      <c r="E34" s="2">
        <v>9.5907856201862485E-2</v>
      </c>
      <c r="F34" s="2">
        <v>0.10032852585127428</v>
      </c>
      <c r="G34" s="2">
        <v>3.2232449899948445E-2</v>
      </c>
      <c r="H34" s="2">
        <v>0.10961865836958107</v>
      </c>
      <c r="I34" s="2">
        <v>0.16429767574086585</v>
      </c>
      <c r="J34" s="2">
        <v>9.5702527606449372E-3</v>
      </c>
    </row>
    <row r="35" spans="1:10" x14ac:dyDescent="0.25">
      <c r="A35" s="16" t="s">
        <v>91</v>
      </c>
      <c r="B35" s="2">
        <v>-6.312394393157672E-3</v>
      </c>
      <c r="C35" s="2">
        <v>2.3048758898154276E-2</v>
      </c>
      <c r="D35" s="2">
        <v>9.5603976253547218E-2</v>
      </c>
      <c r="E35" s="2">
        <v>0.10553020255847878</v>
      </c>
      <c r="F35" s="2">
        <v>9.8455004375831212E-2</v>
      </c>
      <c r="G35" s="2">
        <v>1.7074438079040632E-2</v>
      </c>
      <c r="H35" s="2">
        <v>0.10568046750777804</v>
      </c>
      <c r="I35" s="2">
        <v>0.17301723909994537</v>
      </c>
      <c r="J35" s="2">
        <v>-2.5817220166613586E-2</v>
      </c>
    </row>
    <row r="36" spans="1:10" x14ac:dyDescent="0.25">
      <c r="A36" s="16" t="s">
        <v>92</v>
      </c>
      <c r="B36" s="2">
        <v>-5.3734596143731883E-3</v>
      </c>
      <c r="C36" s="2">
        <v>1.2845981737120926E-2</v>
      </c>
      <c r="D36" s="2">
        <v>8.2685152280561391E-2</v>
      </c>
      <c r="E36" s="2">
        <v>0.10494856760109816</v>
      </c>
      <c r="F36" s="2">
        <v>0.10367256406663694</v>
      </c>
      <c r="G36" s="2">
        <v>1.8054987039272996E-2</v>
      </c>
      <c r="H36" s="2">
        <v>9.3793599093471958E-2</v>
      </c>
      <c r="I36" s="2">
        <v>0.17627807147817953</v>
      </c>
      <c r="J36" s="2">
        <v>-9.322527276853565E-3</v>
      </c>
    </row>
    <row r="37" spans="1:10" x14ac:dyDescent="0.25">
      <c r="A37" s="16" t="s">
        <v>45</v>
      </c>
      <c r="B37" s="2">
        <v>-1.6118503819111507E-2</v>
      </c>
      <c r="C37" s="2">
        <v>-3.8251980048888967E-3</v>
      </c>
      <c r="D37" s="2">
        <v>4.7526341502359681E-2</v>
      </c>
      <c r="E37" s="2">
        <v>0.13211420102339155</v>
      </c>
      <c r="F37" s="2">
        <v>0.11538255499104322</v>
      </c>
      <c r="G37" s="2">
        <v>-4.0668411688731143E-2</v>
      </c>
      <c r="H37" s="2">
        <v>8.5784870467639829E-2</v>
      </c>
      <c r="I37" s="2">
        <v>0.24664045345223862</v>
      </c>
      <c r="J37" s="2">
        <v>-0.20356032324978934</v>
      </c>
    </row>
    <row r="38" spans="1:10" ht="15.75" thickBot="1" x14ac:dyDescent="0.3">
      <c r="A38" s="16" t="s">
        <v>93</v>
      </c>
      <c r="B38" s="2">
        <v>-2.12564236018703E-2</v>
      </c>
      <c r="C38" s="2">
        <v>-2.8900912677652935E-3</v>
      </c>
      <c r="D38" s="2">
        <v>3.3717476885256614E-2</v>
      </c>
      <c r="E38" s="2">
        <v>8.9581609588024191E-2</v>
      </c>
      <c r="F38" s="2">
        <v>4.7903780749641856E-2</v>
      </c>
      <c r="G38" s="2">
        <v>-5.7230030861385894E-2</v>
      </c>
      <c r="H38" s="2">
        <v>5.694457845204548E-2</v>
      </c>
      <c r="I38" s="2">
        <v>0.11469394128071797</v>
      </c>
      <c r="J38" s="2">
        <v>-0.21386881010128611</v>
      </c>
    </row>
    <row r="39" spans="1:10" s="20" customFormat="1" ht="15.75" thickBot="1" x14ac:dyDescent="0.3">
      <c r="A39" s="17"/>
      <c r="B39" s="18"/>
      <c r="C39" s="18"/>
      <c r="D39" s="18"/>
      <c r="E39" s="18"/>
      <c r="F39" s="19"/>
      <c r="G39" s="19"/>
      <c r="H39" s="19"/>
      <c r="I39" s="19"/>
      <c r="J39" s="19"/>
    </row>
    <row r="40" spans="1:10" ht="15.75" thickBot="1" x14ac:dyDescent="0.3">
      <c r="A40" s="22"/>
      <c r="B40" s="106" t="s">
        <v>22</v>
      </c>
      <c r="C40" s="107"/>
      <c r="D40" s="107"/>
      <c r="E40" s="108"/>
      <c r="F40" s="9"/>
      <c r="G40" s="9"/>
      <c r="H40" s="9"/>
      <c r="I40" s="9"/>
    </row>
    <row r="41" spans="1:10" ht="15.75" thickBot="1" x14ac:dyDescent="0.3">
      <c r="A41" s="23"/>
      <c r="B41" s="14" t="s">
        <v>13</v>
      </c>
      <c r="C41" s="14" t="s">
        <v>14</v>
      </c>
      <c r="D41" s="45" t="s">
        <v>15</v>
      </c>
      <c r="E41" s="25" t="s">
        <v>16</v>
      </c>
      <c r="F41" s="9"/>
      <c r="G41" s="9"/>
      <c r="H41" s="9"/>
      <c r="I41" s="9"/>
    </row>
    <row r="42" spans="1:10" x14ac:dyDescent="0.25">
      <c r="A42" s="16" t="s">
        <v>81</v>
      </c>
      <c r="B42" s="4">
        <v>3.2632194509537573</v>
      </c>
      <c r="C42" s="4">
        <v>4.1178964537370017</v>
      </c>
      <c r="D42" s="4">
        <v>5.4080062154108619</v>
      </c>
      <c r="E42" s="4">
        <v>3.5317491766790434</v>
      </c>
      <c r="F42" s="9"/>
      <c r="G42" s="9"/>
      <c r="H42" s="9"/>
      <c r="I42" s="9"/>
    </row>
    <row r="43" spans="1:10" x14ac:dyDescent="0.25">
      <c r="A43" s="16" t="s">
        <v>82</v>
      </c>
      <c r="B43" s="4">
        <v>2.4046416307916942</v>
      </c>
      <c r="C43" s="4">
        <v>3.4032120284604632</v>
      </c>
      <c r="D43" s="4">
        <v>4.7902656804735324</v>
      </c>
      <c r="E43" s="4">
        <v>3.612636257937579</v>
      </c>
      <c r="F43" s="9"/>
      <c r="G43" s="9"/>
      <c r="H43" s="9"/>
      <c r="I43" s="9"/>
    </row>
    <row r="44" spans="1:10" x14ac:dyDescent="0.25">
      <c r="A44" s="16" t="s">
        <v>83</v>
      </c>
      <c r="B44" s="4">
        <v>4.7519908890113065</v>
      </c>
      <c r="C44" s="4">
        <v>5.7375374422194927</v>
      </c>
      <c r="D44" s="4">
        <v>8.2350967116948084</v>
      </c>
      <c r="E44" s="4">
        <v>5.6859586144909047</v>
      </c>
      <c r="F44" s="9"/>
      <c r="G44" s="9"/>
      <c r="H44" s="9"/>
      <c r="I44" s="9"/>
    </row>
    <row r="45" spans="1:10" x14ac:dyDescent="0.25">
      <c r="A45" s="16" t="s">
        <v>84</v>
      </c>
      <c r="B45" s="4">
        <v>3.2454607971563365</v>
      </c>
      <c r="C45" s="4">
        <v>4.2089138975507376</v>
      </c>
      <c r="D45" s="4">
        <v>5.4600418969897504</v>
      </c>
      <c r="E45" s="4">
        <v>3.5792207128954701</v>
      </c>
      <c r="F45" s="9"/>
      <c r="G45" s="9"/>
      <c r="H45" s="9"/>
      <c r="I45" s="9"/>
    </row>
    <row r="46" spans="1:10" x14ac:dyDescent="0.25">
      <c r="A46" s="16" t="s">
        <v>85</v>
      </c>
      <c r="B46" s="4">
        <v>3.4400783294021995</v>
      </c>
      <c r="C46" s="4">
        <v>4.377049908972646</v>
      </c>
      <c r="D46" s="4">
        <v>6.4470069599818318</v>
      </c>
      <c r="E46" s="4">
        <v>4.4301554478250855</v>
      </c>
      <c r="F46" s="9"/>
      <c r="G46" s="9"/>
      <c r="H46" s="9"/>
      <c r="I46" s="9"/>
    </row>
    <row r="47" spans="1:10" x14ac:dyDescent="0.25">
      <c r="A47" s="16" t="s">
        <v>86</v>
      </c>
      <c r="B47" s="4">
        <v>4.7961478291114297</v>
      </c>
      <c r="C47" s="4">
        <v>6.0615667608767811</v>
      </c>
      <c r="D47" s="4">
        <v>6.4973070131192801</v>
      </c>
      <c r="E47" s="4">
        <v>4.7545964101959983</v>
      </c>
      <c r="F47" s="9"/>
      <c r="G47" s="9"/>
      <c r="H47" s="9"/>
      <c r="I47" s="9"/>
    </row>
    <row r="48" spans="1:10" x14ac:dyDescent="0.25">
      <c r="A48" s="16" t="s">
        <v>87</v>
      </c>
      <c r="B48" s="4">
        <v>3.3289851324892394</v>
      </c>
      <c r="C48" s="4">
        <v>4.603283470191581</v>
      </c>
      <c r="D48" s="4">
        <v>6.3697088022401038</v>
      </c>
      <c r="E48" s="4">
        <v>4.1812708433106911</v>
      </c>
      <c r="F48" s="9"/>
      <c r="G48" s="9"/>
      <c r="H48" s="9"/>
      <c r="I48" s="9"/>
    </row>
    <row r="49" spans="1:9" x14ac:dyDescent="0.25">
      <c r="A49" s="16" t="s">
        <v>85</v>
      </c>
      <c r="B49" s="4">
        <v>3.4400783294021995</v>
      </c>
      <c r="C49" s="4">
        <v>4.377049908972646</v>
      </c>
      <c r="D49" s="4">
        <v>6.4470069599818318</v>
      </c>
      <c r="E49" s="4">
        <v>4.4301554478250855</v>
      </c>
      <c r="F49" s="9"/>
      <c r="G49" s="9"/>
      <c r="H49" s="9"/>
      <c r="I49" s="9"/>
    </row>
    <row r="50" spans="1:9" x14ac:dyDescent="0.25">
      <c r="A50" s="16" t="s">
        <v>88</v>
      </c>
      <c r="B50" s="4">
        <v>3.5503015034110037</v>
      </c>
      <c r="C50" s="4">
        <v>4.6227110692053097</v>
      </c>
      <c r="D50" s="4">
        <v>5.8041730106266893</v>
      </c>
      <c r="E50" s="4">
        <v>3.6350307334556131</v>
      </c>
      <c r="F50" s="9"/>
      <c r="G50" s="9"/>
      <c r="H50" s="9"/>
      <c r="I50" s="9"/>
    </row>
    <row r="51" spans="1:9" x14ac:dyDescent="0.25">
      <c r="A51" s="16" t="s">
        <v>89</v>
      </c>
      <c r="B51" s="4">
        <v>3.8868633079609753</v>
      </c>
      <c r="C51" s="4">
        <v>4.5805590195224752</v>
      </c>
      <c r="D51" s="4">
        <v>6.5703494822746569</v>
      </c>
      <c r="E51" s="4">
        <v>4.2899685825615013</v>
      </c>
      <c r="F51" s="9"/>
      <c r="G51" s="9"/>
      <c r="H51" s="9"/>
      <c r="I51" s="9"/>
    </row>
    <row r="52" spans="1:9" x14ac:dyDescent="0.25">
      <c r="A52" s="16" t="s">
        <v>90</v>
      </c>
      <c r="B52" s="4">
        <v>4.7515431932974108</v>
      </c>
      <c r="C52" s="4">
        <v>5.7351265157366678</v>
      </c>
      <c r="D52" s="4">
        <v>8.2340808213016814</v>
      </c>
      <c r="E52" s="4">
        <v>5.6855403027176425</v>
      </c>
      <c r="F52" s="9"/>
      <c r="G52" s="9"/>
      <c r="H52" s="9"/>
      <c r="I52" s="9"/>
    </row>
    <row r="53" spans="1:9" x14ac:dyDescent="0.25">
      <c r="A53" s="16" t="s">
        <v>91</v>
      </c>
      <c r="B53" s="4">
        <v>4.1505628951381706</v>
      </c>
      <c r="C53" s="4">
        <v>4.5804754334908706</v>
      </c>
      <c r="D53" s="4">
        <v>6.4563819837341736</v>
      </c>
      <c r="E53" s="4">
        <v>4.3245167711612993</v>
      </c>
      <c r="F53" s="9"/>
      <c r="G53" s="9"/>
      <c r="H53" s="9"/>
      <c r="I53" s="9"/>
    </row>
    <row r="54" spans="1:9" x14ac:dyDescent="0.25">
      <c r="A54" s="16" t="s">
        <v>92</v>
      </c>
      <c r="B54" s="4">
        <v>3.863870960771306</v>
      </c>
      <c r="C54" s="4">
        <v>4.3245587760174828</v>
      </c>
      <c r="D54" s="4">
        <v>6.7291950884009513</v>
      </c>
      <c r="E54" s="4">
        <v>4.4527253581276947</v>
      </c>
      <c r="F54" s="9"/>
      <c r="G54" s="9"/>
      <c r="H54" s="9"/>
      <c r="I54" s="9"/>
    </row>
    <row r="55" spans="1:9" x14ac:dyDescent="0.25">
      <c r="A55" s="16" t="s">
        <v>45</v>
      </c>
      <c r="B55" s="4">
        <v>1.1098658330574156</v>
      </c>
      <c r="C55" s="4">
        <v>1.3116298344773318</v>
      </c>
      <c r="D55" s="4">
        <v>2.2832726708286581</v>
      </c>
      <c r="E55" s="4">
        <v>0.75323688121964305</v>
      </c>
      <c r="F55" s="9"/>
      <c r="G55" s="9"/>
      <c r="H55" s="9"/>
      <c r="I55" s="9"/>
    </row>
    <row r="56" spans="1:9" x14ac:dyDescent="0.25">
      <c r="A56" s="16" t="s">
        <v>93</v>
      </c>
      <c r="B56" s="4">
        <v>0.59638217853264652</v>
      </c>
      <c r="C56" s="4">
        <v>0.49987803669316189</v>
      </c>
      <c r="D56" s="4">
        <v>1.0588935939364588</v>
      </c>
      <c r="E56" s="4">
        <v>1.5350579035865371E-2</v>
      </c>
      <c r="F56" s="9"/>
      <c r="G56" s="9"/>
      <c r="H56" s="9"/>
      <c r="I56" s="9"/>
    </row>
    <row r="57" spans="1:9" ht="15.75" thickBot="1" x14ac:dyDescent="0.3">
      <c r="A57" s="26"/>
      <c r="B57" s="26"/>
      <c r="C57" s="26"/>
      <c r="D57" s="26"/>
      <c r="E57" s="27"/>
      <c r="F57" s="27"/>
      <c r="G57" s="27"/>
    </row>
    <row r="58" spans="1:9" ht="15.75" thickBot="1" x14ac:dyDescent="0.3">
      <c r="A58" s="22"/>
      <c r="B58" s="106" t="s">
        <v>29</v>
      </c>
      <c r="C58" s="107"/>
      <c r="D58" s="107"/>
      <c r="E58" s="108"/>
      <c r="F58" s="9"/>
      <c r="G58" s="9"/>
      <c r="H58" s="9"/>
      <c r="I58" s="9"/>
    </row>
    <row r="59" spans="1:9" ht="15.75" thickBot="1" x14ac:dyDescent="0.3">
      <c r="A59" s="23"/>
      <c r="B59" s="14" t="s">
        <v>13</v>
      </c>
      <c r="C59" s="14" t="s">
        <v>14</v>
      </c>
      <c r="D59" s="45" t="s">
        <v>15</v>
      </c>
      <c r="E59" s="25" t="s">
        <v>16</v>
      </c>
      <c r="F59" s="9"/>
      <c r="G59" s="9"/>
      <c r="H59" s="9"/>
      <c r="I59" s="9"/>
    </row>
    <row r="60" spans="1:9" x14ac:dyDescent="0.25">
      <c r="A60" s="16" t="s">
        <v>81</v>
      </c>
      <c r="B60" s="4">
        <v>1.0360691545351559</v>
      </c>
      <c r="C60" s="4">
        <v>1.2647502896437022</v>
      </c>
      <c r="D60" s="4">
        <v>1.6675701545436581</v>
      </c>
      <c r="E60" s="4">
        <v>1.1995231546296403</v>
      </c>
      <c r="F60" s="9"/>
      <c r="G60" s="9"/>
      <c r="H60" s="9"/>
      <c r="I60" s="9"/>
    </row>
    <row r="61" spans="1:9" x14ac:dyDescent="0.25">
      <c r="A61" s="16" t="s">
        <v>82</v>
      </c>
      <c r="B61" s="4">
        <v>0.74607017256442987</v>
      </c>
      <c r="C61" s="4">
        <v>1.1001254896680106</v>
      </c>
      <c r="D61" s="4">
        <v>1.5302616488799772</v>
      </c>
      <c r="E61" s="4">
        <v>1.1950004205161189</v>
      </c>
      <c r="F61" s="9"/>
      <c r="G61" s="9"/>
      <c r="H61" s="9"/>
      <c r="I61" s="9"/>
    </row>
    <row r="62" spans="1:9" x14ac:dyDescent="0.25">
      <c r="A62" s="16" t="s">
        <v>83</v>
      </c>
      <c r="B62" s="4">
        <v>1.1840344070756359</v>
      </c>
      <c r="C62" s="4">
        <v>1.3902929279746918</v>
      </c>
      <c r="D62" s="4">
        <v>1.9631541617661032</v>
      </c>
      <c r="E62" s="4">
        <v>1.5746325297195145</v>
      </c>
      <c r="F62" s="9"/>
      <c r="G62" s="9"/>
      <c r="H62" s="9"/>
      <c r="I62" s="9"/>
    </row>
    <row r="63" spans="1:9" x14ac:dyDescent="0.25">
      <c r="A63" s="16" t="s">
        <v>84</v>
      </c>
      <c r="B63" s="4">
        <v>1.0066230689912989</v>
      </c>
      <c r="C63" s="4">
        <v>1.282458456087306</v>
      </c>
      <c r="D63" s="4">
        <v>1.6629563221660997</v>
      </c>
      <c r="E63" s="4">
        <v>1.2118492019429656</v>
      </c>
      <c r="F63" s="9"/>
      <c r="G63" s="9"/>
      <c r="H63" s="9"/>
      <c r="I63" s="9"/>
    </row>
    <row r="64" spans="1:9" x14ac:dyDescent="0.25">
      <c r="A64" s="16" t="s">
        <v>85</v>
      </c>
      <c r="B64" s="4">
        <v>1.0447454655094415</v>
      </c>
      <c r="C64" s="4">
        <v>1.3144901191991896</v>
      </c>
      <c r="D64" s="4">
        <v>1.8324264329526134</v>
      </c>
      <c r="E64" s="4">
        <v>1.3949961849858317</v>
      </c>
      <c r="F64" s="9"/>
      <c r="G64" s="9"/>
      <c r="H64" s="9"/>
      <c r="I64" s="9"/>
    </row>
    <row r="65" spans="1:9" x14ac:dyDescent="0.25">
      <c r="A65" s="16" t="s">
        <v>86</v>
      </c>
      <c r="B65" s="4">
        <v>1.3015753235603074</v>
      </c>
      <c r="C65" s="4">
        <v>1.546987085529965</v>
      </c>
      <c r="D65" s="4">
        <v>1.7348021710882455</v>
      </c>
      <c r="E65" s="4">
        <v>1.4233711978793191</v>
      </c>
      <c r="F65" s="9"/>
      <c r="G65" s="9"/>
      <c r="H65" s="9"/>
      <c r="I65" s="9"/>
    </row>
    <row r="66" spans="1:9" x14ac:dyDescent="0.25">
      <c r="A66" s="16" t="s">
        <v>87</v>
      </c>
      <c r="B66" s="4">
        <v>0.99559959770658724</v>
      </c>
      <c r="C66" s="4">
        <v>1.3466586263707188</v>
      </c>
      <c r="D66" s="4">
        <v>1.8207691550920067</v>
      </c>
      <c r="E66" s="4">
        <v>1.3565478062476914</v>
      </c>
      <c r="F66" s="9"/>
      <c r="G66" s="9"/>
      <c r="H66" s="9"/>
      <c r="I66" s="9"/>
    </row>
    <row r="67" spans="1:9" x14ac:dyDescent="0.25">
      <c r="A67" s="16" t="s">
        <v>85</v>
      </c>
      <c r="B67" s="4">
        <v>1.0447454655094415</v>
      </c>
      <c r="C67" s="4">
        <v>1.3144901191991896</v>
      </c>
      <c r="D67" s="4">
        <v>1.8324264329526134</v>
      </c>
      <c r="E67" s="4">
        <v>1.3949961849858317</v>
      </c>
      <c r="F67" s="9"/>
      <c r="G67" s="9"/>
      <c r="H67" s="9"/>
      <c r="I67" s="9"/>
    </row>
    <row r="68" spans="1:9" x14ac:dyDescent="0.25">
      <c r="A68" s="16" t="s">
        <v>88</v>
      </c>
      <c r="B68" s="4">
        <v>1.1020685307405451</v>
      </c>
      <c r="C68" s="4">
        <v>1.3579620580984351</v>
      </c>
      <c r="D68" s="4">
        <v>1.6908129708591602</v>
      </c>
      <c r="E68" s="4">
        <v>1.2214487091182562</v>
      </c>
      <c r="F68" s="9"/>
      <c r="G68" s="9"/>
      <c r="H68" s="9"/>
      <c r="I68" s="9"/>
    </row>
    <row r="69" spans="1:9" x14ac:dyDescent="0.25">
      <c r="A69" s="16" t="s">
        <v>89</v>
      </c>
      <c r="B69" s="4">
        <v>1.1173511268531975</v>
      </c>
      <c r="C69" s="4">
        <v>1.3163393704339748</v>
      </c>
      <c r="D69" s="4">
        <v>1.8548160273767254</v>
      </c>
      <c r="E69" s="4">
        <v>1.3791986047894047</v>
      </c>
      <c r="F69" s="9"/>
      <c r="G69" s="9"/>
      <c r="H69" s="9"/>
      <c r="I69" s="9"/>
    </row>
    <row r="70" spans="1:9" x14ac:dyDescent="0.25">
      <c r="A70" s="16" t="s">
        <v>90</v>
      </c>
      <c r="B70" s="4">
        <v>1.1838044045542153</v>
      </c>
      <c r="C70" s="4">
        <v>1.3899294074900357</v>
      </c>
      <c r="D70" s="4">
        <v>1.96303150837147</v>
      </c>
      <c r="E70" s="4">
        <v>1.5744947111179546</v>
      </c>
      <c r="F70" s="9"/>
      <c r="G70" s="9"/>
      <c r="H70" s="9"/>
      <c r="I70" s="9"/>
    </row>
    <row r="71" spans="1:9" x14ac:dyDescent="0.25">
      <c r="A71" s="16" t="s">
        <v>91</v>
      </c>
      <c r="B71" s="4">
        <v>1.2119741950106384</v>
      </c>
      <c r="C71" s="4">
        <v>1.2681960359904771</v>
      </c>
      <c r="D71" s="4">
        <v>1.7442528629042848</v>
      </c>
      <c r="E71" s="4">
        <v>1.3129684614533241</v>
      </c>
      <c r="F71" s="9"/>
      <c r="G71" s="9"/>
      <c r="H71" s="9"/>
      <c r="I71" s="9"/>
    </row>
    <row r="72" spans="1:9" x14ac:dyDescent="0.25">
      <c r="A72" s="16" t="s">
        <v>92</v>
      </c>
      <c r="B72" s="4">
        <v>1.0334364750010956</v>
      </c>
      <c r="C72" s="4">
        <v>1.2610287702774294</v>
      </c>
      <c r="D72" s="4">
        <v>1.8407125786490151</v>
      </c>
      <c r="E72" s="4">
        <v>1.3873327294230322</v>
      </c>
      <c r="F72" s="9"/>
      <c r="G72" s="9"/>
      <c r="H72" s="9"/>
      <c r="I72" s="9"/>
    </row>
    <row r="73" spans="1:9" x14ac:dyDescent="0.25">
      <c r="A73" s="16" t="s">
        <v>45</v>
      </c>
      <c r="B73" s="4">
        <v>0.2129401339278556</v>
      </c>
      <c r="C73" s="4">
        <v>0.42423785949946985</v>
      </c>
      <c r="D73" s="4">
        <v>0.92377585275770091</v>
      </c>
      <c r="E73" s="4">
        <v>0.27595568500834289</v>
      </c>
      <c r="F73" s="9"/>
      <c r="G73" s="9"/>
      <c r="H73" s="9"/>
      <c r="I73" s="9"/>
    </row>
    <row r="74" spans="1:9" x14ac:dyDescent="0.25">
      <c r="A74" s="16" t="s">
        <v>93</v>
      </c>
      <c r="B74" s="4">
        <v>-8.9442742862206853E-2</v>
      </c>
      <c r="C74" s="4">
        <v>-0.11440152987821416</v>
      </c>
      <c r="D74" s="4">
        <v>0.23977634237145964</v>
      </c>
      <c r="E74" s="4">
        <v>-0.32290969250297313</v>
      </c>
      <c r="F74" s="9"/>
      <c r="G74" s="9"/>
      <c r="H74" s="9"/>
      <c r="I74" s="9"/>
    </row>
    <row r="75" spans="1:9" ht="15.75" thickBot="1" x14ac:dyDescent="0.3">
      <c r="A75" s="26"/>
      <c r="B75" s="26"/>
      <c r="C75" s="26"/>
      <c r="D75" s="26"/>
      <c r="E75" s="27"/>
      <c r="F75" s="27"/>
      <c r="G75" s="27"/>
    </row>
    <row r="76" spans="1:9" ht="15.75" thickBot="1" x14ac:dyDescent="0.3">
      <c r="A76" s="22"/>
      <c r="B76" s="106" t="s">
        <v>3</v>
      </c>
      <c r="C76" s="107"/>
      <c r="D76" s="107"/>
      <c r="E76" s="108"/>
      <c r="F76" s="9"/>
      <c r="G76" s="9"/>
      <c r="H76" s="9"/>
      <c r="I76" s="9"/>
    </row>
    <row r="77" spans="1:9" ht="15.75" thickBot="1" x14ac:dyDescent="0.3">
      <c r="A77" s="23"/>
      <c r="B77" s="14" t="s">
        <v>13</v>
      </c>
      <c r="C77" s="14" t="s">
        <v>14</v>
      </c>
      <c r="D77" s="45" t="s">
        <v>15</v>
      </c>
      <c r="E77" s="25" t="s">
        <v>16</v>
      </c>
      <c r="F77" s="9"/>
      <c r="G77" s="9"/>
      <c r="H77" s="9"/>
      <c r="I77" s="9"/>
    </row>
    <row r="78" spans="1:9" x14ac:dyDescent="0.25">
      <c r="A78" s="16" t="s">
        <v>81</v>
      </c>
      <c r="B78" s="2">
        <v>1.6512942628339702E-2</v>
      </c>
      <c r="C78" s="2">
        <v>1.4980395676217942E-2</v>
      </c>
      <c r="D78" s="2">
        <v>1.3581587018598741E-2</v>
      </c>
      <c r="E78" s="2">
        <v>1.7650517963992324E-2</v>
      </c>
      <c r="F78" s="9"/>
      <c r="G78" s="9"/>
      <c r="H78" s="9"/>
      <c r="I78" s="9"/>
    </row>
    <row r="79" spans="1:9" x14ac:dyDescent="0.25">
      <c r="A79" s="16" t="s">
        <v>82</v>
      </c>
      <c r="B79" s="2">
        <v>1.834610479434386E-2</v>
      </c>
      <c r="C79" s="2">
        <v>1.6197861853000629E-2</v>
      </c>
      <c r="D79" s="2">
        <v>1.4541665506371388E-2</v>
      </c>
      <c r="E79" s="2">
        <v>1.681117052058119E-2</v>
      </c>
      <c r="F79" s="9"/>
      <c r="G79" s="9"/>
      <c r="H79" s="9"/>
      <c r="I79" s="9"/>
    </row>
    <row r="80" spans="1:9" x14ac:dyDescent="0.25">
      <c r="A80" s="16" t="s">
        <v>83</v>
      </c>
      <c r="B80" s="2">
        <v>1.0804040127851933E-2</v>
      </c>
      <c r="C80" s="2">
        <v>1.0273761041504761E-2</v>
      </c>
      <c r="D80" s="2">
        <v>9.3731716565662263E-3</v>
      </c>
      <c r="E80" s="2">
        <v>1.2391778982913942E-2</v>
      </c>
      <c r="F80" s="9"/>
      <c r="G80" s="9"/>
      <c r="H80" s="9"/>
      <c r="I80" s="9"/>
    </row>
    <row r="81" spans="1:9" x14ac:dyDescent="0.25">
      <c r="A81" s="16" t="s">
        <v>84</v>
      </c>
      <c r="B81" s="2">
        <v>1.6129583940565937E-2</v>
      </c>
      <c r="C81" s="2">
        <v>1.4773982704348577E-2</v>
      </c>
      <c r="D81" s="2">
        <v>1.3322554058929995E-2</v>
      </c>
      <c r="E81" s="2">
        <v>1.7431549272171519E-2</v>
      </c>
      <c r="F81" s="9"/>
      <c r="G81" s="9"/>
      <c r="H81" s="9"/>
      <c r="I81" s="9"/>
    </row>
    <row r="82" spans="1:9" x14ac:dyDescent="0.25">
      <c r="A82" s="16" t="s">
        <v>85</v>
      </c>
      <c r="B82" s="2">
        <v>1.462507305267228E-2</v>
      </c>
      <c r="C82" s="2">
        <v>1.3276205798763577E-2</v>
      </c>
      <c r="D82" s="2">
        <v>1.1632797816356106E-2</v>
      </c>
      <c r="E82" s="2">
        <v>1.4777351404061332E-2</v>
      </c>
      <c r="F82" s="9"/>
      <c r="G82" s="9"/>
      <c r="H82" s="9"/>
      <c r="I82" s="9"/>
    </row>
    <row r="83" spans="1:9" x14ac:dyDescent="0.25">
      <c r="A83" s="16" t="s">
        <v>86</v>
      </c>
      <c r="B83" s="2">
        <v>1.2802443171170241E-2</v>
      </c>
      <c r="C83" s="2">
        <v>1.1182331179200925E-2</v>
      </c>
      <c r="D83" s="2">
        <v>1.1164659400060705E-2</v>
      </c>
      <c r="E83" s="2">
        <v>1.3794197516825349E-2</v>
      </c>
      <c r="F83" s="9"/>
      <c r="G83" s="9"/>
      <c r="H83" s="9"/>
      <c r="I83" s="9"/>
    </row>
    <row r="84" spans="1:9" x14ac:dyDescent="0.25">
      <c r="A84" s="16" t="s">
        <v>87</v>
      </c>
      <c r="B84" s="2">
        <v>1.4487541441685212E-2</v>
      </c>
      <c r="C84" s="2">
        <v>1.2859497382951515E-2</v>
      </c>
      <c r="D84" s="2">
        <v>1.1653784988503064E-2</v>
      </c>
      <c r="E84" s="2">
        <v>1.5519115721598234E-2</v>
      </c>
      <c r="F84" s="9"/>
      <c r="G84" s="9"/>
      <c r="H84" s="9"/>
      <c r="I84" s="9"/>
    </row>
    <row r="85" spans="1:9" x14ac:dyDescent="0.25">
      <c r="A85" s="16" t="s">
        <v>85</v>
      </c>
      <c r="B85" s="2">
        <v>1.462507305267228E-2</v>
      </c>
      <c r="C85" s="2">
        <v>1.3276205798763577E-2</v>
      </c>
      <c r="D85" s="2">
        <v>1.1632797816356106E-2</v>
      </c>
      <c r="E85" s="2">
        <v>1.4777351404061332E-2</v>
      </c>
      <c r="F85" s="9"/>
      <c r="G85" s="9"/>
      <c r="H85" s="9"/>
      <c r="I85" s="9"/>
    </row>
    <row r="86" spans="1:9" x14ac:dyDescent="0.25">
      <c r="A86" s="16" t="s">
        <v>88</v>
      </c>
      <c r="B86" s="2">
        <v>1.574840655519719E-2</v>
      </c>
      <c r="C86" s="2">
        <v>1.3989981898063551E-2</v>
      </c>
      <c r="D86" s="2">
        <v>1.2593836278577015E-2</v>
      </c>
      <c r="E86" s="2">
        <v>1.7285693400165308E-2</v>
      </c>
      <c r="F86" s="9"/>
      <c r="G86" s="9"/>
      <c r="H86" s="9"/>
      <c r="I86" s="9"/>
    </row>
    <row r="87" spans="1:9" x14ac:dyDescent="0.25">
      <c r="A87" s="16" t="s">
        <v>89</v>
      </c>
      <c r="B87" s="2">
        <v>1.3166962273440944E-2</v>
      </c>
      <c r="C87" s="2">
        <v>1.2921354143800643E-2</v>
      </c>
      <c r="D87" s="2">
        <v>1.1940264364417129E-2</v>
      </c>
      <c r="E87" s="2">
        <v>1.5806602813952245E-2</v>
      </c>
      <c r="F87" s="9"/>
      <c r="G87" s="9"/>
      <c r="H87" s="9"/>
      <c r="I87" s="9"/>
    </row>
    <row r="88" spans="1:9" x14ac:dyDescent="0.25">
      <c r="A88" s="16" t="s">
        <v>90</v>
      </c>
      <c r="B88" s="2">
        <v>1.080329864319571E-2</v>
      </c>
      <c r="C88" s="2">
        <v>1.0275520979206105E-2</v>
      </c>
      <c r="D88" s="2">
        <v>9.3752127383062173E-3</v>
      </c>
      <c r="E88" s="2">
        <v>1.2393324729109366E-2</v>
      </c>
      <c r="F88" s="9"/>
      <c r="G88" s="9"/>
      <c r="H88" s="9"/>
      <c r="I88" s="9"/>
    </row>
    <row r="89" spans="1:9" x14ac:dyDescent="0.25">
      <c r="A89" s="16" t="s">
        <v>91</v>
      </c>
      <c r="B89" s="2">
        <v>1.352683959934288E-2</v>
      </c>
      <c r="C89" s="2">
        <v>1.285881746183175E-2</v>
      </c>
      <c r="D89" s="2">
        <v>1.1824506262108974E-2</v>
      </c>
      <c r="E89" s="2">
        <v>1.5229401977841336E-2</v>
      </c>
      <c r="F89" s="9"/>
      <c r="G89" s="9"/>
      <c r="H89" s="9"/>
      <c r="I89" s="9"/>
    </row>
    <row r="90" spans="1:9" x14ac:dyDescent="0.25">
      <c r="A90" s="16" t="s">
        <v>92</v>
      </c>
      <c r="B90" s="2">
        <v>1.1933601443248868E-2</v>
      </c>
      <c r="C90" s="2">
        <v>1.2547883539164112E-2</v>
      </c>
      <c r="D90" s="2">
        <v>1.1026732744570174E-2</v>
      </c>
      <c r="E90" s="2">
        <v>1.4602912718982859E-2</v>
      </c>
      <c r="F90" s="9"/>
      <c r="G90" s="9"/>
      <c r="H90" s="9"/>
      <c r="I90" s="9"/>
    </row>
    <row r="91" spans="1:9" x14ac:dyDescent="0.25">
      <c r="A91" s="16" t="s">
        <v>45</v>
      </c>
      <c r="B91" s="2">
        <v>2.4460314866139803E-2</v>
      </c>
      <c r="C91" s="2">
        <v>2.9150886319465826E-2</v>
      </c>
      <c r="D91" s="2">
        <v>2.7003308966685912E-2</v>
      </c>
      <c r="E91" s="2">
        <v>4.6325637149992056E-2</v>
      </c>
      <c r="F91" s="9"/>
      <c r="G91" s="9"/>
      <c r="H91" s="9"/>
      <c r="I91" s="9"/>
    </row>
    <row r="92" spans="1:9" x14ac:dyDescent="0.25">
      <c r="A92" s="16" t="s">
        <v>93</v>
      </c>
      <c r="B92" s="2">
        <v>2.6508049092052521E-2</v>
      </c>
      <c r="C92" s="2">
        <v>2.8985617122980149E-2</v>
      </c>
      <c r="D92" s="2">
        <v>2.6963414366242906E-2</v>
      </c>
      <c r="E92" s="2">
        <v>4.462004610992109E-2</v>
      </c>
      <c r="F92" s="9"/>
      <c r="G92" s="9"/>
      <c r="H92" s="9"/>
      <c r="I92" s="9"/>
    </row>
    <row r="93" spans="1:9" ht="15.75" thickBot="1" x14ac:dyDescent="0.3">
      <c r="A93" s="26"/>
      <c r="B93" s="26"/>
      <c r="C93" s="26"/>
      <c r="D93" s="26"/>
      <c r="E93" s="27"/>
      <c r="F93" s="27"/>
      <c r="G93" s="27"/>
    </row>
    <row r="94" spans="1:9" ht="15.75" thickBot="1" x14ac:dyDescent="0.3">
      <c r="A94" s="22"/>
      <c r="B94" s="106" t="s">
        <v>2</v>
      </c>
      <c r="C94" s="107"/>
      <c r="D94" s="107"/>
      <c r="E94" s="108"/>
      <c r="F94" s="9"/>
      <c r="G94" s="9"/>
      <c r="H94" s="9"/>
      <c r="I94" s="9"/>
    </row>
    <row r="95" spans="1:9" ht="15.75" thickBot="1" x14ac:dyDescent="0.3">
      <c r="A95" s="23"/>
      <c r="B95" s="14" t="s">
        <v>13</v>
      </c>
      <c r="C95" s="14" t="s">
        <v>14</v>
      </c>
      <c r="D95" s="45" t="s">
        <v>15</v>
      </c>
      <c r="E95" s="25" t="s">
        <v>16</v>
      </c>
      <c r="F95" s="9"/>
      <c r="G95" s="9"/>
      <c r="H95" s="9"/>
      <c r="I95" s="9"/>
    </row>
    <row r="96" spans="1:9" x14ac:dyDescent="0.25">
      <c r="A96" s="16" t="s">
        <v>81</v>
      </c>
      <c r="B96" s="2">
        <v>3.3891834603013316E-2</v>
      </c>
      <c r="C96" s="2">
        <v>3.3830473984216937E-2</v>
      </c>
      <c r="D96" s="2">
        <v>3.2670594511403583E-2</v>
      </c>
      <c r="E96" s="2">
        <v>3.6163512911880427E-2</v>
      </c>
      <c r="F96" s="9"/>
      <c r="G96" s="9"/>
      <c r="H96" s="9"/>
      <c r="I96" s="9"/>
    </row>
    <row r="97" spans="1:10" x14ac:dyDescent="0.25">
      <c r="A97" s="16" t="s">
        <v>82</v>
      </c>
      <c r="B97" s="2">
        <v>3.378149421383364E-2</v>
      </c>
      <c r="C97" s="2">
        <v>3.2848309971050448E-2</v>
      </c>
      <c r="D97" s="2">
        <v>3.3119676904489581E-2</v>
      </c>
      <c r="E97" s="2">
        <v>3.491399625115453E-2</v>
      </c>
      <c r="F97" s="9"/>
      <c r="G97" s="9"/>
      <c r="H97" s="9"/>
      <c r="I97" s="9"/>
    </row>
    <row r="98" spans="1:10" x14ac:dyDescent="0.25">
      <c r="A98" s="16" t="s">
        <v>83</v>
      </c>
      <c r="B98" s="2">
        <v>2.7308958595225172E-2</v>
      </c>
      <c r="C98" s="2">
        <v>2.8671844023354834E-2</v>
      </c>
      <c r="D98" s="2">
        <v>2.9619431537772682E-2</v>
      </c>
      <c r="E98" s="2">
        <v>3.2655143315023921E-2</v>
      </c>
      <c r="F98" s="9"/>
      <c r="G98" s="9"/>
      <c r="H98" s="9"/>
      <c r="I98" s="9"/>
    </row>
    <row r="99" spans="1:10" x14ac:dyDescent="0.25">
      <c r="A99" s="16" t="s">
        <v>84</v>
      </c>
      <c r="B99" s="2">
        <v>3.3315317257609015E-2</v>
      </c>
      <c r="C99" s="2">
        <v>3.3750126266588319E-2</v>
      </c>
      <c r="D99" s="2">
        <v>3.2326460778294243E-2</v>
      </c>
      <c r="E99" s="2">
        <v>3.5830764952865503E-2</v>
      </c>
      <c r="F99" s="9"/>
      <c r="G99" s="9"/>
      <c r="H99" s="9"/>
      <c r="I99" s="9"/>
    </row>
    <row r="100" spans="1:10" x14ac:dyDescent="0.25">
      <c r="A100" s="16" t="s">
        <v>85</v>
      </c>
      <c r="B100" s="2">
        <v>3.0024922514081592E-2</v>
      </c>
      <c r="C100" s="2">
        <v>2.9707986686018699E-2</v>
      </c>
      <c r="D100" s="2">
        <v>3.0544447169341422E-2</v>
      </c>
      <c r="E100" s="2">
        <v>3.3278539299943337E-2</v>
      </c>
      <c r="F100" s="9"/>
      <c r="G100" s="9"/>
      <c r="H100" s="9"/>
      <c r="I100" s="9"/>
    </row>
    <row r="101" spans="1:10" x14ac:dyDescent="0.25">
      <c r="A101" s="16" t="s">
        <v>86</v>
      </c>
      <c r="B101" s="2">
        <v>3.280672468861056E-2</v>
      </c>
      <c r="C101" s="2">
        <v>3.1583428018306471E-2</v>
      </c>
      <c r="D101" s="2">
        <v>3.0843580471455145E-2</v>
      </c>
      <c r="E101" s="2">
        <v>3.2685723170635589E-2</v>
      </c>
      <c r="F101" s="9"/>
      <c r="G101" s="9"/>
      <c r="H101" s="9"/>
      <c r="I101" s="9"/>
    </row>
    <row r="102" spans="1:10" x14ac:dyDescent="0.25">
      <c r="A102" s="16" t="s">
        <v>87</v>
      </c>
      <c r="B102" s="2">
        <v>2.9366294091194407E-2</v>
      </c>
      <c r="C102" s="2">
        <v>2.9813157565889824E-2</v>
      </c>
      <c r="D102" s="2">
        <v>3.0313232160097747E-2</v>
      </c>
      <c r="E102" s="2">
        <v>3.3807890231400378E-2</v>
      </c>
      <c r="F102" s="9"/>
      <c r="G102" s="9"/>
      <c r="H102" s="9"/>
      <c r="I102" s="9"/>
    </row>
    <row r="103" spans="1:10" x14ac:dyDescent="0.25">
      <c r="A103" s="16" t="s">
        <v>85</v>
      </c>
      <c r="B103" s="2">
        <v>3.0024922514081592E-2</v>
      </c>
      <c r="C103" s="2">
        <v>2.9707986686018699E-2</v>
      </c>
      <c r="D103" s="2">
        <v>3.0544447169341422E-2</v>
      </c>
      <c r="E103" s="2">
        <v>3.3278539299943337E-2</v>
      </c>
      <c r="F103" s="9"/>
      <c r="G103" s="9"/>
      <c r="H103" s="9"/>
      <c r="I103" s="9"/>
    </row>
    <row r="104" spans="1:10" x14ac:dyDescent="0.25">
      <c r="A104" s="16" t="s">
        <v>88</v>
      </c>
      <c r="B104" s="2">
        <v>3.3721420770038736E-2</v>
      </c>
      <c r="C104" s="2">
        <v>3.3721207670247666E-2</v>
      </c>
      <c r="D104" s="2">
        <v>3.1998840957718683E-2</v>
      </c>
      <c r="E104" s="2">
        <v>3.5915753017340693E-2</v>
      </c>
      <c r="F104" s="9"/>
      <c r="G104" s="9"/>
      <c r="H104" s="9"/>
      <c r="I104" s="9"/>
    </row>
    <row r="105" spans="1:10" x14ac:dyDescent="0.25">
      <c r="A105" s="16" t="s">
        <v>89</v>
      </c>
      <c r="B105" s="2">
        <v>2.882930388920411E-2</v>
      </c>
      <c r="C105" s="2">
        <v>3.050839406830632E-2</v>
      </c>
      <c r="D105" s="2">
        <v>3.2074816661392398E-2</v>
      </c>
      <c r="E105" s="2">
        <v>3.5420144347933939E-2</v>
      </c>
      <c r="F105" s="9"/>
      <c r="G105" s="9"/>
      <c r="H105" s="9"/>
      <c r="I105" s="9"/>
    </row>
    <row r="106" spans="1:10" x14ac:dyDescent="0.25">
      <c r="A106" s="16" t="s">
        <v>90</v>
      </c>
      <c r="B106" s="2">
        <v>2.730705934211923E-2</v>
      </c>
      <c r="C106" s="2">
        <v>2.8668630678154349E-2</v>
      </c>
      <c r="D106" s="2">
        <v>2.9625099020052864E-2</v>
      </c>
      <c r="E106" s="2">
        <v>3.2660409881011904E-2</v>
      </c>
      <c r="F106" s="9"/>
      <c r="G106" s="9"/>
      <c r="H106" s="9"/>
      <c r="I106" s="9"/>
    </row>
    <row r="107" spans="1:10" x14ac:dyDescent="0.25">
      <c r="A107" s="16" t="s">
        <v>91</v>
      </c>
      <c r="B107" s="2">
        <v>3.0780661603816557E-2</v>
      </c>
      <c r="C107" s="2">
        <v>3.1460517088023027E-2</v>
      </c>
      <c r="D107" s="2">
        <v>3.2907249497300679E-2</v>
      </c>
      <c r="E107" s="2">
        <v>3.5721940262547082E-2</v>
      </c>
      <c r="F107" s="9"/>
      <c r="G107" s="9"/>
      <c r="H107" s="9"/>
      <c r="I107" s="9"/>
    </row>
    <row r="108" spans="1:10" x14ac:dyDescent="0.25">
      <c r="A108" s="16" t="s">
        <v>92</v>
      </c>
      <c r="B108" s="2">
        <v>2.6125869578254208E-2</v>
      </c>
      <c r="C108" s="2">
        <v>2.7849450401615978E-2</v>
      </c>
      <c r="D108" s="2">
        <v>2.9962414721254518E-2</v>
      </c>
      <c r="E108" s="2">
        <v>3.313776984329353E-2</v>
      </c>
      <c r="F108" s="9"/>
      <c r="G108" s="9"/>
      <c r="H108" s="9"/>
      <c r="I108" s="9"/>
    </row>
    <row r="109" spans="1:10" x14ac:dyDescent="0.25">
      <c r="A109" s="16" t="s">
        <v>45</v>
      </c>
      <c r="B109" s="2">
        <v>3.8307702833098541E-2</v>
      </c>
      <c r="C109" s="2">
        <v>4.6283984209936742E-2</v>
      </c>
      <c r="D109" s="2">
        <v>4.6737046752642959E-2</v>
      </c>
      <c r="E109" s="2">
        <v>6.1936161325806809E-2</v>
      </c>
      <c r="F109" s="9"/>
      <c r="G109" s="9"/>
      <c r="H109" s="9"/>
      <c r="I109" s="9"/>
    </row>
    <row r="110" spans="1:10" ht="15.75" thickBot="1" x14ac:dyDescent="0.3">
      <c r="A110" s="16" t="s">
        <v>93</v>
      </c>
      <c r="B110" s="2">
        <v>3.7633636170699362E-2</v>
      </c>
      <c r="C110" s="2">
        <v>4.0010652818756279E-2</v>
      </c>
      <c r="D110" s="2">
        <v>3.9958414699980627E-2</v>
      </c>
      <c r="E110" s="2">
        <v>5.484146758007697E-2</v>
      </c>
      <c r="F110" s="9"/>
      <c r="G110" s="9"/>
      <c r="H110" s="9"/>
      <c r="I110" s="9"/>
    </row>
    <row r="111" spans="1:10" ht="15.75" thickBot="1" x14ac:dyDescent="0.3">
      <c r="A111" s="34"/>
      <c r="B111" s="31"/>
      <c r="C111" s="31"/>
      <c r="D111" s="31"/>
      <c r="E111" s="31"/>
      <c r="F111" s="35"/>
      <c r="G111" s="36"/>
      <c r="H111" s="36"/>
      <c r="I111" s="36"/>
      <c r="J111" s="36"/>
    </row>
    <row r="112" spans="1:10" ht="43.9" customHeight="1" thickBot="1" x14ac:dyDescent="0.3">
      <c r="A112" s="37"/>
      <c r="B112" s="38" t="s">
        <v>18</v>
      </c>
      <c r="C112" s="38" t="s">
        <v>23</v>
      </c>
      <c r="D112" s="38" t="s">
        <v>24</v>
      </c>
      <c r="E112" s="38" t="s">
        <v>25</v>
      </c>
      <c r="F112" s="39" t="s">
        <v>26</v>
      </c>
      <c r="G112" s="48" t="s">
        <v>33</v>
      </c>
    </row>
    <row r="113" spans="1:7" x14ac:dyDescent="0.25">
      <c r="A113" s="16" t="s">
        <v>81</v>
      </c>
      <c r="B113" s="4">
        <v>72.277227722772281</v>
      </c>
      <c r="C113" s="4">
        <v>73</v>
      </c>
      <c r="D113" s="4">
        <v>28</v>
      </c>
      <c r="E113" s="4">
        <v>1.2934198028016115</v>
      </c>
      <c r="F113" s="4">
        <v>18.605245471821942</v>
      </c>
      <c r="G113" s="4">
        <v>-6.9866629057775231</v>
      </c>
    </row>
    <row r="114" spans="1:7" x14ac:dyDescent="0.25">
      <c r="A114" s="16" t="s">
        <v>82</v>
      </c>
      <c r="B114" s="4">
        <v>71.287128712871279</v>
      </c>
      <c r="C114" s="4">
        <v>72</v>
      </c>
      <c r="D114" s="4">
        <v>29</v>
      </c>
      <c r="E114" s="4">
        <v>1.3994057225586314</v>
      </c>
      <c r="F114" s="4">
        <v>19.745995056249406</v>
      </c>
      <c r="G114" s="4">
        <v>-4.4893021540509785</v>
      </c>
    </row>
    <row r="115" spans="1:7" x14ac:dyDescent="0.25">
      <c r="A115" s="16" t="s">
        <v>83</v>
      </c>
      <c r="B115" s="4">
        <v>74.257425742574256</v>
      </c>
      <c r="C115" s="4">
        <v>75</v>
      </c>
      <c r="D115" s="4">
        <v>26</v>
      </c>
      <c r="E115" s="4">
        <v>1.7820310954734329</v>
      </c>
      <c r="F115" s="4">
        <v>19.190198247135434</v>
      </c>
      <c r="G115" s="4">
        <v>-10.403174286450902</v>
      </c>
    </row>
    <row r="116" spans="1:7" x14ac:dyDescent="0.25">
      <c r="A116" s="16" t="s">
        <v>84</v>
      </c>
      <c r="B116" s="4">
        <v>72.277227722772281</v>
      </c>
      <c r="C116" s="4">
        <v>73</v>
      </c>
      <c r="D116" s="4">
        <v>28</v>
      </c>
      <c r="E116" s="4">
        <v>1.3111654636998022</v>
      </c>
      <c r="F116" s="4">
        <v>19.300219407675449</v>
      </c>
      <c r="G116" s="4">
        <v>-6.0209268414261183</v>
      </c>
    </row>
    <row r="117" spans="1:7" x14ac:dyDescent="0.25">
      <c r="A117" s="16" t="s">
        <v>85</v>
      </c>
      <c r="B117" s="4">
        <v>72.277227722772281</v>
      </c>
      <c r="C117" s="4">
        <v>73</v>
      </c>
      <c r="D117" s="4">
        <v>28</v>
      </c>
      <c r="E117" s="4">
        <v>1.5777359093694439</v>
      </c>
      <c r="F117" s="4">
        <v>20.521116065981072</v>
      </c>
      <c r="G117" s="4">
        <v>-5.8709419101669509</v>
      </c>
    </row>
    <row r="118" spans="1:7" x14ac:dyDescent="0.25">
      <c r="A118" s="16" t="s">
        <v>86</v>
      </c>
      <c r="B118" s="4">
        <v>71.287128712871279</v>
      </c>
      <c r="C118" s="4">
        <v>72</v>
      </c>
      <c r="D118" s="4">
        <v>29</v>
      </c>
      <c r="E118" s="4">
        <v>1.7166108876341559</v>
      </c>
      <c r="F118" s="4">
        <v>21.734519657461508</v>
      </c>
      <c r="G118" s="4">
        <v>-4.1986674316115389</v>
      </c>
    </row>
    <row r="119" spans="1:7" x14ac:dyDescent="0.25">
      <c r="A119" s="16" t="s">
        <v>87</v>
      </c>
      <c r="B119" s="4">
        <v>71.287128712871279</v>
      </c>
      <c r="C119" s="4">
        <v>72</v>
      </c>
      <c r="D119" s="4">
        <v>29</v>
      </c>
      <c r="E119" s="4">
        <v>1.60000475915327</v>
      </c>
      <c r="F119" s="4">
        <v>20.041989479145151</v>
      </c>
      <c r="G119" s="4">
        <v>-6.255606396865125</v>
      </c>
    </row>
    <row r="120" spans="1:7" x14ac:dyDescent="0.25">
      <c r="A120" s="16" t="s">
        <v>85</v>
      </c>
      <c r="B120" s="4">
        <v>72.277227722772281</v>
      </c>
      <c r="C120" s="4">
        <v>73</v>
      </c>
      <c r="D120" s="4">
        <v>28</v>
      </c>
      <c r="E120" s="4">
        <v>1.5777359093694439</v>
      </c>
      <c r="F120" s="4">
        <v>20.521116065981072</v>
      </c>
      <c r="G120" s="4">
        <v>-5.8709419101669509</v>
      </c>
    </row>
    <row r="121" spans="1:7" x14ac:dyDescent="0.25">
      <c r="A121" s="16" t="s">
        <v>88</v>
      </c>
      <c r="B121" s="4">
        <v>71.287128712871279</v>
      </c>
      <c r="C121" s="4">
        <v>72</v>
      </c>
      <c r="D121" s="4">
        <v>29</v>
      </c>
      <c r="E121" s="4">
        <v>1.4068635061649717</v>
      </c>
      <c r="F121" s="4">
        <v>19.049056222810432</v>
      </c>
      <c r="G121" s="4">
        <v>-6.6146306438792486</v>
      </c>
    </row>
    <row r="122" spans="1:7" x14ac:dyDescent="0.25">
      <c r="A122" s="16" t="s">
        <v>89</v>
      </c>
      <c r="B122" s="4">
        <v>74.257425742574256</v>
      </c>
      <c r="C122" s="4">
        <v>75</v>
      </c>
      <c r="D122" s="4">
        <v>26</v>
      </c>
      <c r="E122" s="4">
        <v>1.4278081802822211</v>
      </c>
      <c r="F122" s="4">
        <v>22.422706371490097</v>
      </c>
      <c r="G122" s="4">
        <v>-4.4498160689890733</v>
      </c>
    </row>
    <row r="123" spans="1:7" x14ac:dyDescent="0.25">
      <c r="A123" s="16" t="s">
        <v>90</v>
      </c>
      <c r="B123" s="4">
        <v>74.257425742574256</v>
      </c>
      <c r="C123" s="4">
        <v>75</v>
      </c>
      <c r="D123" s="4">
        <v>26</v>
      </c>
      <c r="E123" s="4">
        <v>1.781620027830813</v>
      </c>
      <c r="F123" s="4">
        <v>19.189736162268105</v>
      </c>
      <c r="G123" s="4">
        <v>-10.405834613430502</v>
      </c>
    </row>
    <row r="124" spans="1:7" x14ac:dyDescent="0.25">
      <c r="A124" s="16" t="s">
        <v>91</v>
      </c>
      <c r="B124" s="4">
        <v>74.257425742574256</v>
      </c>
      <c r="C124" s="4">
        <v>75</v>
      </c>
      <c r="D124" s="4">
        <v>26</v>
      </c>
      <c r="E124" s="4">
        <v>1.3383676121983328</v>
      </c>
      <c r="F124" s="4">
        <v>21.097502654216136</v>
      </c>
      <c r="G124" s="63">
        <v>-5.3040926119914564</v>
      </c>
    </row>
    <row r="125" spans="1:7" x14ac:dyDescent="0.25">
      <c r="A125" s="16" t="s">
        <v>92</v>
      </c>
      <c r="B125" s="4">
        <v>75.247524752475243</v>
      </c>
      <c r="C125" s="4">
        <v>76</v>
      </c>
      <c r="D125" s="4">
        <v>25</v>
      </c>
      <c r="E125" s="4">
        <v>1.4106227659628199</v>
      </c>
      <c r="F125" s="4">
        <v>21.727601737900578</v>
      </c>
      <c r="G125" s="63">
        <v>-3.9174957477772692</v>
      </c>
    </row>
    <row r="126" spans="1:7" x14ac:dyDescent="0.25">
      <c r="A126" s="16" t="s">
        <v>45</v>
      </c>
      <c r="B126" s="4">
        <v>63.366336633663366</v>
      </c>
      <c r="C126" s="4">
        <v>64</v>
      </c>
      <c r="D126" s="4">
        <v>37</v>
      </c>
      <c r="E126" s="4">
        <v>0.91326604921299148</v>
      </c>
      <c r="F126" s="4">
        <v>33.19455462398281</v>
      </c>
      <c r="G126" s="63">
        <v>27.64664385524117</v>
      </c>
    </row>
    <row r="127" spans="1:7" x14ac:dyDescent="0.25">
      <c r="A127" s="16" t="s">
        <v>93</v>
      </c>
      <c r="B127" s="4">
        <v>60.396039603960396</v>
      </c>
      <c r="C127" s="4">
        <v>61</v>
      </c>
      <c r="D127" s="4">
        <v>40</v>
      </c>
      <c r="E127" s="4">
        <v>0.67662107131669602</v>
      </c>
      <c r="F127" s="4">
        <v>22.26303877923657</v>
      </c>
      <c r="G127" s="63">
        <v>30.489170061323158</v>
      </c>
    </row>
    <row r="128" spans="1:7" ht="15.75" thickBot="1" x14ac:dyDescent="0.3">
      <c r="B128" s="40"/>
    </row>
    <row r="129" spans="1:5" ht="15.75" thickBot="1" x14ac:dyDescent="0.3">
      <c r="A129" s="22"/>
      <c r="B129" s="106" t="s">
        <v>6</v>
      </c>
      <c r="C129" s="107"/>
      <c r="D129" s="107"/>
      <c r="E129" s="108"/>
    </row>
    <row r="130" spans="1:5" ht="15.75" thickBot="1" x14ac:dyDescent="0.3">
      <c r="A130" s="23"/>
      <c r="B130" s="14" t="s">
        <v>13</v>
      </c>
      <c r="C130" s="14" t="s">
        <v>14</v>
      </c>
      <c r="D130" s="45" t="s">
        <v>15</v>
      </c>
      <c r="E130" s="25" t="s">
        <v>16</v>
      </c>
    </row>
    <row r="131" spans="1:5" x14ac:dyDescent="0.25">
      <c r="A131" s="16" t="s">
        <v>81</v>
      </c>
      <c r="B131" s="4">
        <v>2.7131090236094311E-2</v>
      </c>
      <c r="C131" s="4">
        <v>3.3109712212281109E-2</v>
      </c>
      <c r="D131" s="4">
        <v>4.0034973196641323E-2</v>
      </c>
      <c r="E131" s="4">
        <v>2.6326267527482353E-2</v>
      </c>
    </row>
    <row r="132" spans="1:5" x14ac:dyDescent="0.25">
      <c r="A132" s="16" t="s">
        <v>82</v>
      </c>
      <c r="B132" s="4">
        <v>4.6470669453182852E-2</v>
      </c>
      <c r="C132" s="4">
        <v>5.2148503704432386E-2</v>
      </c>
      <c r="D132" s="4">
        <v>6.0540859911938978E-2</v>
      </c>
      <c r="E132" s="4">
        <v>4.5103466619993267E-2</v>
      </c>
    </row>
    <row r="133" spans="1:5" x14ac:dyDescent="0.25">
      <c r="A133" s="16" t="s">
        <v>83</v>
      </c>
      <c r="B133" s="4">
        <v>9.2728040407378883E-5</v>
      </c>
      <c r="C133" s="4">
        <v>3.0381495964357626E-2</v>
      </c>
      <c r="D133" s="4">
        <v>3.599955365785245E-2</v>
      </c>
      <c r="E133" s="4">
        <v>1.6897536823305921E-2</v>
      </c>
    </row>
    <row r="134" spans="1:5" x14ac:dyDescent="0.25">
      <c r="A134" s="16" t="s">
        <v>84</v>
      </c>
      <c r="B134" s="4">
        <v>2.963554093874084E-2</v>
      </c>
      <c r="C134" s="4">
        <v>3.4932076312751296E-2</v>
      </c>
      <c r="D134" s="4">
        <v>4.6385769936367012E-2</v>
      </c>
      <c r="E134" s="4">
        <v>3.2160763666599944E-2</v>
      </c>
    </row>
    <row r="135" spans="1:5" x14ac:dyDescent="0.25">
      <c r="A135" s="16" t="s">
        <v>85</v>
      </c>
      <c r="B135" s="4">
        <v>4.5510956568684667E-2</v>
      </c>
      <c r="C135" s="4">
        <v>5.2781913838800786E-2</v>
      </c>
      <c r="D135" s="4">
        <v>5.8995201604034785E-2</v>
      </c>
      <c r="E135" s="4">
        <v>4.1066539213955047E-2</v>
      </c>
    </row>
    <row r="136" spans="1:5" x14ac:dyDescent="0.25">
      <c r="A136" s="16" t="s">
        <v>86</v>
      </c>
      <c r="B136" s="4">
        <v>5.5895889570884746E-2</v>
      </c>
      <c r="C136" s="4">
        <v>5.7584343207168244E-2</v>
      </c>
      <c r="D136" s="4">
        <v>7.4789900164980633E-2</v>
      </c>
      <c r="E136" s="4">
        <v>4.5698631344768301E-2</v>
      </c>
    </row>
    <row r="137" spans="1:5" x14ac:dyDescent="0.25">
      <c r="A137" s="16" t="s">
        <v>87</v>
      </c>
      <c r="B137" s="4">
        <v>3.2021184217128677E-2</v>
      </c>
      <c r="C137" s="4">
        <v>4.0095960651564982E-2</v>
      </c>
      <c r="D137" s="4">
        <v>5.4062820600685103E-2</v>
      </c>
      <c r="E137" s="4">
        <v>3.2838152374676188E-2</v>
      </c>
    </row>
    <row r="138" spans="1:5" x14ac:dyDescent="0.25">
      <c r="A138" s="16" t="s">
        <v>85</v>
      </c>
      <c r="B138" s="4">
        <v>4.5510956568684667E-2</v>
      </c>
      <c r="C138" s="4">
        <v>5.2781913838800786E-2</v>
      </c>
      <c r="D138" s="4">
        <v>5.8995201604034785E-2</v>
      </c>
      <c r="E138" s="4">
        <v>4.1066539213955047E-2</v>
      </c>
    </row>
    <row r="139" spans="1:5" x14ac:dyDescent="0.25">
      <c r="A139" s="16" t="s">
        <v>88</v>
      </c>
      <c r="B139" s="4">
        <v>2.4812113990021208E-2</v>
      </c>
      <c r="C139" s="4">
        <v>3.3505202001929864E-2</v>
      </c>
      <c r="D139" s="4">
        <v>4.5571600694722228E-2</v>
      </c>
      <c r="E139" s="4">
        <v>2.9021480670756619E-2</v>
      </c>
    </row>
    <row r="140" spans="1:5" x14ac:dyDescent="0.25">
      <c r="A140" s="16" t="s">
        <v>89</v>
      </c>
      <c r="B140" s="4">
        <v>6.0553906454232309E-2</v>
      </c>
      <c r="C140" s="4">
        <v>5.5721575414254571E-2</v>
      </c>
      <c r="D140" s="4">
        <v>7.1160298617721662E-2</v>
      </c>
      <c r="E140" s="4">
        <v>4.9808489400045335E-2</v>
      </c>
    </row>
    <row r="141" spans="1:5" x14ac:dyDescent="0.25">
      <c r="A141" s="16" t="s">
        <v>90</v>
      </c>
      <c r="B141" s="4">
        <v>8.6074249895171006E-5</v>
      </c>
      <c r="C141" s="4">
        <v>3.0335530275271475E-2</v>
      </c>
      <c r="D141" s="4">
        <v>3.5959370742589314E-2</v>
      </c>
      <c r="E141" s="4">
        <v>1.6881099600396861E-2</v>
      </c>
    </row>
    <row r="142" spans="1:5" x14ac:dyDescent="0.25">
      <c r="A142" s="16" t="s">
        <v>91</v>
      </c>
      <c r="B142" s="4">
        <v>5.5994220113388435E-2</v>
      </c>
      <c r="C142" s="4">
        <v>5.2098657368563735E-2</v>
      </c>
      <c r="D142" s="4">
        <v>6.3809452104495998E-2</v>
      </c>
      <c r="E142" s="4">
        <v>5.34890047844555E-2</v>
      </c>
    </row>
    <row r="143" spans="1:5" x14ac:dyDescent="0.25">
      <c r="A143" s="16" t="s">
        <v>92</v>
      </c>
      <c r="B143" s="4">
        <v>6.9639301512482168E-2</v>
      </c>
      <c r="C143" s="4">
        <v>7.524550412615616E-2</v>
      </c>
      <c r="D143" s="4">
        <v>7.9427745171942607E-2</v>
      </c>
      <c r="E143" s="4">
        <v>5.2898566033954944E-2</v>
      </c>
    </row>
    <row r="144" spans="1:5" x14ac:dyDescent="0.25">
      <c r="A144" s="16" t="s">
        <v>45</v>
      </c>
      <c r="B144" s="49">
        <v>0.2210412301422775</v>
      </c>
      <c r="C144" s="49">
        <v>0.2820235507132865</v>
      </c>
      <c r="D144" s="49">
        <v>0.27066642500740057</v>
      </c>
      <c r="E144" s="49">
        <v>0.28308523317278356</v>
      </c>
    </row>
    <row r="145" spans="1:5" x14ac:dyDescent="0.25">
      <c r="A145" s="16" t="s">
        <v>93</v>
      </c>
      <c r="B145" s="49">
        <v>0.25808208417038575</v>
      </c>
      <c r="C145" s="49">
        <v>0.25432952428270789</v>
      </c>
      <c r="D145" s="49">
        <v>0.2435642731654527</v>
      </c>
      <c r="E145" s="49">
        <v>0.24527443744570154</v>
      </c>
    </row>
    <row r="146" spans="1:5" ht="15.75" thickBot="1" x14ac:dyDescent="0.3"/>
    <row r="147" spans="1:5" ht="15.75" thickBot="1" x14ac:dyDescent="0.3">
      <c r="A147" s="22"/>
      <c r="B147" s="106" t="s">
        <v>44</v>
      </c>
      <c r="C147" s="107"/>
      <c r="D147" s="107"/>
      <c r="E147" s="108"/>
    </row>
    <row r="148" spans="1:5" ht="15.75" thickBot="1" x14ac:dyDescent="0.3">
      <c r="A148" s="23"/>
      <c r="B148" s="14" t="s">
        <v>13</v>
      </c>
      <c r="C148" s="14" t="s">
        <v>14</v>
      </c>
      <c r="D148" s="45" t="s">
        <v>15</v>
      </c>
      <c r="E148" s="25" t="s">
        <v>16</v>
      </c>
    </row>
    <row r="149" spans="1:5" x14ac:dyDescent="0.25">
      <c r="A149" s="16" t="s">
        <v>81</v>
      </c>
      <c r="B149" s="49">
        <v>3.206033839197671</v>
      </c>
      <c r="C149" s="49">
        <v>3.7279257139900146</v>
      </c>
      <c r="D149" s="49">
        <v>4.8497141139134881</v>
      </c>
      <c r="E149" s="49">
        <v>3.3721302001613469</v>
      </c>
    </row>
    <row r="150" spans="1:5" x14ac:dyDescent="0.25">
      <c r="A150" s="16" t="s">
        <v>82</v>
      </c>
      <c r="B150" s="49">
        <v>2.607623327738732</v>
      </c>
      <c r="C150" s="49">
        <v>3.3580747665324138</v>
      </c>
      <c r="D150" s="49">
        <v>4.442575406448662</v>
      </c>
      <c r="E150" s="49">
        <v>3.4743866215248786</v>
      </c>
    </row>
    <row r="151" spans="1:5" x14ac:dyDescent="0.25">
      <c r="A151" s="16" t="s">
        <v>83</v>
      </c>
      <c r="B151" s="49">
        <v>4.2732504053040588</v>
      </c>
      <c r="C151" s="49">
        <v>4.939705491266098</v>
      </c>
      <c r="D151" s="49">
        <v>7.3685722438801218</v>
      </c>
      <c r="E151" s="49">
        <v>5.1404743138656732</v>
      </c>
    </row>
    <row r="152" spans="1:5" x14ac:dyDescent="0.25">
      <c r="A152" s="16" t="s">
        <v>84</v>
      </c>
      <c r="B152" s="49">
        <v>3.1129847328745708</v>
      </c>
      <c r="C152" s="49">
        <v>3.7501071180773424</v>
      </c>
      <c r="D152" s="49">
        <v>4.8415682780365978</v>
      </c>
      <c r="E152" s="49">
        <v>3.4183956732173391</v>
      </c>
    </row>
    <row r="153" spans="1:5" x14ac:dyDescent="0.25">
      <c r="A153" s="16" t="s">
        <v>85</v>
      </c>
      <c r="B153" s="49">
        <v>3.3224860101962395</v>
      </c>
      <c r="C153" s="49">
        <v>4.0639704295064369</v>
      </c>
      <c r="D153" s="49">
        <v>5.7939198214329162</v>
      </c>
      <c r="E153" s="49">
        <v>4.1133829065703367</v>
      </c>
    </row>
    <row r="154" spans="1:5" x14ac:dyDescent="0.25">
      <c r="A154" s="16" t="s">
        <v>86</v>
      </c>
      <c r="B154" s="49">
        <v>4.1113213568239395</v>
      </c>
      <c r="C154" s="49">
        <v>5.1165531612333304</v>
      </c>
      <c r="D154" s="49">
        <v>5.6292855648973292</v>
      </c>
      <c r="E154" s="49">
        <v>4.2619304796434196</v>
      </c>
    </row>
    <row r="155" spans="1:5" x14ac:dyDescent="0.25">
      <c r="A155" s="16" t="s">
        <v>87</v>
      </c>
      <c r="B155" s="49">
        <v>3.2425475201601723</v>
      </c>
      <c r="C155" s="49">
        <v>4.135273835149202</v>
      </c>
      <c r="D155" s="49">
        <v>5.7002484939442573</v>
      </c>
      <c r="E155" s="49">
        <v>3.9724256089322578</v>
      </c>
    </row>
    <row r="156" spans="1:5" x14ac:dyDescent="0.25">
      <c r="A156" s="16" t="s">
        <v>85</v>
      </c>
      <c r="B156" s="49">
        <v>3.3224860101962395</v>
      </c>
      <c r="C156" s="49">
        <v>4.0639704295064369</v>
      </c>
      <c r="D156" s="49">
        <v>5.7939198214329162</v>
      </c>
      <c r="E156" s="49">
        <v>4.1133829065703367</v>
      </c>
    </row>
    <row r="157" spans="1:5" x14ac:dyDescent="0.25">
      <c r="A157" s="16" t="s">
        <v>88</v>
      </c>
      <c r="B157" s="49">
        <v>3.3926196221529046</v>
      </c>
      <c r="C157" s="49">
        <v>4.0800977960990066</v>
      </c>
      <c r="D157" s="49">
        <v>5.1160554349393976</v>
      </c>
      <c r="E157" s="49">
        <v>3.4929024980647583</v>
      </c>
    </row>
    <row r="158" spans="1:5" x14ac:dyDescent="0.25">
      <c r="A158" s="16" t="s">
        <v>89</v>
      </c>
      <c r="B158" s="49">
        <v>3.7620552464637145</v>
      </c>
      <c r="C158" s="49">
        <v>4.2637715454296723</v>
      </c>
      <c r="D158" s="49">
        <v>6.0751359718948335</v>
      </c>
      <c r="E158" s="49">
        <v>4.1186774431217934</v>
      </c>
    </row>
    <row r="159" spans="1:5" x14ac:dyDescent="0.25">
      <c r="A159" s="16" t="s">
        <v>90</v>
      </c>
      <c r="B159" s="49">
        <v>4.272863172704886</v>
      </c>
      <c r="C159" s="49">
        <v>4.9376628174798514</v>
      </c>
      <c r="D159" s="49">
        <v>7.3672087951948901</v>
      </c>
      <c r="E159" s="49">
        <v>5.1392885418196537</v>
      </c>
    </row>
    <row r="160" spans="1:5" x14ac:dyDescent="0.25">
      <c r="A160" s="16" t="s">
        <v>91</v>
      </c>
      <c r="B160" s="49">
        <v>3.908623756505702</v>
      </c>
      <c r="C160" s="49">
        <v>4.1132616837359199</v>
      </c>
      <c r="D160" s="49">
        <v>5.563000899493904</v>
      </c>
      <c r="E160" s="49">
        <v>3.8606758044182694</v>
      </c>
    </row>
    <row r="161" spans="1:5" x14ac:dyDescent="0.25">
      <c r="A161" s="16" t="s">
        <v>92</v>
      </c>
      <c r="B161" s="49">
        <v>3.510927836766609</v>
      </c>
      <c r="C161" s="49">
        <v>4.1148031643832406</v>
      </c>
      <c r="D161" s="49">
        <v>6.1826959880727417</v>
      </c>
      <c r="E161" s="49">
        <v>4.2882932085269729</v>
      </c>
    </row>
    <row r="162" spans="1:5" x14ac:dyDescent="0.25">
      <c r="A162" s="16" t="s">
        <v>45</v>
      </c>
      <c r="B162" s="49">
        <v>1.6682281181015293</v>
      </c>
      <c r="C162" s="49">
        <v>1.8450547361664342</v>
      </c>
      <c r="D162" s="49">
        <v>2.5491919603235056</v>
      </c>
      <c r="E162" s="49">
        <v>1.5797034364765252</v>
      </c>
    </row>
    <row r="163" spans="1:5" x14ac:dyDescent="0.25">
      <c r="A163" s="16" t="s">
        <v>93</v>
      </c>
      <c r="B163" s="49">
        <v>1.3513129879347054</v>
      </c>
      <c r="C163" s="49">
        <v>1.3062124248496998</v>
      </c>
      <c r="D163" s="49">
        <v>1.6805831676607026</v>
      </c>
      <c r="E163" s="49">
        <v>1.031847133757962</v>
      </c>
    </row>
  </sheetData>
  <mergeCells count="10">
    <mergeCell ref="B4:F4"/>
    <mergeCell ref="A1:J1"/>
    <mergeCell ref="A2:J2"/>
    <mergeCell ref="B129:E129"/>
    <mergeCell ref="B147:E147"/>
    <mergeCell ref="B94:E94"/>
    <mergeCell ref="B76:E76"/>
    <mergeCell ref="B58:E58"/>
    <mergeCell ref="B40:E40"/>
    <mergeCell ref="B22:J22"/>
  </mergeCells>
  <conditionalFormatting sqref="B6:B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C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B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9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9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B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B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C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:D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1:E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B1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C1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:D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5"/>
  <sheetViews>
    <sheetView workbookViewId="0">
      <selection activeCell="F117" sqref="F117"/>
    </sheetView>
  </sheetViews>
  <sheetFormatPr defaultRowHeight="15" x14ac:dyDescent="0.25"/>
  <cols>
    <col min="1" max="1" width="9.7109375" style="77" bestFit="1" customWidth="1"/>
    <col min="2" max="2" width="21.7109375" style="77" bestFit="1" customWidth="1"/>
    <col min="4" max="4" width="16" bestFit="1" customWidth="1"/>
    <col min="5" max="5" width="21.5703125" customWidth="1"/>
    <col min="6" max="6" width="12" bestFit="1" customWidth="1"/>
  </cols>
  <sheetData>
    <row r="1" spans="1:9" x14ac:dyDescent="0.25">
      <c r="A1" s="77" t="s">
        <v>0</v>
      </c>
      <c r="B1" s="78" t="s">
        <v>186</v>
      </c>
      <c r="D1" t="s">
        <v>192</v>
      </c>
    </row>
    <row r="2" spans="1:9" s="51" customFormat="1" x14ac:dyDescent="0.25">
      <c r="A2" s="79">
        <v>39083</v>
      </c>
      <c r="B2" s="85">
        <v>0</v>
      </c>
      <c r="C2" s="51">
        <f>B2+1</f>
        <v>1</v>
      </c>
      <c r="D2" s="51">
        <f>MAX(0,1-C2)</f>
        <v>0</v>
      </c>
      <c r="E2" s="51">
        <f t="shared" ref="E2:E65" si="0">D2^2</f>
        <v>0</v>
      </c>
      <c r="I2" s="51" t="s">
        <v>186</v>
      </c>
    </row>
    <row r="3" spans="1:9" s="51" customFormat="1" x14ac:dyDescent="0.25">
      <c r="A3" s="79">
        <v>39114</v>
      </c>
      <c r="B3" s="85">
        <v>0</v>
      </c>
      <c r="C3" s="51">
        <f t="shared" ref="C3:C66" si="1">B3+1</f>
        <v>1</v>
      </c>
      <c r="D3" s="51">
        <f t="shared" ref="D3:D66" si="2">MAX(0,1-C3)</f>
        <v>0</v>
      </c>
      <c r="E3" s="51">
        <f t="shared" si="0"/>
        <v>0</v>
      </c>
      <c r="H3" s="51">
        <v>0</v>
      </c>
      <c r="I3" s="51">
        <v>0</v>
      </c>
    </row>
    <row r="4" spans="1:9" s="51" customFormat="1" x14ac:dyDescent="0.25">
      <c r="A4" s="79">
        <v>39142</v>
      </c>
      <c r="B4" s="85">
        <v>0</v>
      </c>
      <c r="C4" s="51">
        <f t="shared" si="1"/>
        <v>1</v>
      </c>
      <c r="D4" s="51">
        <f t="shared" si="2"/>
        <v>0</v>
      </c>
      <c r="E4" s="51">
        <f t="shared" si="0"/>
        <v>0</v>
      </c>
      <c r="H4" s="51">
        <v>1</v>
      </c>
      <c r="I4" s="51">
        <v>0</v>
      </c>
    </row>
    <row r="5" spans="1:9" s="51" customFormat="1" x14ac:dyDescent="0.25">
      <c r="A5" s="79">
        <v>39173</v>
      </c>
      <c r="B5" s="85">
        <v>0</v>
      </c>
      <c r="C5" s="51">
        <f t="shared" si="1"/>
        <v>1</v>
      </c>
      <c r="D5" s="51">
        <f t="shared" si="2"/>
        <v>0</v>
      </c>
      <c r="E5" s="51">
        <f t="shared" si="0"/>
        <v>0</v>
      </c>
      <c r="H5" s="51">
        <v>2</v>
      </c>
      <c r="I5" s="51">
        <v>0</v>
      </c>
    </row>
    <row r="6" spans="1:9" s="51" customFormat="1" x14ac:dyDescent="0.25">
      <c r="A6" s="79">
        <v>39203</v>
      </c>
      <c r="B6" s="85">
        <v>0</v>
      </c>
      <c r="C6" s="51">
        <f t="shared" si="1"/>
        <v>1</v>
      </c>
      <c r="D6" s="51">
        <f t="shared" si="2"/>
        <v>0</v>
      </c>
      <c r="E6" s="51">
        <f t="shared" si="0"/>
        <v>0</v>
      </c>
      <c r="H6" s="51">
        <v>3</v>
      </c>
      <c r="I6" s="51">
        <v>0</v>
      </c>
    </row>
    <row r="7" spans="1:9" s="51" customFormat="1" x14ac:dyDescent="0.25">
      <c r="A7" s="79">
        <v>39234</v>
      </c>
      <c r="B7" s="85">
        <v>0</v>
      </c>
      <c r="C7" s="51">
        <f t="shared" si="1"/>
        <v>1</v>
      </c>
      <c r="D7" s="51">
        <f t="shared" si="2"/>
        <v>0</v>
      </c>
      <c r="E7" s="51">
        <f t="shared" si="0"/>
        <v>0</v>
      </c>
      <c r="H7" s="51">
        <v>4</v>
      </c>
      <c r="I7" s="51">
        <v>0</v>
      </c>
    </row>
    <row r="8" spans="1:9" s="51" customFormat="1" x14ac:dyDescent="0.25">
      <c r="A8" s="79">
        <v>39264</v>
      </c>
      <c r="B8" s="84">
        <v>-1.9800000000000002E-2</v>
      </c>
      <c r="C8" s="51">
        <f t="shared" si="1"/>
        <v>0.98019999999999996</v>
      </c>
      <c r="D8" s="51">
        <f>MAX(0,1-C8)</f>
        <v>1.980000000000004E-2</v>
      </c>
      <c r="E8" s="51">
        <f t="shared" si="0"/>
        <v>3.9204000000000159E-4</v>
      </c>
      <c r="H8" s="51">
        <v>5</v>
      </c>
      <c r="I8" s="51">
        <v>0</v>
      </c>
    </row>
    <row r="9" spans="1:9" s="51" customFormat="1" x14ac:dyDescent="0.25">
      <c r="A9" s="79">
        <v>39295</v>
      </c>
      <c r="B9" s="84">
        <v>-1.2200000000000001E-2</v>
      </c>
      <c r="C9" s="51">
        <f t="shared" si="1"/>
        <v>0.98780000000000001</v>
      </c>
      <c r="D9" s="51">
        <f t="shared" si="2"/>
        <v>1.2199999999999989E-2</v>
      </c>
      <c r="E9" s="51">
        <f t="shared" si="0"/>
        <v>1.4883999999999972E-4</v>
      </c>
      <c r="H9" s="51">
        <v>6</v>
      </c>
      <c r="I9" s="51">
        <v>-1.54114558160746</v>
      </c>
    </row>
    <row r="10" spans="1:9" s="51" customFormat="1" x14ac:dyDescent="0.25">
      <c r="A10" s="79">
        <v>39326</v>
      </c>
      <c r="B10" s="84">
        <v>6.7000000000000002E-3</v>
      </c>
      <c r="C10" s="51">
        <f t="shared" si="1"/>
        <v>1.0066999999999999</v>
      </c>
      <c r="D10" s="51">
        <f t="shared" si="2"/>
        <v>0</v>
      </c>
      <c r="E10" s="51">
        <f t="shared" si="0"/>
        <v>0</v>
      </c>
      <c r="H10" s="51">
        <v>7</v>
      </c>
      <c r="I10" s="51">
        <v>-0.94959475230359103</v>
      </c>
    </row>
    <row r="11" spans="1:9" s="51" customFormat="1" x14ac:dyDescent="0.25">
      <c r="A11" s="79">
        <v>39356</v>
      </c>
      <c r="B11" s="84">
        <v>2.4400000000000002E-2</v>
      </c>
      <c r="C11" s="51">
        <f t="shared" si="1"/>
        <v>1.0244</v>
      </c>
      <c r="D11" s="51">
        <f t="shared" si="2"/>
        <v>0</v>
      </c>
      <c r="E11" s="51">
        <f t="shared" si="0"/>
        <v>0</v>
      </c>
      <c r="H11" s="51">
        <v>8</v>
      </c>
      <c r="I11" s="51">
        <v>0.52149875741262797</v>
      </c>
    </row>
    <row r="12" spans="1:9" x14ac:dyDescent="0.25">
      <c r="A12" s="79">
        <v>39387</v>
      </c>
      <c r="B12" s="84">
        <v>-2.12E-2</v>
      </c>
      <c r="C12" s="51">
        <f t="shared" si="1"/>
        <v>0.9788</v>
      </c>
      <c r="D12" s="51">
        <f t="shared" si="2"/>
        <v>2.1199999999999997E-2</v>
      </c>
      <c r="E12" s="51">
        <f t="shared" si="0"/>
        <v>4.4943999999999984E-4</v>
      </c>
      <c r="H12">
        <v>9</v>
      </c>
      <c r="I12">
        <v>1.8991895046071801</v>
      </c>
    </row>
    <row r="13" spans="1:9" x14ac:dyDescent="0.25">
      <c r="A13" s="79">
        <v>39417</v>
      </c>
      <c r="B13" s="84">
        <v>3.7000000000000002E-3</v>
      </c>
      <c r="C13" s="51">
        <f t="shared" si="1"/>
        <v>1.0037</v>
      </c>
      <c r="D13" s="51">
        <f t="shared" si="2"/>
        <v>0</v>
      </c>
      <c r="E13" s="51">
        <f t="shared" si="0"/>
        <v>0</v>
      </c>
      <c r="H13">
        <v>10</v>
      </c>
      <c r="I13">
        <v>-1.6501154712160699</v>
      </c>
    </row>
    <row r="14" spans="1:9" x14ac:dyDescent="0.25">
      <c r="A14" s="79">
        <v>39448</v>
      </c>
      <c r="B14" s="84">
        <v>-1.54E-2</v>
      </c>
      <c r="C14" s="51">
        <f t="shared" si="1"/>
        <v>0.98460000000000003</v>
      </c>
      <c r="D14" s="51">
        <f t="shared" si="2"/>
        <v>1.5399999999999969E-2</v>
      </c>
      <c r="E14" s="51">
        <f t="shared" si="0"/>
        <v>2.3715999999999906E-4</v>
      </c>
      <c r="H14">
        <v>11</v>
      </c>
      <c r="I14">
        <v>0.28799185110846598</v>
      </c>
    </row>
    <row r="15" spans="1:9" x14ac:dyDescent="0.25">
      <c r="A15" s="79">
        <v>39479</v>
      </c>
      <c r="B15" s="84">
        <v>4.5999999999999999E-3</v>
      </c>
      <c r="C15" s="51">
        <f t="shared" si="1"/>
        <v>1.0045999999999999</v>
      </c>
      <c r="D15" s="51">
        <f t="shared" si="2"/>
        <v>0</v>
      </c>
      <c r="E15" s="51">
        <f t="shared" si="0"/>
        <v>0</v>
      </c>
      <c r="H15">
        <v>12</v>
      </c>
      <c r="I15">
        <v>-1.19866878569469</v>
      </c>
    </row>
    <row r="16" spans="1:9" x14ac:dyDescent="0.25">
      <c r="A16" s="79">
        <v>39508</v>
      </c>
      <c r="B16" s="84">
        <v>-2.07E-2</v>
      </c>
      <c r="C16" s="51">
        <f t="shared" si="1"/>
        <v>0.97929999999999995</v>
      </c>
      <c r="D16" s="51">
        <f t="shared" si="2"/>
        <v>2.0700000000000052E-2</v>
      </c>
      <c r="E16" s="51">
        <f t="shared" si="0"/>
        <v>4.2849000000000213E-4</v>
      </c>
      <c r="H16">
        <v>13</v>
      </c>
      <c r="I16">
        <v>0.35804392299971399</v>
      </c>
    </row>
    <row r="17" spans="1:9" x14ac:dyDescent="0.25">
      <c r="A17" s="79">
        <v>39539</v>
      </c>
      <c r="B17" s="84">
        <v>1.09E-2</v>
      </c>
      <c r="C17" s="51">
        <f t="shared" si="1"/>
        <v>1.0108999999999999</v>
      </c>
      <c r="D17" s="51">
        <f t="shared" si="2"/>
        <v>0</v>
      </c>
      <c r="E17" s="51">
        <f t="shared" si="0"/>
        <v>0</v>
      </c>
      <c r="H17">
        <v>14</v>
      </c>
      <c r="I17">
        <v>-1.61119765349871</v>
      </c>
    </row>
    <row r="18" spans="1:9" x14ac:dyDescent="0.25">
      <c r="A18" s="79">
        <v>39569</v>
      </c>
      <c r="B18" s="84">
        <v>1.17E-2</v>
      </c>
      <c r="C18" s="51">
        <f t="shared" si="1"/>
        <v>1.0117</v>
      </c>
      <c r="D18" s="51">
        <f t="shared" si="2"/>
        <v>0</v>
      </c>
      <c r="E18" s="51">
        <f t="shared" si="0"/>
        <v>0</v>
      </c>
      <c r="H18">
        <v>15</v>
      </c>
      <c r="I18">
        <v>0.84840842623845403</v>
      </c>
    </row>
    <row r="19" spans="1:9" x14ac:dyDescent="0.25">
      <c r="A19" s="79">
        <v>39600</v>
      </c>
      <c r="B19" s="84">
        <v>-9.5999999999999992E-3</v>
      </c>
      <c r="C19" s="51">
        <f t="shared" si="1"/>
        <v>0.99039999999999995</v>
      </c>
      <c r="D19" s="51">
        <f t="shared" si="2"/>
        <v>9.6000000000000529E-3</v>
      </c>
      <c r="E19" s="51">
        <f t="shared" si="0"/>
        <v>9.2160000000001015E-5</v>
      </c>
      <c r="H19">
        <v>16</v>
      </c>
      <c r="I19">
        <v>0.910676934586231</v>
      </c>
    </row>
    <row r="20" spans="1:9" x14ac:dyDescent="0.25">
      <c r="A20" s="79">
        <v>39630</v>
      </c>
      <c r="B20" s="84">
        <v>-1.7500000000000002E-2</v>
      </c>
      <c r="C20" s="51">
        <f t="shared" si="1"/>
        <v>0.98250000000000004</v>
      </c>
      <c r="D20" s="51">
        <f t="shared" si="2"/>
        <v>1.749999999999996E-2</v>
      </c>
      <c r="E20" s="51">
        <f t="shared" si="0"/>
        <v>3.0624999999999858E-4</v>
      </c>
      <c r="H20">
        <v>17</v>
      </c>
      <c r="I20">
        <v>-0.74722210017331803</v>
      </c>
    </row>
    <row r="21" spans="1:9" x14ac:dyDescent="0.25">
      <c r="A21" s="79">
        <v>39661</v>
      </c>
      <c r="B21" s="84">
        <v>2.8999999999999998E-3</v>
      </c>
      <c r="C21" s="51">
        <f t="shared" si="1"/>
        <v>1.0028999999999999</v>
      </c>
      <c r="D21" s="51">
        <f t="shared" si="2"/>
        <v>0</v>
      </c>
      <c r="E21" s="51">
        <f t="shared" si="0"/>
        <v>0</v>
      </c>
      <c r="H21">
        <v>18</v>
      </c>
      <c r="I21">
        <v>-1.3621236201076099</v>
      </c>
    </row>
    <row r="22" spans="1:9" x14ac:dyDescent="0.25">
      <c r="A22" s="79">
        <v>39692</v>
      </c>
      <c r="B22" s="84">
        <v>-7.0199999999999999E-2</v>
      </c>
      <c r="C22" s="51">
        <f t="shared" si="1"/>
        <v>0.92979999999999996</v>
      </c>
      <c r="D22" s="51">
        <f t="shared" si="2"/>
        <v>7.020000000000004E-2</v>
      </c>
      <c r="E22" s="51">
        <f t="shared" si="0"/>
        <v>4.9280400000000059E-3</v>
      </c>
      <c r="H22">
        <v>19</v>
      </c>
      <c r="I22">
        <v>0.22572334276068901</v>
      </c>
    </row>
    <row r="23" spans="1:9" x14ac:dyDescent="0.25">
      <c r="A23" s="79">
        <v>39722</v>
      </c>
      <c r="B23" s="84">
        <v>-7.0999999999999994E-2</v>
      </c>
      <c r="C23" s="51">
        <f t="shared" si="1"/>
        <v>0.92900000000000005</v>
      </c>
      <c r="D23" s="51">
        <f t="shared" si="2"/>
        <v>7.0999999999999952E-2</v>
      </c>
      <c r="E23" s="51">
        <f t="shared" si="0"/>
        <v>5.0409999999999934E-3</v>
      </c>
      <c r="H23">
        <v>20</v>
      </c>
      <c r="I23">
        <v>-5.4640616075173796</v>
      </c>
    </row>
    <row r="24" spans="1:9" x14ac:dyDescent="0.25">
      <c r="A24" s="79">
        <v>39753</v>
      </c>
      <c r="B24" s="84">
        <v>-4.3799999999999999E-2</v>
      </c>
      <c r="C24" s="51">
        <f t="shared" si="1"/>
        <v>0.95620000000000005</v>
      </c>
      <c r="D24" s="51">
        <f t="shared" si="2"/>
        <v>4.379999999999995E-2</v>
      </c>
      <c r="E24" s="51">
        <f t="shared" si="0"/>
        <v>1.9184399999999957E-3</v>
      </c>
      <c r="H24">
        <v>21</v>
      </c>
      <c r="I24">
        <v>-5.5263301158651599</v>
      </c>
    </row>
    <row r="25" spans="1:9" x14ac:dyDescent="0.25">
      <c r="A25" s="79">
        <v>39783</v>
      </c>
      <c r="B25" s="84">
        <v>-2.5999999999999999E-3</v>
      </c>
      <c r="C25" s="51">
        <f t="shared" si="1"/>
        <v>0.99739999999999995</v>
      </c>
      <c r="D25" s="51">
        <f t="shared" si="2"/>
        <v>2.6000000000000467E-3</v>
      </c>
      <c r="E25" s="51">
        <f t="shared" si="0"/>
        <v>6.7600000000002428E-6</v>
      </c>
      <c r="H25">
        <v>22</v>
      </c>
      <c r="I25">
        <v>-3.4092008320407601</v>
      </c>
    </row>
    <row r="26" spans="1:9" x14ac:dyDescent="0.25">
      <c r="A26" s="79">
        <v>39814</v>
      </c>
      <c r="B26" s="84">
        <v>2.1100000000000001E-2</v>
      </c>
      <c r="C26" s="51">
        <f t="shared" si="1"/>
        <v>1.0210999999999999</v>
      </c>
      <c r="D26" s="51">
        <f t="shared" si="2"/>
        <v>0</v>
      </c>
      <c r="E26" s="51">
        <f t="shared" si="0"/>
        <v>0</v>
      </c>
      <c r="H26">
        <v>23</v>
      </c>
      <c r="I26">
        <v>-0.202372652130273</v>
      </c>
    </row>
    <row r="27" spans="1:9" x14ac:dyDescent="0.25">
      <c r="A27" s="79">
        <v>39845</v>
      </c>
      <c r="B27" s="84">
        <v>-4.0000000000000002E-4</v>
      </c>
      <c r="C27" s="51">
        <f t="shared" si="1"/>
        <v>0.99960000000000004</v>
      </c>
      <c r="D27" s="51">
        <f t="shared" si="2"/>
        <v>3.9999999999995595E-4</v>
      </c>
      <c r="E27" s="51">
        <f>D27^2</f>
        <v>1.5999999999996475E-7</v>
      </c>
      <c r="H27">
        <v>24</v>
      </c>
      <c r="I27">
        <v>1.6423319076726</v>
      </c>
    </row>
    <row r="28" spans="1:9" x14ac:dyDescent="0.25">
      <c r="A28" s="79">
        <v>39873</v>
      </c>
      <c r="B28" s="84">
        <v>1.35E-2</v>
      </c>
      <c r="C28" s="51">
        <f t="shared" si="1"/>
        <v>1.0135000000000001</v>
      </c>
      <c r="D28" s="51">
        <f t="shared" si="2"/>
        <v>0</v>
      </c>
      <c r="E28" s="51">
        <f t="shared" si="0"/>
        <v>0</v>
      </c>
      <c r="H28">
        <v>25</v>
      </c>
      <c r="I28">
        <v>-3.1134254173888199E-2</v>
      </c>
    </row>
    <row r="29" spans="1:9" x14ac:dyDescent="0.25">
      <c r="A29" s="79">
        <v>39904</v>
      </c>
      <c r="B29" s="84">
        <v>2.7799999999999998E-2</v>
      </c>
      <c r="C29" s="51">
        <f t="shared" si="1"/>
        <v>1.0278</v>
      </c>
      <c r="D29" s="51">
        <f t="shared" si="2"/>
        <v>0</v>
      </c>
      <c r="E29" s="51">
        <f t="shared" si="0"/>
        <v>0</v>
      </c>
      <c r="H29">
        <v>26</v>
      </c>
      <c r="I29">
        <v>1.0507810783687199</v>
      </c>
    </row>
    <row r="30" spans="1:9" x14ac:dyDescent="0.25">
      <c r="A30" s="79">
        <v>39934</v>
      </c>
      <c r="B30" s="84">
        <v>2.9499999999999998E-2</v>
      </c>
      <c r="C30" s="51">
        <f t="shared" si="1"/>
        <v>1.0295000000000001</v>
      </c>
      <c r="D30" s="51">
        <f t="shared" si="2"/>
        <v>0</v>
      </c>
      <c r="E30" s="51">
        <f t="shared" si="0"/>
        <v>0</v>
      </c>
      <c r="H30">
        <v>27</v>
      </c>
      <c r="I30">
        <v>2.1638306650852299</v>
      </c>
    </row>
    <row r="31" spans="1:9" x14ac:dyDescent="0.25">
      <c r="A31" s="79">
        <v>39965</v>
      </c>
      <c r="B31" s="84">
        <v>2.2200000000000001E-2</v>
      </c>
      <c r="C31" s="51">
        <f t="shared" si="1"/>
        <v>1.0222</v>
      </c>
      <c r="D31" s="51">
        <f t="shared" si="2"/>
        <v>0</v>
      </c>
      <c r="E31" s="51">
        <f t="shared" si="0"/>
        <v>0</v>
      </c>
      <c r="H31">
        <v>28</v>
      </c>
      <c r="I31">
        <v>2.2961512453242499</v>
      </c>
    </row>
    <row r="32" spans="1:9" x14ac:dyDescent="0.25">
      <c r="A32" s="79">
        <v>39995</v>
      </c>
      <c r="B32" s="84">
        <v>2.3699999999999999E-2</v>
      </c>
      <c r="C32" s="51">
        <f t="shared" si="1"/>
        <v>1.0237000000000001</v>
      </c>
      <c r="D32" s="51">
        <f t="shared" si="2"/>
        <v>0</v>
      </c>
      <c r="E32" s="51">
        <f t="shared" si="0"/>
        <v>0</v>
      </c>
      <c r="H32">
        <v>29</v>
      </c>
      <c r="I32">
        <v>1.72795110665079</v>
      </c>
    </row>
    <row r="33" spans="1:9" x14ac:dyDescent="0.25">
      <c r="A33" s="79">
        <v>40026</v>
      </c>
      <c r="B33" s="84">
        <v>1.6400000000000001E-2</v>
      </c>
      <c r="C33" s="51">
        <f t="shared" si="1"/>
        <v>1.0164</v>
      </c>
      <c r="D33" s="51">
        <f t="shared" si="2"/>
        <v>0</v>
      </c>
      <c r="E33" s="51">
        <f t="shared" si="0"/>
        <v>0</v>
      </c>
      <c r="H33">
        <v>30</v>
      </c>
      <c r="I33">
        <v>1.84470455980287</v>
      </c>
    </row>
    <row r="34" spans="1:9" x14ac:dyDescent="0.25">
      <c r="A34" s="79">
        <v>40057</v>
      </c>
      <c r="B34" s="84">
        <v>2.2800000000000001E-2</v>
      </c>
      <c r="C34" s="51">
        <f t="shared" si="1"/>
        <v>1.0227999999999999</v>
      </c>
      <c r="D34" s="51">
        <f t="shared" si="2"/>
        <v>0</v>
      </c>
      <c r="E34" s="51">
        <f t="shared" si="0"/>
        <v>0</v>
      </c>
      <c r="H34">
        <v>31</v>
      </c>
      <c r="I34">
        <v>1.2765044211294101</v>
      </c>
    </row>
    <row r="35" spans="1:9" x14ac:dyDescent="0.25">
      <c r="A35" s="79">
        <v>40087</v>
      </c>
      <c r="B35" s="84">
        <v>5.7000000000000002E-3</v>
      </c>
      <c r="C35" s="51">
        <f t="shared" si="1"/>
        <v>1.0057</v>
      </c>
      <c r="D35" s="51">
        <f t="shared" si="2"/>
        <v>0</v>
      </c>
      <c r="E35" s="51">
        <f t="shared" si="0"/>
        <v>0</v>
      </c>
      <c r="H35">
        <v>32</v>
      </c>
      <c r="I35">
        <v>1.7746524879116301</v>
      </c>
    </row>
    <row r="36" spans="1:9" x14ac:dyDescent="0.25">
      <c r="A36" s="79">
        <v>40118</v>
      </c>
      <c r="B36" s="84">
        <v>1.9599999999999999E-2</v>
      </c>
      <c r="C36" s="51">
        <f t="shared" si="1"/>
        <v>1.0196000000000001</v>
      </c>
      <c r="D36" s="51">
        <f t="shared" si="2"/>
        <v>0</v>
      </c>
      <c r="E36" s="51">
        <f t="shared" si="0"/>
        <v>0</v>
      </c>
      <c r="H36">
        <v>33</v>
      </c>
      <c r="I36">
        <v>0.44366312197790703</v>
      </c>
    </row>
    <row r="37" spans="1:9" x14ac:dyDescent="0.25">
      <c r="A37" s="79">
        <v>40148</v>
      </c>
      <c r="B37" s="84">
        <v>2.1000000000000001E-2</v>
      </c>
      <c r="C37" s="51">
        <f t="shared" si="1"/>
        <v>1.0209999999999999</v>
      </c>
      <c r="D37" s="51">
        <f t="shared" si="2"/>
        <v>0</v>
      </c>
      <c r="E37" s="51">
        <f t="shared" si="0"/>
        <v>0</v>
      </c>
      <c r="H37">
        <v>34</v>
      </c>
      <c r="I37">
        <v>1.52557845452052</v>
      </c>
    </row>
    <row r="38" spans="1:9" x14ac:dyDescent="0.25">
      <c r="A38" s="79">
        <v>40179</v>
      </c>
      <c r="B38" s="84">
        <v>1.1299999999999999E-2</v>
      </c>
      <c r="C38" s="51">
        <f t="shared" si="1"/>
        <v>1.0113000000000001</v>
      </c>
      <c r="D38" s="51">
        <f t="shared" si="2"/>
        <v>0</v>
      </c>
      <c r="E38" s="51">
        <f t="shared" si="0"/>
        <v>0</v>
      </c>
      <c r="H38">
        <v>35</v>
      </c>
      <c r="I38">
        <v>1.63454834412913</v>
      </c>
    </row>
    <row r="39" spans="1:9" x14ac:dyDescent="0.25">
      <c r="A39" s="79">
        <v>40210</v>
      </c>
      <c r="B39" s="84">
        <v>8.6999999999999994E-3</v>
      </c>
      <c r="C39" s="51">
        <f t="shared" si="1"/>
        <v>1.0086999999999999</v>
      </c>
      <c r="D39" s="51">
        <f t="shared" si="2"/>
        <v>0</v>
      </c>
      <c r="E39" s="51">
        <f t="shared" si="0"/>
        <v>0</v>
      </c>
      <c r="H39">
        <v>36</v>
      </c>
      <c r="I39">
        <v>0.87954268041234296</v>
      </c>
    </row>
    <row r="40" spans="1:9" x14ac:dyDescent="0.25">
      <c r="A40" s="79">
        <v>40238</v>
      </c>
      <c r="B40" s="84">
        <v>2.1999999999999999E-2</v>
      </c>
      <c r="C40" s="51">
        <f t="shared" si="1"/>
        <v>1.022</v>
      </c>
      <c r="D40" s="51">
        <f t="shared" si="2"/>
        <v>0</v>
      </c>
      <c r="E40" s="51">
        <f t="shared" si="0"/>
        <v>0</v>
      </c>
      <c r="H40">
        <v>37</v>
      </c>
      <c r="I40">
        <v>0.67717002828206896</v>
      </c>
    </row>
    <row r="41" spans="1:9" x14ac:dyDescent="0.25">
      <c r="A41" s="79">
        <v>40269</v>
      </c>
      <c r="B41" s="84">
        <v>1.17E-2</v>
      </c>
      <c r="C41" s="51">
        <f t="shared" si="1"/>
        <v>1.0117</v>
      </c>
      <c r="D41" s="51">
        <f t="shared" si="2"/>
        <v>0</v>
      </c>
      <c r="E41" s="51">
        <f t="shared" si="0"/>
        <v>0</v>
      </c>
      <c r="H41">
        <v>38</v>
      </c>
      <c r="I41">
        <v>1.71238397956385</v>
      </c>
    </row>
    <row r="42" spans="1:9" x14ac:dyDescent="0.25">
      <c r="A42" s="79">
        <v>40299</v>
      </c>
      <c r="B42" s="84">
        <v>-2.4500000000000001E-2</v>
      </c>
      <c r="C42" s="51">
        <f t="shared" si="1"/>
        <v>0.97550000000000003</v>
      </c>
      <c r="D42" s="51">
        <f t="shared" si="2"/>
        <v>2.4499999999999966E-2</v>
      </c>
      <c r="E42" s="51">
        <f t="shared" si="0"/>
        <v>6.0024999999999835E-4</v>
      </c>
      <c r="H42">
        <v>39</v>
      </c>
      <c r="I42">
        <v>0.910676934586231</v>
      </c>
    </row>
    <row r="43" spans="1:9" x14ac:dyDescent="0.25">
      <c r="A43" s="79">
        <v>40330</v>
      </c>
      <c r="B43" s="84">
        <v>-1.32E-2</v>
      </c>
      <c r="C43" s="51">
        <f t="shared" si="1"/>
        <v>0.98680000000000001</v>
      </c>
      <c r="D43" s="51">
        <f t="shared" si="2"/>
        <v>1.319999999999999E-2</v>
      </c>
      <c r="E43" s="51">
        <f t="shared" si="0"/>
        <v>1.7423999999999971E-4</v>
      </c>
      <c r="H43">
        <v>40</v>
      </c>
      <c r="I43">
        <v>-1.90697306815065</v>
      </c>
    </row>
    <row r="44" spans="1:9" x14ac:dyDescent="0.25">
      <c r="A44" s="79">
        <v>40360</v>
      </c>
      <c r="B44" s="84">
        <v>1.3100000000000001E-2</v>
      </c>
      <c r="C44" s="51">
        <f t="shared" si="1"/>
        <v>1.0131000000000001</v>
      </c>
      <c r="D44" s="51">
        <f t="shared" si="2"/>
        <v>0</v>
      </c>
      <c r="E44" s="51">
        <f t="shared" si="0"/>
        <v>0</v>
      </c>
      <c r="H44">
        <v>41</v>
      </c>
      <c r="I44">
        <v>-1.02743038773831</v>
      </c>
    </row>
    <row r="45" spans="1:9" x14ac:dyDescent="0.25">
      <c r="A45" s="79">
        <v>40391</v>
      </c>
      <c r="B45" s="84">
        <v>-8.0000000000000004E-4</v>
      </c>
      <c r="C45" s="51">
        <f t="shared" si="1"/>
        <v>0.99919999999999998</v>
      </c>
      <c r="D45" s="51">
        <f t="shared" si="2"/>
        <v>8.0000000000002292E-4</v>
      </c>
      <c r="E45" s="51">
        <f t="shared" si="0"/>
        <v>6.4000000000003665E-7</v>
      </c>
      <c r="H45">
        <v>42</v>
      </c>
      <c r="I45">
        <v>1.01964682419484</v>
      </c>
    </row>
    <row r="46" spans="1:9" x14ac:dyDescent="0.25">
      <c r="A46" s="79">
        <v>40422</v>
      </c>
      <c r="B46" s="84">
        <v>2.29E-2</v>
      </c>
      <c r="C46" s="51">
        <f t="shared" si="1"/>
        <v>1.0228999999999999</v>
      </c>
      <c r="D46" s="51">
        <f t="shared" si="2"/>
        <v>0</v>
      </c>
      <c r="E46" s="51">
        <f t="shared" si="0"/>
        <v>0</v>
      </c>
      <c r="H46">
        <v>43</v>
      </c>
      <c r="I46">
        <v>-6.2268508347776502E-2</v>
      </c>
    </row>
    <row r="47" spans="1:9" x14ac:dyDescent="0.25">
      <c r="A47" s="79">
        <v>40452</v>
      </c>
      <c r="B47" s="84">
        <v>1.4500000000000001E-2</v>
      </c>
      <c r="C47" s="51">
        <f t="shared" si="1"/>
        <v>1.0145</v>
      </c>
      <c r="D47" s="51">
        <f t="shared" si="2"/>
        <v>0</v>
      </c>
      <c r="E47" s="51">
        <f t="shared" si="0"/>
        <v>0</v>
      </c>
      <c r="H47">
        <v>44</v>
      </c>
      <c r="I47">
        <v>1.7824360514551001</v>
      </c>
    </row>
    <row r="48" spans="1:9" x14ac:dyDescent="0.25">
      <c r="A48" s="79">
        <v>40483</v>
      </c>
      <c r="B48" s="84">
        <v>-4.0000000000000001E-3</v>
      </c>
      <c r="C48" s="51">
        <f t="shared" si="1"/>
        <v>0.996</v>
      </c>
      <c r="D48" s="51">
        <f t="shared" si="2"/>
        <v>4.0000000000000036E-3</v>
      </c>
      <c r="E48" s="51">
        <f t="shared" si="0"/>
        <v>1.600000000000003E-5</v>
      </c>
      <c r="H48">
        <v>45</v>
      </c>
      <c r="I48">
        <v>1.12861671380344</v>
      </c>
    </row>
    <row r="49" spans="1:9" x14ac:dyDescent="0.25">
      <c r="A49" s="79">
        <v>40513</v>
      </c>
      <c r="B49" s="84">
        <v>2.2100000000000002E-2</v>
      </c>
      <c r="C49" s="51">
        <f t="shared" si="1"/>
        <v>1.0221</v>
      </c>
      <c r="D49" s="51">
        <f t="shared" si="2"/>
        <v>0</v>
      </c>
      <c r="E49" s="51">
        <f t="shared" si="0"/>
        <v>0</v>
      </c>
      <c r="H49">
        <v>46</v>
      </c>
      <c r="I49">
        <v>-0.31134254173888198</v>
      </c>
    </row>
    <row r="50" spans="1:9" x14ac:dyDescent="0.25">
      <c r="A50" s="79">
        <v>40544</v>
      </c>
      <c r="B50" s="84">
        <v>8.6E-3</v>
      </c>
      <c r="C50" s="51">
        <f t="shared" si="1"/>
        <v>1.0085999999999999</v>
      </c>
      <c r="D50" s="51">
        <f t="shared" si="2"/>
        <v>0</v>
      </c>
      <c r="E50" s="51">
        <f t="shared" si="0"/>
        <v>0</v>
      </c>
      <c r="H50">
        <v>47</v>
      </c>
      <c r="I50">
        <v>1.72016754310732</v>
      </c>
    </row>
    <row r="51" spans="1:9" x14ac:dyDescent="0.25">
      <c r="A51" s="79">
        <v>40575</v>
      </c>
      <c r="B51" s="84">
        <v>1.5100000000000001E-2</v>
      </c>
      <c r="C51" s="51">
        <f t="shared" si="1"/>
        <v>1.0150999999999999</v>
      </c>
      <c r="D51" s="51">
        <f t="shared" si="2"/>
        <v>0</v>
      </c>
      <c r="E51" s="51">
        <f t="shared" si="0"/>
        <v>0</v>
      </c>
      <c r="H51">
        <v>48</v>
      </c>
      <c r="I51">
        <v>0.66938646473859698</v>
      </c>
    </row>
    <row r="52" spans="1:9" x14ac:dyDescent="0.25">
      <c r="A52" s="79">
        <v>40603</v>
      </c>
      <c r="B52" s="84">
        <v>-5.0000000000000001E-4</v>
      </c>
      <c r="C52" s="51">
        <f t="shared" si="1"/>
        <v>0.99950000000000006</v>
      </c>
      <c r="D52" s="51">
        <f t="shared" si="2"/>
        <v>4.9999999999994493E-4</v>
      </c>
      <c r="E52" s="51">
        <f t="shared" si="0"/>
        <v>2.4999999999994493E-7</v>
      </c>
      <c r="H52">
        <v>49</v>
      </c>
      <c r="I52">
        <v>1.1753180950642801</v>
      </c>
    </row>
    <row r="53" spans="1:9" x14ac:dyDescent="0.25">
      <c r="A53" s="79">
        <v>40634</v>
      </c>
      <c r="B53" s="84">
        <v>1.23E-2</v>
      </c>
      <c r="C53" s="51">
        <f t="shared" si="1"/>
        <v>1.0123</v>
      </c>
      <c r="D53" s="51">
        <f t="shared" si="2"/>
        <v>0</v>
      </c>
      <c r="E53" s="51">
        <f t="shared" si="0"/>
        <v>0</v>
      </c>
      <c r="H53">
        <v>50</v>
      </c>
      <c r="I53">
        <v>-3.8917817717360297E-2</v>
      </c>
    </row>
    <row r="54" spans="1:9" x14ac:dyDescent="0.25">
      <c r="A54" s="79">
        <v>40664</v>
      </c>
      <c r="B54" s="84">
        <v>-8.0000000000000002E-3</v>
      </c>
      <c r="C54" s="51">
        <f t="shared" si="1"/>
        <v>0.99199999999999999</v>
      </c>
      <c r="D54" s="51">
        <f t="shared" si="2"/>
        <v>8.0000000000000071E-3</v>
      </c>
      <c r="E54" s="51">
        <f t="shared" si="0"/>
        <v>6.4000000000000119E-5</v>
      </c>
      <c r="H54">
        <v>51</v>
      </c>
      <c r="I54">
        <v>0.95737831584706301</v>
      </c>
    </row>
    <row r="55" spans="1:9" x14ac:dyDescent="0.25">
      <c r="A55" s="79">
        <v>40695</v>
      </c>
      <c r="B55" s="84">
        <v>-1.26E-2</v>
      </c>
      <c r="C55" s="51">
        <f t="shared" si="1"/>
        <v>0.98740000000000006</v>
      </c>
      <c r="D55" s="51">
        <f t="shared" si="2"/>
        <v>1.2599999999999945E-2</v>
      </c>
      <c r="E55" s="51">
        <f t="shared" si="0"/>
        <v>1.587599999999986E-4</v>
      </c>
      <c r="H55">
        <v>52</v>
      </c>
      <c r="I55">
        <v>-0.62268508347776497</v>
      </c>
    </row>
    <row r="56" spans="1:9" x14ac:dyDescent="0.25">
      <c r="A56" s="79">
        <v>40725</v>
      </c>
      <c r="B56" s="84">
        <v>-3.8E-3</v>
      </c>
      <c r="C56" s="51">
        <f t="shared" si="1"/>
        <v>0.99619999999999997</v>
      </c>
      <c r="D56" s="51">
        <f t="shared" si="2"/>
        <v>3.8000000000000256E-3</v>
      </c>
      <c r="E56" s="51">
        <f t="shared" si="0"/>
        <v>1.4440000000000194E-5</v>
      </c>
      <c r="H56">
        <v>53</v>
      </c>
      <c r="I56">
        <v>-0.98072900647747996</v>
      </c>
    </row>
    <row r="57" spans="1:9" x14ac:dyDescent="0.25">
      <c r="A57" s="79">
        <v>40756</v>
      </c>
      <c r="B57" s="84">
        <v>-3.7600000000000001E-2</v>
      </c>
      <c r="C57" s="51">
        <f t="shared" si="1"/>
        <v>0.96240000000000003</v>
      </c>
      <c r="D57" s="51">
        <f t="shared" si="2"/>
        <v>3.7599999999999967E-2</v>
      </c>
      <c r="E57" s="51">
        <f t="shared" si="0"/>
        <v>1.4137599999999974E-3</v>
      </c>
      <c r="H57">
        <v>54</v>
      </c>
      <c r="I57">
        <v>-0.29577541465193802</v>
      </c>
    </row>
    <row r="58" spans="1:9" x14ac:dyDescent="0.25">
      <c r="A58" s="79">
        <v>40787</v>
      </c>
      <c r="B58" s="84">
        <v>-2.3800000000000002E-2</v>
      </c>
      <c r="C58" s="51">
        <f t="shared" si="1"/>
        <v>0.97619999999999996</v>
      </c>
      <c r="D58" s="51">
        <f t="shared" si="2"/>
        <v>2.3800000000000043E-2</v>
      </c>
      <c r="E58" s="51">
        <f t="shared" si="0"/>
        <v>5.6644000000000204E-4</v>
      </c>
      <c r="H58">
        <v>55</v>
      </c>
      <c r="I58">
        <v>-2.92661989234549</v>
      </c>
    </row>
    <row r="59" spans="1:9" x14ac:dyDescent="0.25">
      <c r="A59" s="79">
        <v>40817</v>
      </c>
      <c r="B59" s="84">
        <v>2.8000000000000001E-2</v>
      </c>
      <c r="C59" s="51">
        <f t="shared" si="1"/>
        <v>1.028</v>
      </c>
      <c r="D59" s="51">
        <f t="shared" si="2"/>
        <v>0</v>
      </c>
      <c r="E59" s="51">
        <f t="shared" si="0"/>
        <v>0</v>
      </c>
      <c r="H59">
        <v>56</v>
      </c>
      <c r="I59">
        <v>-1.8524881233463499</v>
      </c>
    </row>
    <row r="60" spans="1:9" x14ac:dyDescent="0.25">
      <c r="A60" s="79">
        <v>40848</v>
      </c>
      <c r="B60" s="84">
        <v>-8.0999999999999996E-3</v>
      </c>
      <c r="C60" s="51">
        <f t="shared" si="1"/>
        <v>0.9919</v>
      </c>
      <c r="D60" s="51">
        <f t="shared" si="2"/>
        <v>8.0999999999999961E-3</v>
      </c>
      <c r="E60" s="51">
        <f t="shared" si="0"/>
        <v>6.5609999999999936E-5</v>
      </c>
      <c r="H60">
        <v>57</v>
      </c>
      <c r="I60">
        <v>2.1793977921721699</v>
      </c>
    </row>
    <row r="61" spans="1:9" x14ac:dyDescent="0.25">
      <c r="A61" s="79">
        <v>40878</v>
      </c>
      <c r="B61" s="84">
        <v>-9.2999999999999992E-3</v>
      </c>
      <c r="C61" s="51">
        <f t="shared" si="1"/>
        <v>0.99070000000000003</v>
      </c>
      <c r="D61" s="51">
        <f t="shared" si="2"/>
        <v>9.299999999999975E-3</v>
      </c>
      <c r="E61" s="51">
        <f t="shared" si="0"/>
        <v>8.6489999999999533E-5</v>
      </c>
      <c r="H61">
        <v>58</v>
      </c>
      <c r="I61">
        <v>-0.63046864702123695</v>
      </c>
    </row>
    <row r="62" spans="1:9" x14ac:dyDescent="0.25">
      <c r="A62" s="79">
        <v>40909</v>
      </c>
      <c r="B62" s="84">
        <v>3.1300000000000001E-2</v>
      </c>
      <c r="C62" s="51">
        <f t="shared" si="1"/>
        <v>1.0313000000000001</v>
      </c>
      <c r="D62" s="51">
        <f t="shared" si="2"/>
        <v>0</v>
      </c>
      <c r="E62" s="51">
        <f t="shared" si="0"/>
        <v>0</v>
      </c>
      <c r="H62">
        <v>59</v>
      </c>
      <c r="I62">
        <v>-0.72387140954290097</v>
      </c>
    </row>
    <row r="63" spans="1:9" x14ac:dyDescent="0.25">
      <c r="A63" s="79">
        <v>40940</v>
      </c>
      <c r="B63" s="84">
        <v>2.3800000000000002E-2</v>
      </c>
      <c r="C63" s="51">
        <f t="shared" si="1"/>
        <v>1.0238</v>
      </c>
      <c r="D63" s="51">
        <f t="shared" si="2"/>
        <v>0</v>
      </c>
      <c r="E63" s="51">
        <f t="shared" si="0"/>
        <v>0</v>
      </c>
      <c r="H63">
        <v>60</v>
      </c>
      <c r="I63">
        <v>2.43625538910675</v>
      </c>
    </row>
    <row r="64" spans="1:9" x14ac:dyDescent="0.25">
      <c r="A64" s="79">
        <v>40969</v>
      </c>
      <c r="B64" s="84">
        <v>8.9999999999999993E-3</v>
      </c>
      <c r="C64" s="51">
        <f t="shared" si="1"/>
        <v>1.0089999999999999</v>
      </c>
      <c r="D64" s="51">
        <f t="shared" si="2"/>
        <v>0</v>
      </c>
      <c r="E64" s="51">
        <f t="shared" si="0"/>
        <v>0</v>
      </c>
      <c r="H64">
        <v>61</v>
      </c>
      <c r="I64">
        <v>1.8524881233463499</v>
      </c>
    </row>
    <row r="65" spans="1:9" x14ac:dyDescent="0.25">
      <c r="A65" s="79">
        <v>41000</v>
      </c>
      <c r="B65" s="84">
        <v>1.5E-3</v>
      </c>
      <c r="C65" s="51">
        <f t="shared" si="1"/>
        <v>1.0015000000000001</v>
      </c>
      <c r="D65" s="51">
        <f t="shared" si="2"/>
        <v>0</v>
      </c>
      <c r="E65" s="51">
        <f t="shared" si="0"/>
        <v>0</v>
      </c>
      <c r="H65">
        <v>62</v>
      </c>
      <c r="I65">
        <v>0.70052071891248502</v>
      </c>
    </row>
    <row r="66" spans="1:9" x14ac:dyDescent="0.25">
      <c r="A66" s="79">
        <v>41030</v>
      </c>
      <c r="B66" s="84">
        <v>-1.2200000000000001E-2</v>
      </c>
      <c r="C66" s="51">
        <f t="shared" si="1"/>
        <v>0.98780000000000001</v>
      </c>
      <c r="D66" s="51">
        <f t="shared" si="2"/>
        <v>1.2199999999999989E-2</v>
      </c>
      <c r="E66" s="51">
        <f t="shared" ref="E66:E116" si="3">D66^2</f>
        <v>1.4883999999999972E-4</v>
      </c>
      <c r="H66">
        <v>63</v>
      </c>
      <c r="I66">
        <v>0.11675345315207999</v>
      </c>
    </row>
    <row r="67" spans="1:9" x14ac:dyDescent="0.25">
      <c r="A67" s="79">
        <v>41061</v>
      </c>
      <c r="B67" s="84">
        <v>1.6999999999999999E-3</v>
      </c>
      <c r="C67" s="51">
        <f t="shared" ref="C67:C117" si="4">B67+1</f>
        <v>1.0017</v>
      </c>
      <c r="D67" s="51">
        <f t="shared" ref="D67:D117" si="5">MAX(0,1-C67)</f>
        <v>0</v>
      </c>
      <c r="E67" s="51">
        <f t="shared" si="3"/>
        <v>0</v>
      </c>
      <c r="H67">
        <v>64</v>
      </c>
      <c r="I67">
        <v>-0.94959475230359103</v>
      </c>
    </row>
    <row r="68" spans="1:9" x14ac:dyDescent="0.25">
      <c r="A68" s="79">
        <v>41091</v>
      </c>
      <c r="B68" s="84">
        <v>8.6999999999999994E-3</v>
      </c>
      <c r="C68" s="51">
        <f t="shared" si="4"/>
        <v>1.0086999999999999</v>
      </c>
      <c r="D68" s="51">
        <f t="shared" si="5"/>
        <v>0</v>
      </c>
      <c r="E68" s="51">
        <f t="shared" si="3"/>
        <v>0</v>
      </c>
      <c r="H68">
        <v>65</v>
      </c>
      <c r="I68">
        <v>0.13232058023902499</v>
      </c>
    </row>
    <row r="69" spans="1:9" x14ac:dyDescent="0.25">
      <c r="A69" s="79">
        <v>41122</v>
      </c>
      <c r="B69" s="84">
        <v>1.3899999999999999E-2</v>
      </c>
      <c r="C69" s="51">
        <f t="shared" si="4"/>
        <v>1.0139</v>
      </c>
      <c r="D69" s="51">
        <f t="shared" si="5"/>
        <v>0</v>
      </c>
      <c r="E69" s="51">
        <f t="shared" si="3"/>
        <v>0</v>
      </c>
      <c r="H69">
        <v>66</v>
      </c>
      <c r="I69">
        <v>0.67717002828206896</v>
      </c>
    </row>
    <row r="70" spans="1:9" x14ac:dyDescent="0.25">
      <c r="A70" s="79">
        <v>41153</v>
      </c>
      <c r="B70" s="84">
        <v>1.06E-2</v>
      </c>
      <c r="C70" s="51">
        <f t="shared" si="4"/>
        <v>1.0105999999999999</v>
      </c>
      <c r="D70" s="51">
        <f t="shared" si="5"/>
        <v>0</v>
      </c>
      <c r="E70" s="51">
        <f t="shared" si="3"/>
        <v>0</v>
      </c>
      <c r="H70">
        <v>67</v>
      </c>
      <c r="I70">
        <v>1.0819153325426101</v>
      </c>
    </row>
    <row r="71" spans="1:9" x14ac:dyDescent="0.25">
      <c r="A71" s="79">
        <v>41183</v>
      </c>
      <c r="B71" s="84">
        <v>6.3E-3</v>
      </c>
      <c r="C71" s="51">
        <f t="shared" si="4"/>
        <v>1.0063</v>
      </c>
      <c r="D71" s="51">
        <f t="shared" si="5"/>
        <v>0</v>
      </c>
      <c r="E71" s="51">
        <f t="shared" si="3"/>
        <v>0</v>
      </c>
      <c r="H71">
        <v>68</v>
      </c>
      <c r="I71">
        <v>0.82505773560803797</v>
      </c>
    </row>
    <row r="72" spans="1:9" x14ac:dyDescent="0.25">
      <c r="A72" s="79">
        <v>41214</v>
      </c>
      <c r="B72" s="84">
        <v>2.3E-3</v>
      </c>
      <c r="C72" s="51">
        <f t="shared" si="4"/>
        <v>1.0023</v>
      </c>
      <c r="D72" s="51">
        <f t="shared" si="5"/>
        <v>0</v>
      </c>
      <c r="E72" s="51">
        <f t="shared" si="3"/>
        <v>0</v>
      </c>
      <c r="H72">
        <v>69</v>
      </c>
      <c r="I72">
        <v>0.49036450323873998</v>
      </c>
    </row>
    <row r="73" spans="1:9" x14ac:dyDescent="0.25">
      <c r="A73" s="79">
        <v>41244</v>
      </c>
      <c r="B73" s="84">
        <v>1.35E-2</v>
      </c>
      <c r="C73" s="51">
        <f t="shared" si="4"/>
        <v>1.0135000000000001</v>
      </c>
      <c r="D73" s="51">
        <f t="shared" si="5"/>
        <v>0</v>
      </c>
      <c r="E73" s="51">
        <f t="shared" si="3"/>
        <v>0</v>
      </c>
      <c r="H73">
        <v>70</v>
      </c>
      <c r="I73">
        <v>0.179021961499857</v>
      </c>
    </row>
    <row r="74" spans="1:9" x14ac:dyDescent="0.25">
      <c r="A74" s="79">
        <v>41275</v>
      </c>
      <c r="B74" s="84">
        <v>2.5000000000000001E-2</v>
      </c>
      <c r="C74" s="51">
        <f t="shared" si="4"/>
        <v>1.0249999999999999</v>
      </c>
      <c r="D74" s="51">
        <f t="shared" si="5"/>
        <v>0</v>
      </c>
      <c r="E74" s="51">
        <f t="shared" si="3"/>
        <v>0</v>
      </c>
      <c r="H74">
        <v>71</v>
      </c>
      <c r="I74">
        <v>1.0507810783687199</v>
      </c>
    </row>
    <row r="75" spans="1:9" x14ac:dyDescent="0.25">
      <c r="A75" s="79">
        <v>41306</v>
      </c>
      <c r="B75" s="84">
        <v>4.7000000000000002E-3</v>
      </c>
      <c r="C75" s="51">
        <f t="shared" si="4"/>
        <v>1.0046999999999999</v>
      </c>
      <c r="D75" s="51">
        <f t="shared" si="5"/>
        <v>0</v>
      </c>
      <c r="E75" s="51">
        <f t="shared" si="3"/>
        <v>0</v>
      </c>
      <c r="H75">
        <v>72</v>
      </c>
      <c r="I75">
        <v>1.94589088586801</v>
      </c>
    </row>
    <row r="76" spans="1:9" x14ac:dyDescent="0.25">
      <c r="A76" s="79">
        <v>41334</v>
      </c>
      <c r="B76" s="84">
        <v>1.5100000000000001E-2</v>
      </c>
      <c r="C76" s="51">
        <f t="shared" si="4"/>
        <v>1.0150999999999999</v>
      </c>
      <c r="D76" s="51">
        <f t="shared" si="5"/>
        <v>0</v>
      </c>
      <c r="E76" s="51">
        <f t="shared" si="3"/>
        <v>0</v>
      </c>
      <c r="H76">
        <v>73</v>
      </c>
      <c r="I76">
        <v>0.36582748654318697</v>
      </c>
    </row>
    <row r="77" spans="1:9" x14ac:dyDescent="0.25">
      <c r="A77" s="79">
        <v>41365</v>
      </c>
      <c r="B77" s="84">
        <v>8.0000000000000002E-3</v>
      </c>
      <c r="C77" s="51">
        <f t="shared" si="4"/>
        <v>1.008</v>
      </c>
      <c r="D77" s="51">
        <f t="shared" si="5"/>
        <v>0</v>
      </c>
      <c r="E77" s="51">
        <f t="shared" si="3"/>
        <v>0</v>
      </c>
      <c r="H77">
        <v>74</v>
      </c>
      <c r="I77">
        <v>1.1753180950642801</v>
      </c>
    </row>
    <row r="78" spans="1:9" x14ac:dyDescent="0.25">
      <c r="A78" s="79">
        <v>41395</v>
      </c>
      <c r="B78" s="84">
        <v>1.6899999999999998E-2</v>
      </c>
      <c r="C78" s="51">
        <f t="shared" si="4"/>
        <v>1.0168999999999999</v>
      </c>
      <c r="D78" s="51">
        <f t="shared" si="5"/>
        <v>0</v>
      </c>
      <c r="E78" s="51">
        <f t="shared" si="3"/>
        <v>0</v>
      </c>
      <c r="H78">
        <v>75</v>
      </c>
      <c r="I78">
        <v>0.62268508347776497</v>
      </c>
    </row>
    <row r="79" spans="1:9" x14ac:dyDescent="0.25">
      <c r="A79" s="79">
        <v>41426</v>
      </c>
      <c r="B79" s="84">
        <v>-6.4000000000000003E-3</v>
      </c>
      <c r="C79" s="51">
        <f t="shared" si="4"/>
        <v>0.99360000000000004</v>
      </c>
      <c r="D79" s="51">
        <f t="shared" si="5"/>
        <v>6.3999999999999613E-3</v>
      </c>
      <c r="E79" s="51">
        <f t="shared" si="3"/>
        <v>4.0959999999999506E-5</v>
      </c>
      <c r="H79">
        <v>76</v>
      </c>
      <c r="I79">
        <v>1.31542223884677</v>
      </c>
    </row>
    <row r="80" spans="1:9" x14ac:dyDescent="0.25">
      <c r="A80" s="79">
        <v>41456</v>
      </c>
      <c r="B80" s="84">
        <v>8.2000000000000007E-3</v>
      </c>
      <c r="C80" s="51">
        <f t="shared" si="4"/>
        <v>1.0082</v>
      </c>
      <c r="D80" s="51">
        <f t="shared" si="5"/>
        <v>0</v>
      </c>
      <c r="E80" s="51">
        <f t="shared" si="3"/>
        <v>0</v>
      </c>
      <c r="H80">
        <v>77</v>
      </c>
      <c r="I80">
        <v>-0.49814806678221202</v>
      </c>
    </row>
    <row r="81" spans="1:9" x14ac:dyDescent="0.25">
      <c r="A81" s="79">
        <v>41487</v>
      </c>
      <c r="B81" s="84">
        <v>-2.2000000000000001E-3</v>
      </c>
      <c r="C81" s="51">
        <f t="shared" si="4"/>
        <v>0.99780000000000002</v>
      </c>
      <c r="D81" s="51">
        <f t="shared" si="5"/>
        <v>2.1999999999999797E-3</v>
      </c>
      <c r="E81" s="51">
        <f t="shared" si="3"/>
        <v>4.8399999999999113E-6</v>
      </c>
      <c r="H81">
        <v>78</v>
      </c>
      <c r="I81">
        <v>0.63825221056470904</v>
      </c>
    </row>
    <row r="82" spans="1:9" x14ac:dyDescent="0.25">
      <c r="A82" s="79">
        <v>41518</v>
      </c>
      <c r="B82" s="84">
        <v>1.3100000000000001E-2</v>
      </c>
      <c r="C82" s="51">
        <f t="shared" si="4"/>
        <v>1.0131000000000001</v>
      </c>
      <c r="D82" s="51">
        <f t="shared" si="5"/>
        <v>0</v>
      </c>
      <c r="E82" s="65">
        <f t="shared" si="3"/>
        <v>0</v>
      </c>
      <c r="H82">
        <v>79</v>
      </c>
      <c r="I82">
        <v>-0.17123839795638501</v>
      </c>
    </row>
    <row r="83" spans="1:9" x14ac:dyDescent="0.25">
      <c r="A83" s="79">
        <v>41548</v>
      </c>
      <c r="B83" s="84">
        <v>1.41E-2</v>
      </c>
      <c r="C83" s="51">
        <f t="shared" si="4"/>
        <v>1.0141</v>
      </c>
      <c r="D83" s="51">
        <f t="shared" si="5"/>
        <v>0</v>
      </c>
      <c r="E83" s="51">
        <f t="shared" si="3"/>
        <v>0</v>
      </c>
      <c r="H83">
        <v>80</v>
      </c>
      <c r="I83">
        <v>1.01964682419484</v>
      </c>
    </row>
    <row r="84" spans="1:9" x14ac:dyDescent="0.25">
      <c r="A84" s="79">
        <v>41579</v>
      </c>
      <c r="B84" s="84">
        <v>1.44E-2</v>
      </c>
      <c r="C84" s="51">
        <f t="shared" si="4"/>
        <v>1.0144</v>
      </c>
      <c r="D84" s="51">
        <f t="shared" si="5"/>
        <v>0</v>
      </c>
      <c r="E84" s="51">
        <f t="shared" si="3"/>
        <v>0</v>
      </c>
      <c r="H84">
        <v>81</v>
      </c>
      <c r="I84">
        <v>1.09748245962956</v>
      </c>
    </row>
    <row r="85" spans="1:9" x14ac:dyDescent="0.25">
      <c r="A85" s="79">
        <v>41609</v>
      </c>
      <c r="B85" s="84">
        <v>1.43E-2</v>
      </c>
      <c r="C85" s="51">
        <f t="shared" si="4"/>
        <v>1.0143</v>
      </c>
      <c r="D85" s="51">
        <f t="shared" si="5"/>
        <v>0</v>
      </c>
      <c r="E85" s="51">
        <f t="shared" si="3"/>
        <v>0</v>
      </c>
      <c r="H85">
        <v>82</v>
      </c>
      <c r="I85">
        <v>1.12083315025997</v>
      </c>
    </row>
    <row r="86" spans="1:9" x14ac:dyDescent="0.25">
      <c r="A86" s="79">
        <v>41640</v>
      </c>
      <c r="B86" s="84">
        <v>-4.0000000000000002E-4</v>
      </c>
      <c r="C86" s="51">
        <f t="shared" si="4"/>
        <v>0.99960000000000004</v>
      </c>
      <c r="D86" s="51">
        <f t="shared" si="5"/>
        <v>3.9999999999995595E-4</v>
      </c>
      <c r="E86" s="51">
        <f t="shared" si="3"/>
        <v>1.5999999999996475E-7</v>
      </c>
      <c r="H86">
        <v>83</v>
      </c>
      <c r="I86">
        <v>1.1130495867165</v>
      </c>
    </row>
    <row r="87" spans="1:9" x14ac:dyDescent="0.25">
      <c r="A87" s="79">
        <v>41671</v>
      </c>
      <c r="B87" s="84">
        <v>1.83E-2</v>
      </c>
      <c r="C87" s="51">
        <f t="shared" si="4"/>
        <v>1.0183</v>
      </c>
      <c r="D87" s="51">
        <f t="shared" si="5"/>
        <v>0</v>
      </c>
      <c r="E87" s="51">
        <f t="shared" si="3"/>
        <v>0</v>
      </c>
      <c r="H87">
        <v>84</v>
      </c>
      <c r="I87">
        <v>-3.1134254173888199E-2</v>
      </c>
    </row>
    <row r="88" spans="1:9" x14ac:dyDescent="0.25">
      <c r="A88" s="79">
        <v>41699</v>
      </c>
      <c r="B88" s="84">
        <v>-7.4999999999999997E-3</v>
      </c>
      <c r="C88" s="51">
        <f t="shared" si="4"/>
        <v>0.99250000000000005</v>
      </c>
      <c r="D88" s="51">
        <f t="shared" si="5"/>
        <v>7.4999999999999512E-3</v>
      </c>
      <c r="E88" s="51">
        <f t="shared" si="3"/>
        <v>5.6249999999999267E-5</v>
      </c>
      <c r="H88">
        <v>85</v>
      </c>
      <c r="I88">
        <v>1.42439212845538</v>
      </c>
    </row>
    <row r="89" spans="1:9" x14ac:dyDescent="0.25">
      <c r="A89" s="79">
        <v>41730</v>
      </c>
      <c r="B89" s="84">
        <v>-1.5E-3</v>
      </c>
      <c r="C89" s="51">
        <f t="shared" si="4"/>
        <v>0.99850000000000005</v>
      </c>
      <c r="D89" s="51">
        <f t="shared" si="5"/>
        <v>1.4999999999999458E-3</v>
      </c>
      <c r="E89" s="51">
        <f t="shared" si="3"/>
        <v>2.2499999999998374E-6</v>
      </c>
      <c r="H89">
        <v>86</v>
      </c>
      <c r="I89">
        <v>-0.58376726576040405</v>
      </c>
    </row>
    <row r="90" spans="1:9" x14ac:dyDescent="0.25">
      <c r="A90" s="79">
        <v>41760</v>
      </c>
      <c r="B90" s="84">
        <v>1.3899999999999999E-2</v>
      </c>
      <c r="C90" s="51">
        <f t="shared" si="4"/>
        <v>1.0139</v>
      </c>
      <c r="D90" s="51">
        <f t="shared" si="5"/>
        <v>0</v>
      </c>
      <c r="E90" s="51">
        <f t="shared" si="3"/>
        <v>0</v>
      </c>
      <c r="H90">
        <v>87</v>
      </c>
      <c r="I90">
        <v>-0.11675345315207999</v>
      </c>
    </row>
    <row r="91" spans="1:9" x14ac:dyDescent="0.25">
      <c r="A91" s="79">
        <v>41791</v>
      </c>
      <c r="B91" s="84">
        <v>9.4999999999999998E-3</v>
      </c>
      <c r="C91" s="51">
        <f t="shared" si="4"/>
        <v>1.0095000000000001</v>
      </c>
      <c r="D91" s="51">
        <f t="shared" si="5"/>
        <v>0</v>
      </c>
      <c r="E91" s="51">
        <f t="shared" si="3"/>
        <v>0</v>
      </c>
      <c r="H91">
        <v>88</v>
      </c>
      <c r="I91">
        <v>1.0819153325426101</v>
      </c>
    </row>
    <row r="92" spans="1:9" x14ac:dyDescent="0.25">
      <c r="A92" s="79">
        <v>41821</v>
      </c>
      <c r="B92" s="84">
        <v>-3.3E-3</v>
      </c>
      <c r="C92" s="51">
        <f t="shared" si="4"/>
        <v>0.99670000000000003</v>
      </c>
      <c r="D92" s="51">
        <f t="shared" si="5"/>
        <v>3.2999999999999696E-3</v>
      </c>
      <c r="E92" s="51">
        <f t="shared" si="3"/>
        <v>1.0889999999999799E-5</v>
      </c>
      <c r="H92">
        <v>89</v>
      </c>
      <c r="I92">
        <v>0.73943853662984604</v>
      </c>
    </row>
    <row r="93" spans="1:9" x14ac:dyDescent="0.25">
      <c r="A93" s="79">
        <v>41852</v>
      </c>
      <c r="B93" s="84">
        <v>6.6E-3</v>
      </c>
      <c r="C93" s="51">
        <f t="shared" si="4"/>
        <v>1.0065999999999999</v>
      </c>
      <c r="D93" s="51">
        <f t="shared" si="5"/>
        <v>0</v>
      </c>
      <c r="E93" s="51">
        <f t="shared" si="3"/>
        <v>0</v>
      </c>
      <c r="H93">
        <v>90</v>
      </c>
      <c r="I93">
        <v>-0.25685759693457799</v>
      </c>
    </row>
    <row r="94" spans="1:9" x14ac:dyDescent="0.25">
      <c r="A94" s="79">
        <v>41883</v>
      </c>
      <c r="B94" s="84">
        <v>2.5000000000000001E-3</v>
      </c>
      <c r="C94" s="51">
        <f t="shared" si="4"/>
        <v>1.0024999999999999</v>
      </c>
      <c r="D94" s="51">
        <f t="shared" si="5"/>
        <v>0</v>
      </c>
      <c r="E94" s="51">
        <f t="shared" si="3"/>
        <v>0</v>
      </c>
      <c r="H94">
        <v>91</v>
      </c>
      <c r="I94">
        <v>0.51371519386915598</v>
      </c>
    </row>
    <row r="95" spans="1:9" x14ac:dyDescent="0.25">
      <c r="A95" s="79">
        <v>41913</v>
      </c>
      <c r="B95" s="84">
        <v>-9.1999999999999998E-3</v>
      </c>
      <c r="C95" s="51">
        <f t="shared" si="4"/>
        <v>0.99080000000000001</v>
      </c>
      <c r="D95" s="51">
        <f t="shared" si="5"/>
        <v>9.199999999999986E-3</v>
      </c>
      <c r="E95" s="51">
        <f t="shared" si="3"/>
        <v>8.4639999999999745E-5</v>
      </c>
      <c r="H95">
        <v>92</v>
      </c>
      <c r="I95">
        <v>0.19458908858680099</v>
      </c>
    </row>
    <row r="96" spans="1:9" x14ac:dyDescent="0.25">
      <c r="A96" s="79">
        <v>41944</v>
      </c>
      <c r="B96" s="84">
        <v>1.5699999999999999E-2</v>
      </c>
      <c r="C96" s="51">
        <f t="shared" si="4"/>
        <v>1.0157</v>
      </c>
      <c r="D96" s="51">
        <f t="shared" si="5"/>
        <v>0</v>
      </c>
      <c r="E96" s="51">
        <f t="shared" si="3"/>
        <v>0</v>
      </c>
      <c r="H96">
        <v>93</v>
      </c>
      <c r="I96">
        <v>-0.71608784599942898</v>
      </c>
    </row>
    <row r="97" spans="1:9" x14ac:dyDescent="0.25">
      <c r="A97" s="79">
        <v>41974</v>
      </c>
      <c r="B97" s="84">
        <v>2.3E-3</v>
      </c>
      <c r="C97" s="51">
        <f t="shared" si="4"/>
        <v>1.0023</v>
      </c>
      <c r="D97" s="51">
        <f t="shared" si="5"/>
        <v>0</v>
      </c>
      <c r="E97" s="51">
        <f t="shared" si="3"/>
        <v>0</v>
      </c>
      <c r="H97">
        <v>94</v>
      </c>
      <c r="I97">
        <v>1.22201947632511</v>
      </c>
    </row>
    <row r="98" spans="1:9" x14ac:dyDescent="0.25">
      <c r="A98" s="79">
        <v>42005</v>
      </c>
      <c r="B98" s="84">
        <v>-3.8999999999999998E-3</v>
      </c>
      <c r="C98" s="51">
        <f t="shared" si="4"/>
        <v>0.99609999999999999</v>
      </c>
      <c r="D98" s="51">
        <f t="shared" si="5"/>
        <v>3.9000000000000146E-3</v>
      </c>
      <c r="E98" s="51">
        <f t="shared" si="3"/>
        <v>1.5210000000000114E-5</v>
      </c>
      <c r="H98">
        <v>95</v>
      </c>
      <c r="I98">
        <v>0.179021961499857</v>
      </c>
    </row>
    <row r="99" spans="1:9" x14ac:dyDescent="0.25">
      <c r="A99" s="79">
        <v>42036</v>
      </c>
      <c r="B99" s="84">
        <v>1.89E-2</v>
      </c>
      <c r="C99" s="51">
        <f t="shared" si="4"/>
        <v>1.0188999999999999</v>
      </c>
      <c r="D99" s="51">
        <f t="shared" si="5"/>
        <v>0</v>
      </c>
      <c r="E99" s="51">
        <f t="shared" si="3"/>
        <v>0</v>
      </c>
      <c r="H99">
        <v>96</v>
      </c>
      <c r="I99">
        <v>-0.30355897819541</v>
      </c>
    </row>
    <row r="100" spans="1:9" x14ac:dyDescent="0.25">
      <c r="A100" s="79">
        <v>42064</v>
      </c>
      <c r="B100" s="84">
        <v>4.1000000000000003E-3</v>
      </c>
      <c r="C100" s="51">
        <f t="shared" si="4"/>
        <v>1.0041</v>
      </c>
      <c r="D100" s="51">
        <f t="shared" si="5"/>
        <v>0</v>
      </c>
      <c r="E100" s="51">
        <f t="shared" si="3"/>
        <v>0</v>
      </c>
      <c r="H100">
        <v>97</v>
      </c>
      <c r="I100">
        <v>1.4710935097162201</v>
      </c>
    </row>
    <row r="101" spans="1:9" x14ac:dyDescent="0.25">
      <c r="A101" s="79">
        <v>42095</v>
      </c>
      <c r="B101" s="84">
        <v>-2.3999999999999998E-3</v>
      </c>
      <c r="C101" s="51">
        <f t="shared" si="4"/>
        <v>0.99760000000000004</v>
      </c>
      <c r="D101" s="51">
        <f t="shared" si="5"/>
        <v>2.3999999999999577E-3</v>
      </c>
      <c r="E101" s="51">
        <f t="shared" si="3"/>
        <v>5.7599999999997975E-6</v>
      </c>
      <c r="H101">
        <v>98</v>
      </c>
      <c r="I101">
        <v>0.31912610528235402</v>
      </c>
    </row>
    <row r="102" spans="1:9" x14ac:dyDescent="0.25">
      <c r="A102" s="79">
        <v>42125</v>
      </c>
      <c r="B102" s="84">
        <v>1.26E-2</v>
      </c>
      <c r="C102" s="51">
        <f t="shared" si="4"/>
        <v>1.0125999999999999</v>
      </c>
      <c r="D102" s="51">
        <f t="shared" si="5"/>
        <v>0</v>
      </c>
      <c r="E102" s="51">
        <f t="shared" si="3"/>
        <v>0</v>
      </c>
      <c r="H102">
        <v>99</v>
      </c>
      <c r="I102">
        <v>-0.18680552504332901</v>
      </c>
    </row>
    <row r="103" spans="1:9" x14ac:dyDescent="0.25">
      <c r="A103" s="79">
        <v>42156</v>
      </c>
      <c r="B103" s="84">
        <v>-9.1999999999999998E-3</v>
      </c>
      <c r="C103" s="51">
        <f t="shared" si="4"/>
        <v>0.99080000000000001</v>
      </c>
      <c r="D103" s="51">
        <f t="shared" si="5"/>
        <v>9.199999999999986E-3</v>
      </c>
      <c r="E103" s="51">
        <f t="shared" si="3"/>
        <v>8.4639999999999745E-5</v>
      </c>
      <c r="H103">
        <v>100</v>
      </c>
      <c r="I103">
        <v>0.98072900647747996</v>
      </c>
    </row>
    <row r="104" spans="1:9" x14ac:dyDescent="0.25">
      <c r="A104" s="79">
        <v>42186</v>
      </c>
      <c r="B104" s="84">
        <v>1.09E-2</v>
      </c>
      <c r="C104" s="51">
        <f t="shared" si="4"/>
        <v>1.0108999999999999</v>
      </c>
      <c r="D104" s="51">
        <f t="shared" si="5"/>
        <v>0</v>
      </c>
      <c r="E104" s="51">
        <f t="shared" si="3"/>
        <v>0</v>
      </c>
      <c r="H104">
        <v>101</v>
      </c>
      <c r="I104">
        <v>-0.71608784599942898</v>
      </c>
    </row>
    <row r="105" spans="1:9" x14ac:dyDescent="0.25">
      <c r="A105" s="79">
        <v>42217</v>
      </c>
      <c r="B105" s="84">
        <v>-1.3299999999999999E-2</v>
      </c>
      <c r="C105" s="51">
        <f t="shared" si="4"/>
        <v>0.98670000000000002</v>
      </c>
      <c r="D105" s="51">
        <f t="shared" si="5"/>
        <v>1.3299999999999979E-2</v>
      </c>
      <c r="E105" s="51">
        <f t="shared" si="3"/>
        <v>1.7688999999999943E-4</v>
      </c>
      <c r="H105">
        <v>102</v>
      </c>
      <c r="I105">
        <v>0.84840842623845403</v>
      </c>
    </row>
    <row r="106" spans="1:9" x14ac:dyDescent="0.25">
      <c r="A106" s="79">
        <v>42248</v>
      </c>
      <c r="B106" s="84">
        <v>-2.3800000000000002E-2</v>
      </c>
      <c r="C106" s="51">
        <f t="shared" si="4"/>
        <v>0.97619999999999996</v>
      </c>
      <c r="D106" s="51">
        <f t="shared" si="5"/>
        <v>2.3800000000000043E-2</v>
      </c>
      <c r="E106" s="51">
        <f t="shared" si="3"/>
        <v>5.6644000000000204E-4</v>
      </c>
      <c r="H106">
        <v>103</v>
      </c>
      <c r="I106">
        <v>-1.03521395128178</v>
      </c>
    </row>
    <row r="107" spans="1:9" x14ac:dyDescent="0.25">
      <c r="A107" s="79">
        <v>42278</v>
      </c>
      <c r="B107" s="84">
        <v>2.5999999999999999E-3</v>
      </c>
      <c r="C107" s="51">
        <f t="shared" si="4"/>
        <v>1.0025999999999999</v>
      </c>
      <c r="D107" s="51">
        <f t="shared" si="5"/>
        <v>0</v>
      </c>
      <c r="E107" s="51">
        <f t="shared" si="3"/>
        <v>0</v>
      </c>
      <c r="H107">
        <v>104</v>
      </c>
      <c r="I107">
        <v>-1.8524881233463499</v>
      </c>
    </row>
    <row r="108" spans="1:9" x14ac:dyDescent="0.25">
      <c r="A108" s="79">
        <v>42309</v>
      </c>
      <c r="B108" s="84">
        <v>4.1999999999999997E-3</v>
      </c>
      <c r="C108" s="51">
        <f t="shared" si="4"/>
        <v>1.0042</v>
      </c>
      <c r="D108" s="51">
        <f t="shared" si="5"/>
        <v>0</v>
      </c>
      <c r="E108" s="51">
        <f t="shared" si="3"/>
        <v>0</v>
      </c>
      <c r="H108">
        <v>105</v>
      </c>
      <c r="I108">
        <v>0.202372652130273</v>
      </c>
    </row>
    <row r="109" spans="1:9" x14ac:dyDescent="0.25">
      <c r="A109" s="79">
        <v>42339</v>
      </c>
      <c r="B109" s="84">
        <v>-3.8E-3</v>
      </c>
      <c r="C109" s="51">
        <f t="shared" si="4"/>
        <v>0.99619999999999997</v>
      </c>
      <c r="D109" s="51">
        <f t="shared" si="5"/>
        <v>3.8000000000000256E-3</v>
      </c>
      <c r="E109" s="51">
        <f t="shared" si="3"/>
        <v>1.4440000000000194E-5</v>
      </c>
      <c r="H109">
        <v>106</v>
      </c>
      <c r="I109">
        <v>0.32690966882582601</v>
      </c>
    </row>
    <row r="110" spans="1:9" x14ac:dyDescent="0.25">
      <c r="A110" s="79">
        <v>42370</v>
      </c>
      <c r="B110" s="84">
        <v>-1.9900000000000001E-2</v>
      </c>
      <c r="C110" s="51">
        <f t="shared" si="4"/>
        <v>0.98009999999999997</v>
      </c>
      <c r="D110" s="51">
        <f t="shared" si="5"/>
        <v>1.9900000000000029E-2</v>
      </c>
      <c r="E110" s="51">
        <f t="shared" si="3"/>
        <v>3.9601000000000116E-4</v>
      </c>
      <c r="H110">
        <v>107</v>
      </c>
      <c r="I110">
        <v>-0.29577541465193802</v>
      </c>
    </row>
    <row r="111" spans="1:9" x14ac:dyDescent="0.25">
      <c r="A111" s="79">
        <v>42401</v>
      </c>
      <c r="B111" s="84">
        <v>-1.84E-2</v>
      </c>
      <c r="C111" s="51">
        <f t="shared" si="4"/>
        <v>0.98160000000000003</v>
      </c>
      <c r="D111" s="51">
        <f t="shared" si="5"/>
        <v>1.8399999999999972E-2</v>
      </c>
      <c r="E111" s="51">
        <f t="shared" si="3"/>
        <v>3.3855999999999898E-4</v>
      </c>
      <c r="H111">
        <v>108</v>
      </c>
      <c r="I111">
        <v>-1.5489291451509399</v>
      </c>
    </row>
    <row r="112" spans="1:9" x14ac:dyDescent="0.25">
      <c r="A112" s="79">
        <v>42430</v>
      </c>
      <c r="B112" s="84">
        <v>2.5000000000000001E-3</v>
      </c>
      <c r="C112" s="51">
        <f t="shared" si="4"/>
        <v>1.0024999999999999</v>
      </c>
      <c r="D112" s="51">
        <f t="shared" si="5"/>
        <v>0</v>
      </c>
      <c r="E112" s="51">
        <f t="shared" si="3"/>
        <v>0</v>
      </c>
      <c r="H112">
        <v>109</v>
      </c>
      <c r="I112">
        <v>-1.43217569199885</v>
      </c>
    </row>
    <row r="113" spans="1:11" x14ac:dyDescent="0.25">
      <c r="A113" s="79">
        <v>42461</v>
      </c>
      <c r="B113" s="84">
        <v>6.1999999999999998E-3</v>
      </c>
      <c r="C113" s="51">
        <f t="shared" si="4"/>
        <v>1.0062</v>
      </c>
      <c r="D113" s="51">
        <f t="shared" si="5"/>
        <v>0</v>
      </c>
      <c r="E113" s="51">
        <f t="shared" si="3"/>
        <v>0</v>
      </c>
      <c r="H113">
        <v>110</v>
      </c>
      <c r="I113">
        <v>0.19458908858680099</v>
      </c>
    </row>
    <row r="114" spans="1:11" x14ac:dyDescent="0.25">
      <c r="A114" s="79">
        <v>42491</v>
      </c>
      <c r="B114" s="84">
        <v>1.3766E-2</v>
      </c>
      <c r="C114" s="51">
        <f t="shared" si="4"/>
        <v>1.0137659999999999</v>
      </c>
      <c r="D114" s="51">
        <f t="shared" si="5"/>
        <v>0</v>
      </c>
      <c r="E114" s="51">
        <f t="shared" si="3"/>
        <v>0</v>
      </c>
      <c r="H114">
        <v>111</v>
      </c>
      <c r="I114">
        <v>0.482580939695267</v>
      </c>
    </row>
    <row r="115" spans="1:11" x14ac:dyDescent="0.25">
      <c r="A115" s="79">
        <v>42522</v>
      </c>
      <c r="B115" s="84">
        <v>-9.5169999999999994E-3</v>
      </c>
      <c r="C115" s="51">
        <f t="shared" si="4"/>
        <v>0.990483</v>
      </c>
      <c r="D115" s="51">
        <f t="shared" si="5"/>
        <v>9.5169999999999977E-3</v>
      </c>
      <c r="E115" s="51">
        <f t="shared" si="3"/>
        <v>9.0573288999999958E-5</v>
      </c>
      <c r="H115">
        <v>112</v>
      </c>
      <c r="I115">
        <v>1.0714853573943599</v>
      </c>
    </row>
    <row r="116" spans="1:11" x14ac:dyDescent="0.25">
      <c r="A116" s="79">
        <v>42552</v>
      </c>
      <c r="B116" s="84">
        <v>1.2834999999999999E-2</v>
      </c>
      <c r="C116" s="51">
        <f t="shared" si="4"/>
        <v>1.0128349999999999</v>
      </c>
      <c r="D116" s="51">
        <f t="shared" si="5"/>
        <v>0</v>
      </c>
      <c r="E116" s="51">
        <f t="shared" si="3"/>
        <v>0</v>
      </c>
      <c r="H116">
        <v>113</v>
      </c>
      <c r="I116">
        <v>-0.74076174243223603</v>
      </c>
    </row>
    <row r="117" spans="1:11" x14ac:dyDescent="0.25">
      <c r="A117" s="79">
        <v>42583</v>
      </c>
      <c r="B117" s="84">
        <v>6.5139999999999998E-3</v>
      </c>
      <c r="C117" s="51">
        <f t="shared" si="4"/>
        <v>1.0065139999999999</v>
      </c>
      <c r="D117" s="51">
        <f t="shared" si="5"/>
        <v>0</v>
      </c>
      <c r="E117">
        <f>D117^2</f>
        <v>0</v>
      </c>
      <c r="F117" s="96">
        <f>SQRT(SUM(E82:E117)/COUNT(E82:E117)*12)</f>
        <v>2.4783820589247333E-2</v>
      </c>
      <c r="G117" s="65"/>
      <c r="H117">
        <v>114</v>
      </c>
      <c r="I117">
        <v>0.99902038080463895</v>
      </c>
    </row>
    <row r="118" spans="1:11" x14ac:dyDescent="0.25">
      <c r="E118" t="s">
        <v>199</v>
      </c>
      <c r="F118" s="96">
        <f>_xlfn.STDEV.P(D82:D117) * SQRT(12)</f>
        <v>2.1609364549889022E-2</v>
      </c>
      <c r="H118">
        <v>115</v>
      </c>
      <c r="I118">
        <v>0.50702132922177001</v>
      </c>
    </row>
    <row r="119" spans="1:11" x14ac:dyDescent="0.25">
      <c r="K119" t="s">
        <v>11</v>
      </c>
    </row>
    <row r="120" spans="1:11" x14ac:dyDescent="0.25">
      <c r="D120" t="s">
        <v>12</v>
      </c>
      <c r="G120" t="s">
        <v>13</v>
      </c>
      <c r="K120">
        <f>PRODUCT(C2:C117)^(12/116)</f>
        <v>1.0297767007576253</v>
      </c>
    </row>
    <row r="121" spans="1:11" x14ac:dyDescent="0.25">
      <c r="D121">
        <f>PRODUCT(C106:C117)</f>
        <v>0.97263559578421588</v>
      </c>
      <c r="E121">
        <f>D121-1</f>
        <v>-2.7364404215784122E-2</v>
      </c>
      <c r="G121">
        <f t="array" ref="G121">PRODUCT(1+B82:B117)^(1/3)-1</f>
        <v>3.092486822833429E-2</v>
      </c>
    </row>
    <row r="122" spans="1:11" x14ac:dyDescent="0.25">
      <c r="G122" t="s">
        <v>191</v>
      </c>
    </row>
    <row r="123" spans="1:11" x14ac:dyDescent="0.25">
      <c r="G123">
        <f t="array" ref="G123">PRODUCT(1+B2:B117)^(12/110)-1</f>
        <v>3.1426148943121568E-2</v>
      </c>
    </row>
    <row r="124" spans="1:11" x14ac:dyDescent="0.25">
      <c r="G124">
        <v>2015</v>
      </c>
      <c r="H124">
        <v>2007</v>
      </c>
    </row>
    <row r="125" spans="1:11" x14ac:dyDescent="0.25">
      <c r="G125" s="51">
        <f t="array" ref="G125">PRODUCT(1+B98:B109)^(1/1)-1</f>
        <v>-3.8645091970022083E-3</v>
      </c>
      <c r="H125" s="51">
        <f t="array" ref="H125">PRODUCT(1+B8:B13)^(1/1)-1</f>
        <v>-1.9040125458961388E-2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topLeftCell="A7" workbookViewId="0">
      <selection activeCell="A233" sqref="A233:I249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/>
      <c r="B6" s="2"/>
      <c r="C6" s="2"/>
      <c r="D6" s="2"/>
      <c r="E6" s="2"/>
      <c r="F6" s="2"/>
      <c r="G6" s="2"/>
      <c r="H6" s="2"/>
      <c r="I6" s="9"/>
      <c r="J6" s="9"/>
      <c r="K6" s="9"/>
      <c r="L6" s="9"/>
    </row>
    <row r="7" spans="1:12" ht="14.45" x14ac:dyDescent="0.5">
      <c r="A7" s="16"/>
      <c r="B7" s="2"/>
      <c r="C7" s="2"/>
      <c r="D7" s="2"/>
      <c r="E7" s="2"/>
      <c r="F7" s="2"/>
      <c r="G7" s="2"/>
      <c r="H7" s="2"/>
      <c r="I7" s="9"/>
      <c r="J7" s="9"/>
      <c r="K7" s="9"/>
      <c r="L7" s="9"/>
    </row>
    <row r="8" spans="1:12" ht="14.45" x14ac:dyDescent="0.5">
      <c r="A8" s="16"/>
      <c r="B8" s="2"/>
      <c r="C8" s="2"/>
      <c r="D8" s="2"/>
      <c r="E8" s="2"/>
      <c r="F8" s="2"/>
      <c r="G8" s="2"/>
      <c r="H8" s="2"/>
      <c r="I8" s="9"/>
      <c r="J8" s="9"/>
      <c r="K8" s="9"/>
      <c r="L8" s="9"/>
    </row>
    <row r="9" spans="1:12" ht="14.45" x14ac:dyDescent="0.5">
      <c r="A9" s="16"/>
      <c r="B9" s="2"/>
      <c r="C9" s="2"/>
      <c r="D9" s="2"/>
      <c r="E9" s="2"/>
      <c r="F9" s="2"/>
      <c r="G9" s="2"/>
      <c r="H9" s="2"/>
      <c r="I9" s="9"/>
      <c r="J9" s="9"/>
      <c r="K9" s="9"/>
      <c r="L9" s="9"/>
    </row>
    <row r="10" spans="1:12" ht="14.45" x14ac:dyDescent="0.5">
      <c r="A10" s="16"/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/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/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16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16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45" x14ac:dyDescent="0.5">
      <c r="A18" s="16"/>
      <c r="B18" s="2"/>
      <c r="C18" s="2"/>
      <c r="D18" s="2"/>
      <c r="E18" s="2"/>
      <c r="F18" s="2"/>
      <c r="G18" s="2"/>
      <c r="H18" s="2"/>
      <c r="I18" s="9"/>
      <c r="J18" s="9"/>
      <c r="K18" s="9"/>
      <c r="L18" s="9"/>
    </row>
    <row r="19" spans="1:20" ht="14.45" x14ac:dyDescent="0.5">
      <c r="A19" s="16"/>
      <c r="B19" s="2"/>
      <c r="C19" s="2"/>
      <c r="D19" s="2"/>
      <c r="E19" s="2"/>
      <c r="F19" s="2"/>
      <c r="G19" s="2"/>
      <c r="H19" s="2"/>
      <c r="I19" s="9"/>
      <c r="J19" s="9"/>
      <c r="K19" s="9"/>
      <c r="L19" s="9"/>
    </row>
    <row r="20" spans="1:20" ht="14.45" x14ac:dyDescent="0.5">
      <c r="A20" s="16"/>
      <c r="B20" s="2"/>
      <c r="C20" s="2"/>
      <c r="D20" s="2"/>
      <c r="E20" s="2"/>
      <c r="F20" s="2"/>
      <c r="G20" s="2"/>
      <c r="H20" s="2"/>
      <c r="I20" s="9"/>
      <c r="J20" s="9"/>
      <c r="K20" s="9"/>
      <c r="L20" s="9"/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9"/>
      <c r="J21" s="9"/>
      <c r="K21" s="9"/>
      <c r="L21" s="9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9"/>
      <c r="J22" s="9"/>
      <c r="K22" s="9"/>
      <c r="L22" s="9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9"/>
      <c r="J23" s="9"/>
      <c r="K23" s="9"/>
      <c r="L23" s="9"/>
    </row>
    <row r="24" spans="1:20" ht="14.45" x14ac:dyDescent="0.5">
      <c r="A24" s="54"/>
      <c r="B24" s="2"/>
      <c r="C24" s="2"/>
      <c r="D24" s="2"/>
      <c r="E24" s="2"/>
      <c r="F24" s="2"/>
      <c r="G24" s="2"/>
      <c r="H24" s="2"/>
      <c r="I24" s="9"/>
      <c r="J24" s="9"/>
      <c r="K24" s="9"/>
      <c r="L24" s="9"/>
    </row>
    <row r="25" spans="1:20" ht="14.45" x14ac:dyDescent="0.5">
      <c r="A25" s="55"/>
      <c r="B25" s="2"/>
      <c r="C25" s="2"/>
      <c r="D25" s="2"/>
      <c r="E25" s="2"/>
      <c r="F25" s="2"/>
      <c r="G25" s="2"/>
      <c r="H25" s="2"/>
      <c r="I25" s="9"/>
      <c r="J25" s="9"/>
      <c r="K25" s="9"/>
      <c r="L25" s="9"/>
    </row>
    <row r="26" spans="1:20" ht="14.65" thickBot="1" x14ac:dyDescent="0.55000000000000004">
      <c r="A26" s="26"/>
      <c r="B26" s="26"/>
      <c r="C26" s="26"/>
      <c r="D26" s="26"/>
      <c r="E26" s="26"/>
      <c r="F26" s="27"/>
      <c r="G26" s="27"/>
      <c r="H26" s="27"/>
      <c r="I26" s="27"/>
    </row>
    <row r="27" spans="1:20" ht="14.65" thickBot="1" x14ac:dyDescent="0.55000000000000004">
      <c r="A27" s="11"/>
      <c r="B27" s="56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7"/>
    </row>
    <row r="28" spans="1:20" ht="14.65" thickBot="1" x14ac:dyDescent="0.55000000000000004">
      <c r="A28" s="12"/>
      <c r="B28" s="13" t="s">
        <v>11</v>
      </c>
      <c r="C28" s="13">
        <v>2015</v>
      </c>
      <c r="D28" s="13">
        <v>2014</v>
      </c>
      <c r="E28" s="14">
        <v>2013</v>
      </c>
      <c r="F28" s="13">
        <v>2012</v>
      </c>
      <c r="G28" s="14">
        <v>2011</v>
      </c>
      <c r="H28" s="13">
        <v>2010</v>
      </c>
      <c r="I28" s="14">
        <v>2009</v>
      </c>
      <c r="J28" s="13">
        <v>2008</v>
      </c>
      <c r="K28" s="13">
        <v>2007</v>
      </c>
      <c r="L28" s="13">
        <v>2006</v>
      </c>
      <c r="M28" s="13">
        <v>2005</v>
      </c>
      <c r="N28" s="58">
        <v>2004</v>
      </c>
      <c r="O28" s="59">
        <v>2003</v>
      </c>
      <c r="P28" s="58">
        <v>2002</v>
      </c>
      <c r="Q28" s="59">
        <v>2001</v>
      </c>
      <c r="R28" s="58">
        <v>2000</v>
      </c>
      <c r="S28" s="59">
        <v>1999</v>
      </c>
      <c r="T28" s="59">
        <v>1998</v>
      </c>
    </row>
    <row r="29" spans="1:20" ht="14.45" x14ac:dyDescent="0.5">
      <c r="A29" s="16"/>
      <c r="B29" s="2"/>
      <c r="C29" s="2"/>
      <c r="D29" s="2"/>
      <c r="E29" s="2"/>
      <c r="F29" s="2"/>
      <c r="G29" s="2"/>
      <c r="H29" s="2"/>
      <c r="I29" s="2"/>
      <c r="J29" s="2"/>
      <c r="K29" s="46"/>
      <c r="L29" s="46"/>
      <c r="M29" s="60"/>
      <c r="N29" s="60"/>
      <c r="O29" s="60"/>
      <c r="P29" s="60"/>
      <c r="Q29" s="60"/>
      <c r="R29" s="60"/>
      <c r="S29" s="60"/>
      <c r="T29" s="60"/>
    </row>
    <row r="30" spans="1:20" ht="14.45" x14ac:dyDescent="0.5">
      <c r="A30" s="16"/>
      <c r="B30" s="2"/>
      <c r="C30" s="2"/>
      <c r="D30" s="2"/>
      <c r="E30" s="2"/>
      <c r="F30" s="2"/>
      <c r="G30" s="2"/>
      <c r="H30" s="2"/>
      <c r="I30" s="2"/>
      <c r="J30" s="2"/>
      <c r="K30" s="46"/>
      <c r="L30" s="46"/>
      <c r="M30" s="60"/>
      <c r="N30" s="60"/>
      <c r="O30" s="60"/>
      <c r="P30" s="60"/>
      <c r="Q30" s="60"/>
      <c r="R30" s="60"/>
      <c r="S30" s="60"/>
      <c r="T30" s="60"/>
    </row>
    <row r="31" spans="1:20" ht="14.45" x14ac:dyDescent="0.5">
      <c r="A31" s="16"/>
      <c r="B31" s="2"/>
      <c r="C31" s="2"/>
      <c r="D31" s="2"/>
      <c r="E31" s="2"/>
      <c r="F31" s="2"/>
      <c r="G31" s="2"/>
      <c r="H31" s="2"/>
      <c r="I31" s="2"/>
      <c r="J31" s="2"/>
      <c r="K31" s="46"/>
      <c r="L31" s="46"/>
      <c r="M31" s="60"/>
      <c r="N31" s="60"/>
      <c r="O31" s="60"/>
      <c r="P31" s="60"/>
      <c r="Q31" s="60"/>
      <c r="R31" s="60"/>
      <c r="S31" s="60"/>
      <c r="T31" s="60"/>
    </row>
    <row r="32" spans="1:20" ht="14.45" x14ac:dyDescent="0.5">
      <c r="A32" s="16"/>
      <c r="B32" s="2"/>
      <c r="C32" s="2"/>
      <c r="D32" s="2"/>
      <c r="E32" s="2"/>
      <c r="F32" s="2"/>
      <c r="G32" s="2"/>
      <c r="H32" s="2"/>
      <c r="I32" s="2"/>
      <c r="J32" s="2"/>
      <c r="K32" s="46"/>
      <c r="L32" s="46"/>
      <c r="M32" s="60"/>
      <c r="N32" s="60"/>
      <c r="O32" s="60"/>
      <c r="P32" s="60"/>
      <c r="Q32" s="60"/>
      <c r="R32" s="60"/>
      <c r="S32" s="60"/>
      <c r="T32" s="60"/>
    </row>
    <row r="33" spans="1:20" ht="14.45" x14ac:dyDescent="0.5">
      <c r="A33" s="16"/>
      <c r="B33" s="2"/>
      <c r="C33" s="2"/>
      <c r="D33" s="2"/>
      <c r="E33" s="2"/>
      <c r="F33" s="2"/>
      <c r="G33" s="2"/>
      <c r="H33" s="2"/>
      <c r="I33" s="2"/>
      <c r="J33" s="2"/>
      <c r="K33" s="46"/>
      <c r="L33" s="46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46"/>
      <c r="L34" s="46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46"/>
      <c r="L35" s="46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46"/>
      <c r="L36" s="46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46"/>
      <c r="L37" s="46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46"/>
      <c r="L38" s="46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46"/>
      <c r="L39" s="46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46"/>
      <c r="L40" s="46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46"/>
      <c r="L41" s="46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16"/>
      <c r="B42" s="2"/>
      <c r="C42" s="2"/>
      <c r="D42" s="2"/>
      <c r="E42" s="2"/>
      <c r="F42" s="2"/>
      <c r="G42" s="2"/>
      <c r="H42" s="2"/>
      <c r="I42" s="2"/>
      <c r="J42" s="2"/>
      <c r="K42" s="46"/>
      <c r="L42" s="46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16"/>
      <c r="B43" s="2"/>
      <c r="C43" s="2"/>
      <c r="D43" s="2"/>
      <c r="E43" s="2"/>
      <c r="F43" s="2"/>
      <c r="G43" s="2"/>
      <c r="H43" s="2"/>
      <c r="I43" s="2"/>
      <c r="J43" s="2"/>
      <c r="K43" s="46"/>
      <c r="L43" s="46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16"/>
      <c r="B44" s="2"/>
      <c r="C44" s="2"/>
      <c r="D44" s="2"/>
      <c r="E44" s="2"/>
      <c r="F44" s="2"/>
      <c r="G44" s="2"/>
      <c r="H44" s="2"/>
      <c r="I44" s="2"/>
      <c r="J44" s="2"/>
      <c r="K44" s="46"/>
      <c r="L44" s="46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16"/>
      <c r="B45" s="2"/>
      <c r="C45" s="2"/>
      <c r="D45" s="2"/>
      <c r="E45" s="2"/>
      <c r="F45" s="2"/>
      <c r="G45" s="2"/>
      <c r="H45" s="2"/>
      <c r="I45" s="2"/>
      <c r="J45" s="2"/>
      <c r="K45" s="46"/>
      <c r="L45" s="46"/>
      <c r="M45" s="61"/>
      <c r="N45" s="61"/>
      <c r="O45" s="61"/>
      <c r="P45" s="61"/>
      <c r="Q45" s="61"/>
      <c r="R45" s="61"/>
      <c r="S45" s="61"/>
      <c r="T45" s="61"/>
    </row>
    <row r="46" spans="1:20" x14ac:dyDescent="0.25">
      <c r="A46" s="16"/>
      <c r="B46" s="2"/>
      <c r="C46" s="2"/>
      <c r="D46" s="2"/>
      <c r="E46" s="2"/>
      <c r="F46" s="2"/>
      <c r="G46" s="2"/>
      <c r="H46" s="2"/>
      <c r="I46" s="2"/>
      <c r="J46" s="2"/>
      <c r="K46" s="46"/>
      <c r="L46" s="46"/>
      <c r="M46" s="61"/>
      <c r="N46" s="61"/>
      <c r="O46" s="61"/>
      <c r="P46" s="61"/>
      <c r="Q46" s="61"/>
      <c r="R46" s="61"/>
      <c r="S46" s="61"/>
      <c r="T46" s="61"/>
    </row>
    <row r="47" spans="1:20" x14ac:dyDescent="0.25">
      <c r="A47" s="54"/>
      <c r="B47" s="2"/>
      <c r="C47" s="2"/>
      <c r="D47" s="2"/>
      <c r="E47" s="2"/>
      <c r="F47" s="2"/>
      <c r="G47" s="2"/>
      <c r="H47" s="2"/>
      <c r="I47" s="2"/>
      <c r="J47" s="2"/>
      <c r="K47" s="46"/>
      <c r="L47" s="46"/>
      <c r="M47" s="61"/>
      <c r="N47" s="61"/>
      <c r="O47" s="61"/>
      <c r="P47" s="61"/>
      <c r="Q47" s="61"/>
      <c r="R47" s="61"/>
      <c r="S47" s="61"/>
      <c r="T47" s="61"/>
    </row>
    <row r="48" spans="1:20" ht="15.75" thickBot="1" x14ac:dyDescent="0.3">
      <c r="A48" s="55"/>
      <c r="B48" s="2"/>
      <c r="C48" s="2"/>
      <c r="D48" s="2"/>
      <c r="E48" s="2"/>
      <c r="F48" s="2"/>
      <c r="G48" s="2"/>
      <c r="H48" s="2"/>
      <c r="I48" s="2"/>
      <c r="J48" s="2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11" s="20" customFormat="1" ht="15.75" thickBot="1" x14ac:dyDescent="0.3">
      <c r="A49" s="17"/>
      <c r="B49" s="18"/>
      <c r="C49" s="18"/>
      <c r="D49" s="18"/>
      <c r="E49" s="18"/>
      <c r="F49" s="19"/>
      <c r="G49" s="19"/>
      <c r="H49" s="19"/>
      <c r="I49" s="19"/>
      <c r="J49" s="19"/>
    </row>
    <row r="50" spans="1:11" ht="15.75" thickBot="1" x14ac:dyDescent="0.3">
      <c r="A50" s="22"/>
      <c r="B50" s="56" t="s">
        <v>22</v>
      </c>
      <c r="C50" s="52"/>
      <c r="D50" s="52"/>
      <c r="E50" s="52"/>
      <c r="F50" s="52"/>
      <c r="G50" s="53"/>
      <c r="H50" s="9"/>
      <c r="I50" s="9"/>
      <c r="J50" s="9"/>
      <c r="K50" s="9"/>
    </row>
    <row r="51" spans="1:11" ht="15.75" thickBot="1" x14ac:dyDescent="0.3">
      <c r="A51" s="23"/>
      <c r="B51" s="14" t="s">
        <v>13</v>
      </c>
      <c r="C51" s="14" t="s">
        <v>14</v>
      </c>
      <c r="D51" s="45" t="s">
        <v>15</v>
      </c>
      <c r="E51" s="24" t="s">
        <v>40</v>
      </c>
      <c r="F51" s="24" t="s">
        <v>41</v>
      </c>
      <c r="G51" s="25" t="s">
        <v>16</v>
      </c>
      <c r="H51" s="9"/>
      <c r="I51" s="9"/>
      <c r="J51" s="9"/>
      <c r="K51" s="9"/>
    </row>
    <row r="52" spans="1:11" x14ac:dyDescent="0.25">
      <c r="A52" s="16"/>
      <c r="B52" s="4"/>
      <c r="C52" s="4"/>
      <c r="D52" s="4"/>
      <c r="E52" s="4"/>
      <c r="F52" s="4"/>
      <c r="G52" s="4"/>
      <c r="H52" s="9"/>
      <c r="I52" s="9"/>
      <c r="J52" s="9"/>
      <c r="K52" s="9"/>
    </row>
    <row r="53" spans="1:11" x14ac:dyDescent="0.25">
      <c r="A53" s="16"/>
      <c r="B53" s="4"/>
      <c r="C53" s="4"/>
      <c r="D53" s="4"/>
      <c r="E53" s="4"/>
      <c r="F53" s="4"/>
      <c r="G53" s="4"/>
      <c r="H53" s="9"/>
      <c r="I53" s="9"/>
      <c r="J53" s="9"/>
      <c r="K53" s="9"/>
    </row>
    <row r="54" spans="1:11" x14ac:dyDescent="0.25">
      <c r="A54" s="16"/>
      <c r="B54" s="4"/>
      <c r="C54" s="4"/>
      <c r="D54" s="4"/>
      <c r="E54" s="4"/>
      <c r="F54" s="4"/>
      <c r="G54" s="4"/>
      <c r="H54" s="9"/>
      <c r="I54" s="9"/>
      <c r="J54" s="9"/>
      <c r="K54" s="9"/>
    </row>
    <row r="55" spans="1:11" x14ac:dyDescent="0.25">
      <c r="A55" s="16"/>
      <c r="B55" s="4"/>
      <c r="C55" s="4"/>
      <c r="D55" s="4"/>
      <c r="E55" s="4"/>
      <c r="F55" s="4"/>
      <c r="G55" s="4"/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16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16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x14ac:dyDescent="0.25">
      <c r="A63" s="16"/>
      <c r="B63" s="4"/>
      <c r="C63" s="4"/>
      <c r="D63" s="4"/>
      <c r="E63" s="4"/>
      <c r="F63" s="4"/>
      <c r="G63" s="4"/>
      <c r="H63" s="9"/>
      <c r="I63" s="9"/>
      <c r="J63" s="9"/>
      <c r="K63" s="9"/>
    </row>
    <row r="64" spans="1:11" x14ac:dyDescent="0.25">
      <c r="A64" s="16"/>
      <c r="B64" s="4"/>
      <c r="C64" s="4"/>
      <c r="D64" s="4"/>
      <c r="E64" s="4"/>
      <c r="F64" s="4"/>
      <c r="G64" s="4"/>
      <c r="H64" s="9"/>
      <c r="I64" s="9"/>
      <c r="J64" s="9"/>
      <c r="K64" s="9"/>
    </row>
    <row r="65" spans="1:11" x14ac:dyDescent="0.25">
      <c r="A65" s="16"/>
      <c r="B65" s="4"/>
      <c r="C65" s="4"/>
      <c r="D65" s="4"/>
      <c r="E65" s="4"/>
      <c r="F65" s="4"/>
      <c r="G65" s="4"/>
      <c r="H65" s="9"/>
      <c r="I65" s="9"/>
      <c r="J65" s="9"/>
      <c r="K65" s="9"/>
    </row>
    <row r="66" spans="1:11" x14ac:dyDescent="0.25">
      <c r="A66" s="16"/>
      <c r="B66" s="4"/>
      <c r="C66" s="4"/>
      <c r="D66" s="4"/>
      <c r="E66" s="4"/>
      <c r="F66" s="4"/>
      <c r="G66" s="4"/>
      <c r="H66" s="9"/>
      <c r="I66" s="9"/>
      <c r="J66" s="9"/>
      <c r="K66" s="9"/>
    </row>
    <row r="67" spans="1:11" x14ac:dyDescent="0.25">
      <c r="A67" s="16"/>
      <c r="B67" s="4"/>
      <c r="C67" s="4"/>
      <c r="D67" s="4"/>
      <c r="E67" s="4"/>
      <c r="F67" s="4"/>
      <c r="G67" s="4"/>
      <c r="H67" s="9"/>
      <c r="I67" s="9"/>
      <c r="J67" s="9"/>
      <c r="K67" s="9"/>
    </row>
    <row r="68" spans="1:11" x14ac:dyDescent="0.25">
      <c r="A68" s="16"/>
      <c r="B68" s="4"/>
      <c r="C68" s="4"/>
      <c r="D68" s="4"/>
      <c r="E68" s="4"/>
      <c r="F68" s="4"/>
      <c r="G68" s="4"/>
      <c r="H68" s="9"/>
      <c r="I68" s="9"/>
      <c r="J68" s="9"/>
      <c r="K68" s="9"/>
    </row>
    <row r="69" spans="1:11" x14ac:dyDescent="0.25">
      <c r="A69" s="16"/>
      <c r="B69" s="4"/>
      <c r="C69" s="4"/>
      <c r="D69" s="4"/>
      <c r="E69" s="4"/>
      <c r="F69" s="4"/>
      <c r="G69" s="4"/>
      <c r="H69" s="9"/>
      <c r="I69" s="9"/>
      <c r="J69" s="9"/>
      <c r="K69" s="9"/>
    </row>
    <row r="70" spans="1:11" x14ac:dyDescent="0.25">
      <c r="A70" s="54"/>
      <c r="B70" s="4"/>
      <c r="C70" s="4"/>
      <c r="D70" s="4"/>
      <c r="E70" s="4"/>
      <c r="F70" s="4"/>
      <c r="G70" s="4"/>
      <c r="H70" s="9"/>
      <c r="I70" s="9"/>
      <c r="J70" s="9"/>
      <c r="K70" s="9"/>
    </row>
    <row r="71" spans="1:11" x14ac:dyDescent="0.25">
      <c r="A71" s="55"/>
      <c r="B71" s="4"/>
      <c r="C71" s="4"/>
      <c r="D71" s="4"/>
      <c r="E71" s="4"/>
      <c r="F71" s="4"/>
      <c r="G71" s="4"/>
      <c r="H71" s="9"/>
      <c r="I71" s="9"/>
      <c r="J71" s="9"/>
      <c r="K71" s="9"/>
    </row>
    <row r="72" spans="1:11" ht="15.75" thickBot="1" x14ac:dyDescent="0.3">
      <c r="A72" s="26"/>
      <c r="B72" s="26"/>
      <c r="C72" s="26"/>
      <c r="D72" s="26"/>
      <c r="E72" s="26"/>
      <c r="F72" s="27"/>
      <c r="G72" s="27"/>
      <c r="H72" s="27"/>
      <c r="I72" s="27"/>
    </row>
    <row r="73" spans="1:11" ht="15.75" thickBot="1" x14ac:dyDescent="0.3">
      <c r="A73" s="22"/>
      <c r="B73" s="56" t="s">
        <v>29</v>
      </c>
      <c r="C73" s="52"/>
      <c r="D73" s="52"/>
      <c r="E73" s="52"/>
      <c r="F73" s="52"/>
      <c r="G73" s="53"/>
      <c r="H73" s="9"/>
      <c r="I73" s="9"/>
      <c r="J73" s="9"/>
      <c r="K73" s="9"/>
    </row>
    <row r="74" spans="1:11" ht="15.75" thickBot="1" x14ac:dyDescent="0.3">
      <c r="A74" s="23"/>
      <c r="B74" s="14" t="s">
        <v>13</v>
      </c>
      <c r="C74" s="14" t="s">
        <v>14</v>
      </c>
      <c r="D74" s="45" t="s">
        <v>15</v>
      </c>
      <c r="E74" s="24" t="s">
        <v>40</v>
      </c>
      <c r="F74" s="24" t="s">
        <v>41</v>
      </c>
      <c r="G74" s="25" t="s">
        <v>16</v>
      </c>
      <c r="H74" s="9"/>
      <c r="I74" s="9"/>
      <c r="J74" s="9"/>
      <c r="K74" s="9"/>
    </row>
    <row r="75" spans="1:11" x14ac:dyDescent="0.25">
      <c r="A75" s="16"/>
      <c r="B75" s="4"/>
      <c r="C75" s="4"/>
      <c r="D75" s="4"/>
      <c r="E75" s="4"/>
      <c r="F75" s="4"/>
      <c r="G75" s="4"/>
      <c r="H75" s="9"/>
      <c r="I75" s="9"/>
      <c r="J75" s="9"/>
      <c r="K75" s="9"/>
    </row>
    <row r="76" spans="1:11" x14ac:dyDescent="0.25">
      <c r="A76" s="16"/>
      <c r="B76" s="4"/>
      <c r="C76" s="4"/>
      <c r="D76" s="4"/>
      <c r="E76" s="4"/>
      <c r="F76" s="4"/>
      <c r="G76" s="4"/>
      <c r="H76" s="9"/>
      <c r="I76" s="9"/>
      <c r="J76" s="9"/>
      <c r="K76" s="9"/>
    </row>
    <row r="77" spans="1:11" x14ac:dyDescent="0.25">
      <c r="A77" s="16"/>
      <c r="B77" s="4"/>
      <c r="C77" s="4"/>
      <c r="D77" s="4"/>
      <c r="E77" s="4"/>
      <c r="F77" s="4"/>
      <c r="G77" s="4"/>
      <c r="H77" s="9"/>
      <c r="I77" s="9"/>
      <c r="J77" s="9"/>
      <c r="K77" s="9"/>
    </row>
    <row r="78" spans="1:11" x14ac:dyDescent="0.25">
      <c r="A78" s="16"/>
      <c r="B78" s="4"/>
      <c r="C78" s="4"/>
      <c r="D78" s="4"/>
      <c r="E78" s="4"/>
      <c r="F78" s="4"/>
      <c r="G78" s="4"/>
      <c r="H78" s="9"/>
      <c r="I78" s="9"/>
      <c r="J78" s="9"/>
      <c r="K78" s="9"/>
    </row>
    <row r="79" spans="1:11" x14ac:dyDescent="0.25">
      <c r="A79" s="16"/>
      <c r="B79" s="4"/>
      <c r="C79" s="4"/>
      <c r="D79" s="4"/>
      <c r="E79" s="4"/>
      <c r="F79" s="4"/>
      <c r="G79" s="4"/>
      <c r="H79" s="9"/>
      <c r="I79" s="9"/>
      <c r="J79" s="9"/>
      <c r="K79" s="9"/>
    </row>
    <row r="80" spans="1:11" x14ac:dyDescent="0.25">
      <c r="A80" s="16"/>
      <c r="B80" s="4"/>
      <c r="C80" s="4"/>
      <c r="D80" s="4"/>
      <c r="E80" s="4"/>
      <c r="F80" s="4"/>
      <c r="G80" s="4"/>
      <c r="H80" s="9"/>
      <c r="I80" s="9"/>
      <c r="J80" s="9"/>
      <c r="K80" s="9"/>
    </row>
    <row r="81" spans="1:11" x14ac:dyDescent="0.25">
      <c r="A81" s="16"/>
      <c r="B81" s="4"/>
      <c r="C81" s="4"/>
      <c r="D81" s="4"/>
      <c r="E81" s="4"/>
      <c r="F81" s="4"/>
      <c r="G81" s="4"/>
      <c r="H81" s="9"/>
      <c r="I81" s="9"/>
      <c r="J81" s="9"/>
      <c r="K81" s="9"/>
    </row>
    <row r="82" spans="1:11" x14ac:dyDescent="0.25">
      <c r="A82" s="16"/>
      <c r="B82" s="4"/>
      <c r="C82" s="4"/>
      <c r="D82" s="4"/>
      <c r="E82" s="4"/>
      <c r="F82" s="4"/>
      <c r="G82" s="4"/>
      <c r="H82" s="9"/>
      <c r="I82" s="9"/>
      <c r="J82" s="9"/>
      <c r="K82" s="9"/>
    </row>
    <row r="83" spans="1:11" x14ac:dyDescent="0.25">
      <c r="A83" s="16"/>
      <c r="B83" s="4"/>
      <c r="C83" s="4"/>
      <c r="D83" s="4"/>
      <c r="E83" s="4"/>
      <c r="F83" s="4"/>
      <c r="G83" s="4"/>
      <c r="H83" s="9"/>
      <c r="I83" s="9"/>
      <c r="J83" s="9"/>
      <c r="K83" s="9"/>
    </row>
    <row r="84" spans="1:11" x14ac:dyDescent="0.25">
      <c r="A84" s="16"/>
      <c r="B84" s="4"/>
      <c r="C84" s="4"/>
      <c r="D84" s="4"/>
      <c r="E84" s="4"/>
      <c r="F84" s="4"/>
      <c r="G84" s="4"/>
      <c r="H84" s="9"/>
      <c r="I84" s="9"/>
      <c r="J84" s="9"/>
      <c r="K84" s="9"/>
    </row>
    <row r="85" spans="1:11" x14ac:dyDescent="0.25">
      <c r="A85" s="16"/>
      <c r="B85" s="4"/>
      <c r="C85" s="4"/>
      <c r="D85" s="4"/>
      <c r="E85" s="4"/>
      <c r="F85" s="4"/>
      <c r="G85" s="4"/>
      <c r="H85" s="9"/>
      <c r="I85" s="9"/>
      <c r="J85" s="9"/>
      <c r="K85" s="9"/>
    </row>
    <row r="86" spans="1:11" x14ac:dyDescent="0.25">
      <c r="A86" s="16"/>
      <c r="B86" s="4"/>
      <c r="C86" s="4"/>
      <c r="D86" s="4"/>
      <c r="E86" s="4"/>
      <c r="F86" s="4"/>
      <c r="G86" s="4"/>
      <c r="H86" s="9"/>
      <c r="I86" s="9"/>
      <c r="J86" s="9"/>
      <c r="K86" s="9"/>
    </row>
    <row r="87" spans="1:11" x14ac:dyDescent="0.25">
      <c r="A87" s="16"/>
      <c r="B87" s="4"/>
      <c r="C87" s="4"/>
      <c r="D87" s="4"/>
      <c r="E87" s="4"/>
      <c r="F87" s="4"/>
      <c r="G87" s="4"/>
      <c r="H87" s="9"/>
      <c r="I87" s="9"/>
      <c r="J87" s="9"/>
      <c r="K87" s="9"/>
    </row>
    <row r="88" spans="1:11" x14ac:dyDescent="0.25">
      <c r="A88" s="16"/>
      <c r="B88" s="4"/>
      <c r="C88" s="4"/>
      <c r="D88" s="4"/>
      <c r="E88" s="4"/>
      <c r="F88" s="4"/>
      <c r="G88" s="4"/>
      <c r="H88" s="9"/>
      <c r="I88" s="9"/>
      <c r="J88" s="9"/>
      <c r="K88" s="9"/>
    </row>
    <row r="89" spans="1:11" x14ac:dyDescent="0.25">
      <c r="A89" s="16"/>
      <c r="B89" s="4"/>
      <c r="C89" s="4"/>
      <c r="D89" s="4"/>
      <c r="E89" s="4"/>
      <c r="F89" s="4"/>
      <c r="G89" s="4"/>
      <c r="H89" s="9"/>
      <c r="I89" s="9"/>
      <c r="J89" s="9"/>
      <c r="K89" s="9"/>
    </row>
    <row r="90" spans="1:11" x14ac:dyDescent="0.25">
      <c r="A90" s="16"/>
      <c r="B90" s="4"/>
      <c r="C90" s="4"/>
      <c r="D90" s="4"/>
      <c r="E90" s="4"/>
      <c r="F90" s="4"/>
      <c r="G90" s="4"/>
      <c r="H90" s="9"/>
      <c r="I90" s="9"/>
      <c r="J90" s="9"/>
      <c r="K90" s="9"/>
    </row>
    <row r="91" spans="1:11" x14ac:dyDescent="0.25">
      <c r="A91" s="16"/>
      <c r="B91" s="4"/>
      <c r="C91" s="4"/>
      <c r="D91" s="4"/>
      <c r="E91" s="4"/>
      <c r="F91" s="4"/>
      <c r="G91" s="4"/>
      <c r="H91" s="9"/>
      <c r="I91" s="9"/>
      <c r="J91" s="9"/>
      <c r="K91" s="9"/>
    </row>
    <row r="92" spans="1:11" x14ac:dyDescent="0.25">
      <c r="A92" s="16"/>
      <c r="B92" s="4"/>
      <c r="C92" s="4"/>
      <c r="D92" s="4"/>
      <c r="E92" s="4"/>
      <c r="F92" s="4"/>
      <c r="G92" s="4"/>
      <c r="H92" s="9"/>
      <c r="I92" s="9"/>
      <c r="J92" s="9"/>
      <c r="K92" s="9"/>
    </row>
    <row r="93" spans="1:11" x14ac:dyDescent="0.25">
      <c r="A93" s="54"/>
      <c r="B93" s="4"/>
      <c r="C93" s="4"/>
      <c r="D93" s="4"/>
      <c r="E93" s="4"/>
      <c r="F93" s="4"/>
      <c r="G93" s="4"/>
      <c r="H93" s="9"/>
      <c r="I93" s="9"/>
      <c r="J93" s="9"/>
      <c r="K93" s="9"/>
    </row>
    <row r="94" spans="1:11" x14ac:dyDescent="0.25">
      <c r="A94" s="55"/>
      <c r="B94" s="4"/>
      <c r="C94" s="4"/>
      <c r="D94" s="4"/>
      <c r="E94" s="4"/>
      <c r="F94" s="4"/>
      <c r="G94" s="4"/>
      <c r="H94" s="9"/>
      <c r="I94" s="9"/>
      <c r="J94" s="9"/>
      <c r="K94" s="9"/>
    </row>
    <row r="95" spans="1:11" ht="15.75" thickBot="1" x14ac:dyDescent="0.3">
      <c r="A95" s="26"/>
      <c r="B95" s="26"/>
      <c r="C95" s="26"/>
      <c r="D95" s="26"/>
      <c r="E95" s="26"/>
      <c r="F95" s="27"/>
      <c r="G95" s="27"/>
      <c r="H95" s="27"/>
      <c r="I95" s="27"/>
    </row>
    <row r="96" spans="1:11" ht="15.75" thickBot="1" x14ac:dyDescent="0.3">
      <c r="A96" s="22"/>
      <c r="B96" s="56" t="s">
        <v>3</v>
      </c>
      <c r="C96" s="52"/>
      <c r="D96" s="52"/>
      <c r="E96" s="52"/>
      <c r="F96" s="52"/>
      <c r="G96" s="53"/>
      <c r="H96" s="9"/>
      <c r="I96" s="9"/>
      <c r="J96" s="9"/>
      <c r="K96" s="9"/>
    </row>
    <row r="97" spans="1:11" ht="15.75" thickBot="1" x14ac:dyDescent="0.3">
      <c r="A97" s="23"/>
      <c r="B97" s="14" t="s">
        <v>13</v>
      </c>
      <c r="C97" s="14" t="s">
        <v>14</v>
      </c>
      <c r="D97" s="45" t="s">
        <v>15</v>
      </c>
      <c r="E97" s="24" t="s">
        <v>40</v>
      </c>
      <c r="F97" s="24" t="s">
        <v>41</v>
      </c>
      <c r="G97" s="25" t="s">
        <v>16</v>
      </c>
      <c r="H97" s="9"/>
      <c r="I97" s="9"/>
      <c r="J97" s="9"/>
      <c r="K97" s="9"/>
    </row>
    <row r="98" spans="1:11" x14ac:dyDescent="0.25">
      <c r="A98" s="16"/>
      <c r="B98" s="2"/>
      <c r="C98" s="2"/>
      <c r="D98" s="2"/>
      <c r="E98" s="2"/>
      <c r="F98" s="2"/>
      <c r="G98" s="2"/>
      <c r="H98" s="9"/>
      <c r="I98" s="9"/>
      <c r="J98" s="9"/>
      <c r="K98" s="9"/>
    </row>
    <row r="99" spans="1:11" x14ac:dyDescent="0.25">
      <c r="A99" s="16"/>
      <c r="B99" s="2"/>
      <c r="C99" s="2"/>
      <c r="D99" s="2"/>
      <c r="E99" s="2"/>
      <c r="F99" s="2"/>
      <c r="G99" s="2"/>
      <c r="H99" s="9"/>
      <c r="I99" s="9"/>
      <c r="J99" s="9"/>
      <c r="K99" s="9"/>
    </row>
    <row r="100" spans="1:11" x14ac:dyDescent="0.25">
      <c r="A100" s="16"/>
      <c r="B100" s="2"/>
      <c r="C100" s="2"/>
      <c r="D100" s="2"/>
      <c r="E100" s="2"/>
      <c r="F100" s="2"/>
      <c r="G100" s="2"/>
      <c r="H100" s="9"/>
      <c r="I100" s="9"/>
      <c r="J100" s="9"/>
      <c r="K100" s="9"/>
    </row>
    <row r="101" spans="1:11" x14ac:dyDescent="0.25">
      <c r="A101" s="16"/>
      <c r="B101" s="2"/>
      <c r="C101" s="2"/>
      <c r="D101" s="2"/>
      <c r="E101" s="2"/>
      <c r="F101" s="2"/>
      <c r="G101" s="2"/>
      <c r="H101" s="9"/>
      <c r="I101" s="9"/>
      <c r="J101" s="9"/>
      <c r="K101" s="9"/>
    </row>
    <row r="102" spans="1:11" x14ac:dyDescent="0.25">
      <c r="A102" s="16"/>
      <c r="B102" s="2"/>
      <c r="C102" s="2"/>
      <c r="D102" s="2"/>
      <c r="E102" s="2"/>
      <c r="F102" s="2"/>
      <c r="G102" s="2"/>
      <c r="H102" s="9"/>
      <c r="I102" s="9"/>
      <c r="J102" s="9"/>
      <c r="K102" s="9"/>
    </row>
    <row r="103" spans="1:11" x14ac:dyDescent="0.25">
      <c r="A103" s="16"/>
      <c r="B103" s="2"/>
      <c r="C103" s="2"/>
      <c r="D103" s="2"/>
      <c r="E103" s="2"/>
      <c r="F103" s="2"/>
      <c r="G103" s="2"/>
      <c r="H103" s="9"/>
      <c r="I103" s="9"/>
      <c r="J103" s="9"/>
      <c r="K103" s="9"/>
    </row>
    <row r="104" spans="1:11" x14ac:dyDescent="0.25">
      <c r="A104" s="16"/>
      <c r="B104" s="2"/>
      <c r="C104" s="2"/>
      <c r="D104" s="2"/>
      <c r="E104" s="2"/>
      <c r="F104" s="2"/>
      <c r="G104" s="2"/>
      <c r="H104" s="9"/>
      <c r="I104" s="9"/>
      <c r="J104" s="9"/>
      <c r="K104" s="9"/>
    </row>
    <row r="105" spans="1:11" x14ac:dyDescent="0.25">
      <c r="A105" s="16"/>
      <c r="B105" s="2"/>
      <c r="C105" s="2"/>
      <c r="D105" s="2"/>
      <c r="E105" s="2"/>
      <c r="F105" s="2"/>
      <c r="G105" s="2"/>
      <c r="H105" s="9"/>
      <c r="I105" s="9"/>
      <c r="J105" s="9"/>
      <c r="K105" s="9"/>
    </row>
    <row r="106" spans="1:11" x14ac:dyDescent="0.25">
      <c r="A106" s="16"/>
      <c r="B106" s="2"/>
      <c r="C106" s="2"/>
      <c r="D106" s="2"/>
      <c r="E106" s="2"/>
      <c r="F106" s="2"/>
      <c r="G106" s="2"/>
      <c r="H106" s="9"/>
      <c r="I106" s="9"/>
      <c r="J106" s="9"/>
      <c r="K106" s="9"/>
    </row>
    <row r="107" spans="1:11" x14ac:dyDescent="0.25">
      <c r="A107" s="16"/>
      <c r="B107" s="2"/>
      <c r="C107" s="2"/>
      <c r="D107" s="2"/>
      <c r="E107" s="2"/>
      <c r="F107" s="2"/>
      <c r="G107" s="2"/>
      <c r="H107" s="9"/>
      <c r="I107" s="9"/>
      <c r="J107" s="9"/>
      <c r="K107" s="9"/>
    </row>
    <row r="108" spans="1:11" x14ac:dyDescent="0.25">
      <c r="A108" s="16"/>
      <c r="B108" s="2"/>
      <c r="C108" s="2"/>
      <c r="D108" s="2"/>
      <c r="E108" s="2"/>
      <c r="F108" s="2"/>
      <c r="G108" s="2"/>
      <c r="H108" s="9"/>
      <c r="I108" s="9"/>
      <c r="J108" s="9"/>
      <c r="K108" s="9"/>
    </row>
    <row r="109" spans="1:11" x14ac:dyDescent="0.25">
      <c r="A109" s="16"/>
      <c r="B109" s="2"/>
      <c r="C109" s="2"/>
      <c r="D109" s="2"/>
      <c r="E109" s="2"/>
      <c r="F109" s="2"/>
      <c r="G109" s="2"/>
      <c r="H109" s="9"/>
      <c r="I109" s="9"/>
      <c r="J109" s="9"/>
      <c r="K109" s="9"/>
    </row>
    <row r="110" spans="1:11" x14ac:dyDescent="0.25">
      <c r="A110" s="16"/>
      <c r="B110" s="2"/>
      <c r="C110" s="2"/>
      <c r="D110" s="2"/>
      <c r="E110" s="2"/>
      <c r="F110" s="2"/>
      <c r="G110" s="2"/>
      <c r="H110" s="9"/>
      <c r="I110" s="9"/>
      <c r="J110" s="9"/>
      <c r="K110" s="9"/>
    </row>
    <row r="111" spans="1:11" x14ac:dyDescent="0.25">
      <c r="A111" s="16"/>
      <c r="B111" s="2"/>
      <c r="C111" s="2"/>
      <c r="D111" s="2"/>
      <c r="E111" s="2"/>
      <c r="F111" s="2"/>
      <c r="G111" s="2"/>
      <c r="H111" s="9"/>
      <c r="I111" s="9"/>
      <c r="J111" s="9"/>
      <c r="K111" s="9"/>
    </row>
    <row r="112" spans="1:11" x14ac:dyDescent="0.25">
      <c r="A112" s="16"/>
      <c r="B112" s="2"/>
      <c r="C112" s="2"/>
      <c r="D112" s="2"/>
      <c r="E112" s="2"/>
      <c r="F112" s="2"/>
      <c r="G112" s="2"/>
      <c r="H112" s="9"/>
      <c r="I112" s="9"/>
      <c r="J112" s="9"/>
      <c r="K112" s="9"/>
    </row>
    <row r="113" spans="1:11" x14ac:dyDescent="0.25">
      <c r="A113" s="16"/>
      <c r="B113" s="2"/>
      <c r="C113" s="2"/>
      <c r="D113" s="2"/>
      <c r="E113" s="2"/>
      <c r="F113" s="2"/>
      <c r="G113" s="2"/>
      <c r="H113" s="9"/>
      <c r="I113" s="9"/>
      <c r="J113" s="9"/>
      <c r="K113" s="9"/>
    </row>
    <row r="114" spans="1:11" x14ac:dyDescent="0.25">
      <c r="A114" s="16"/>
      <c r="B114" s="2"/>
      <c r="C114" s="2"/>
      <c r="D114" s="2"/>
      <c r="E114" s="2"/>
      <c r="F114" s="2"/>
      <c r="G114" s="2"/>
      <c r="H114" s="9"/>
      <c r="I114" s="9"/>
      <c r="J114" s="9"/>
      <c r="K114" s="9"/>
    </row>
    <row r="115" spans="1:11" x14ac:dyDescent="0.25">
      <c r="A115" s="16"/>
      <c r="B115" s="2"/>
      <c r="C115" s="2"/>
      <c r="D115" s="2"/>
      <c r="E115" s="2"/>
      <c r="F115" s="2"/>
      <c r="G115" s="2"/>
      <c r="H115" s="9"/>
      <c r="I115" s="9"/>
      <c r="J115" s="9"/>
      <c r="K115" s="9"/>
    </row>
    <row r="116" spans="1:11" x14ac:dyDescent="0.25">
      <c r="A116" s="54"/>
      <c r="B116" s="2"/>
      <c r="C116" s="2"/>
      <c r="D116" s="2"/>
      <c r="E116" s="2"/>
      <c r="F116" s="2"/>
      <c r="G116" s="2"/>
      <c r="H116" s="9"/>
      <c r="I116" s="9"/>
      <c r="J116" s="9"/>
      <c r="K116" s="9"/>
    </row>
    <row r="117" spans="1:11" x14ac:dyDescent="0.25">
      <c r="A117" s="55"/>
      <c r="B117" s="2"/>
      <c r="C117" s="2"/>
      <c r="D117" s="2"/>
      <c r="E117" s="2"/>
      <c r="F117" s="2"/>
      <c r="G117" s="2"/>
      <c r="H117" s="9"/>
      <c r="I117" s="9"/>
      <c r="J117" s="9"/>
      <c r="K117" s="9"/>
    </row>
    <row r="118" spans="1:11" ht="15.75" thickBot="1" x14ac:dyDescent="0.3">
      <c r="A118" s="26"/>
      <c r="B118" s="26"/>
      <c r="C118" s="26"/>
      <c r="D118" s="26"/>
      <c r="E118" s="26"/>
      <c r="F118" s="27"/>
      <c r="G118" s="27"/>
      <c r="H118" s="27"/>
      <c r="I118" s="27"/>
    </row>
    <row r="119" spans="1:11" ht="15.75" thickBot="1" x14ac:dyDescent="0.3">
      <c r="A119" s="22"/>
      <c r="B119" s="56" t="s">
        <v>2</v>
      </c>
      <c r="C119" s="52"/>
      <c r="D119" s="52"/>
      <c r="E119" s="52"/>
      <c r="F119" s="52"/>
      <c r="G119" s="53"/>
      <c r="H119" s="9"/>
      <c r="I119" s="9"/>
      <c r="J119" s="9"/>
      <c r="K119" s="9"/>
    </row>
    <row r="120" spans="1:11" ht="15.75" thickBot="1" x14ac:dyDescent="0.3">
      <c r="A120" s="23"/>
      <c r="B120" s="14" t="s">
        <v>13</v>
      </c>
      <c r="C120" s="14" t="s">
        <v>14</v>
      </c>
      <c r="D120" s="45" t="s">
        <v>15</v>
      </c>
      <c r="E120" s="24" t="s">
        <v>40</v>
      </c>
      <c r="F120" s="24" t="s">
        <v>41</v>
      </c>
      <c r="G120" s="25" t="s">
        <v>16</v>
      </c>
      <c r="H120" s="9"/>
      <c r="I120" s="9"/>
      <c r="J120" s="9"/>
      <c r="K120" s="9"/>
    </row>
    <row r="121" spans="1:11" x14ac:dyDescent="0.25">
      <c r="A121" s="16"/>
      <c r="B121" s="2"/>
      <c r="C121" s="2"/>
      <c r="D121" s="2"/>
      <c r="E121" s="2"/>
      <c r="F121" s="2"/>
      <c r="G121" s="2"/>
      <c r="H121" s="9"/>
      <c r="I121" s="9"/>
      <c r="J121" s="9"/>
      <c r="K121" s="9"/>
    </row>
    <row r="122" spans="1:11" x14ac:dyDescent="0.25">
      <c r="A122" s="16"/>
      <c r="B122" s="2"/>
      <c r="C122" s="2"/>
      <c r="D122" s="2"/>
      <c r="E122" s="2"/>
      <c r="F122" s="2"/>
      <c r="G122" s="2"/>
      <c r="H122" s="9"/>
      <c r="I122" s="9"/>
      <c r="J122" s="9"/>
      <c r="K122" s="9"/>
    </row>
    <row r="123" spans="1:11" x14ac:dyDescent="0.25">
      <c r="A123" s="16"/>
      <c r="B123" s="2"/>
      <c r="C123" s="2"/>
      <c r="D123" s="2"/>
      <c r="E123" s="2"/>
      <c r="F123" s="2"/>
      <c r="G123" s="2"/>
      <c r="H123" s="9"/>
      <c r="I123" s="9"/>
      <c r="J123" s="9"/>
      <c r="K123" s="9"/>
    </row>
    <row r="124" spans="1:11" x14ac:dyDescent="0.25">
      <c r="A124" s="16"/>
      <c r="B124" s="2"/>
      <c r="C124" s="2"/>
      <c r="D124" s="2"/>
      <c r="E124" s="2"/>
      <c r="F124" s="2"/>
      <c r="G124" s="2"/>
      <c r="H124" s="9"/>
      <c r="I124" s="9"/>
      <c r="J124" s="9"/>
      <c r="K124" s="9"/>
    </row>
    <row r="125" spans="1:11" x14ac:dyDescent="0.25">
      <c r="A125" s="16"/>
      <c r="B125" s="2"/>
      <c r="C125" s="2"/>
      <c r="D125" s="2"/>
      <c r="E125" s="2"/>
      <c r="F125" s="2"/>
      <c r="G125" s="2"/>
      <c r="H125" s="9"/>
      <c r="I125" s="9"/>
      <c r="J125" s="9"/>
      <c r="K125" s="9"/>
    </row>
    <row r="126" spans="1:11" x14ac:dyDescent="0.25">
      <c r="A126" s="16"/>
      <c r="B126" s="2"/>
      <c r="C126" s="2"/>
      <c r="D126" s="2"/>
      <c r="E126" s="2"/>
      <c r="F126" s="2"/>
      <c r="G126" s="2"/>
      <c r="H126" s="9"/>
      <c r="I126" s="9"/>
      <c r="J126" s="9"/>
      <c r="K126" s="9"/>
    </row>
    <row r="127" spans="1:11" x14ac:dyDescent="0.25">
      <c r="A127" s="16"/>
      <c r="B127" s="2"/>
      <c r="C127" s="2"/>
      <c r="D127" s="2"/>
      <c r="E127" s="2"/>
      <c r="F127" s="2"/>
      <c r="G127" s="2"/>
      <c r="H127" s="9"/>
      <c r="I127" s="9"/>
      <c r="J127" s="9"/>
      <c r="K127" s="9"/>
    </row>
    <row r="128" spans="1:11" x14ac:dyDescent="0.25">
      <c r="A128" s="16"/>
      <c r="B128" s="2"/>
      <c r="C128" s="2"/>
      <c r="D128" s="2"/>
      <c r="E128" s="2"/>
      <c r="F128" s="2"/>
      <c r="G128" s="2"/>
      <c r="H128" s="9"/>
      <c r="I128" s="9"/>
      <c r="J128" s="9"/>
      <c r="K128" s="9"/>
    </row>
    <row r="129" spans="1:11" x14ac:dyDescent="0.25">
      <c r="A129" s="16"/>
      <c r="B129" s="2"/>
      <c r="C129" s="2"/>
      <c r="D129" s="2"/>
      <c r="E129" s="2"/>
      <c r="F129" s="2"/>
      <c r="G129" s="2"/>
      <c r="H129" s="9"/>
      <c r="I129" s="9"/>
      <c r="J129" s="9"/>
      <c r="K129" s="9"/>
    </row>
    <row r="130" spans="1:11" x14ac:dyDescent="0.25">
      <c r="A130" s="16"/>
      <c r="B130" s="2"/>
      <c r="C130" s="2"/>
      <c r="D130" s="2"/>
      <c r="E130" s="2"/>
      <c r="F130" s="2"/>
      <c r="G130" s="2"/>
      <c r="H130" s="9"/>
      <c r="I130" s="9"/>
      <c r="J130" s="9"/>
      <c r="K130" s="9"/>
    </row>
    <row r="131" spans="1:11" x14ac:dyDescent="0.25">
      <c r="A131" s="16"/>
      <c r="B131" s="2"/>
      <c r="C131" s="2"/>
      <c r="D131" s="2"/>
      <c r="E131" s="2"/>
      <c r="F131" s="2"/>
      <c r="G131" s="2"/>
      <c r="H131" s="9"/>
      <c r="I131" s="9"/>
      <c r="J131" s="9"/>
      <c r="K131" s="9"/>
    </row>
    <row r="132" spans="1:11" x14ac:dyDescent="0.25">
      <c r="A132" s="16"/>
      <c r="B132" s="2"/>
      <c r="C132" s="2"/>
      <c r="D132" s="2"/>
      <c r="E132" s="2"/>
      <c r="F132" s="2"/>
      <c r="G132" s="2"/>
      <c r="H132" s="9"/>
      <c r="I132" s="9"/>
      <c r="J132" s="9"/>
      <c r="K132" s="9"/>
    </row>
    <row r="133" spans="1:11" x14ac:dyDescent="0.25">
      <c r="A133" s="16"/>
      <c r="B133" s="2"/>
      <c r="C133" s="2"/>
      <c r="D133" s="2"/>
      <c r="E133" s="2"/>
      <c r="F133" s="2"/>
      <c r="G133" s="2"/>
      <c r="H133" s="9"/>
      <c r="I133" s="9"/>
      <c r="J133" s="9"/>
      <c r="K133" s="9"/>
    </row>
    <row r="134" spans="1:11" x14ac:dyDescent="0.25">
      <c r="A134" s="16"/>
      <c r="B134" s="2"/>
      <c r="C134" s="2"/>
      <c r="D134" s="2"/>
      <c r="E134" s="2"/>
      <c r="F134" s="2"/>
      <c r="G134" s="2"/>
      <c r="H134" s="9"/>
      <c r="I134" s="9"/>
      <c r="J134" s="9"/>
      <c r="K134" s="9"/>
    </row>
    <row r="135" spans="1:11" x14ac:dyDescent="0.25">
      <c r="A135" s="16"/>
      <c r="B135" s="2"/>
      <c r="C135" s="2"/>
      <c r="D135" s="2"/>
      <c r="E135" s="2"/>
      <c r="F135" s="2"/>
      <c r="G135" s="2"/>
      <c r="H135" s="9"/>
      <c r="I135" s="9"/>
      <c r="J135" s="9"/>
      <c r="K135" s="9"/>
    </row>
    <row r="136" spans="1:11" x14ac:dyDescent="0.25">
      <c r="A136" s="16"/>
      <c r="B136" s="2"/>
      <c r="C136" s="2"/>
      <c r="D136" s="2"/>
      <c r="E136" s="2"/>
      <c r="F136" s="2"/>
      <c r="G136" s="2"/>
      <c r="H136" s="9"/>
      <c r="I136" s="9"/>
      <c r="J136" s="9"/>
      <c r="K136" s="9"/>
    </row>
    <row r="137" spans="1:11" x14ac:dyDescent="0.25">
      <c r="A137" s="16"/>
      <c r="B137" s="2"/>
      <c r="C137" s="2"/>
      <c r="D137" s="2"/>
      <c r="E137" s="2"/>
      <c r="F137" s="2"/>
      <c r="G137" s="2"/>
      <c r="H137" s="9"/>
      <c r="I137" s="9"/>
      <c r="J137" s="9"/>
      <c r="K137" s="9"/>
    </row>
    <row r="138" spans="1:11" x14ac:dyDescent="0.25">
      <c r="A138" s="16"/>
      <c r="B138" s="2"/>
      <c r="C138" s="2"/>
      <c r="D138" s="2"/>
      <c r="E138" s="2"/>
      <c r="F138" s="2"/>
      <c r="G138" s="2"/>
      <c r="H138" s="9"/>
      <c r="I138" s="9"/>
      <c r="J138" s="9"/>
      <c r="K138" s="9"/>
    </row>
    <row r="139" spans="1:11" x14ac:dyDescent="0.25">
      <c r="A139" s="54"/>
      <c r="B139" s="2"/>
      <c r="C139" s="2"/>
      <c r="D139" s="2"/>
      <c r="E139" s="2"/>
      <c r="F139" s="2"/>
      <c r="G139" s="2"/>
      <c r="H139" s="9"/>
      <c r="I139" s="9"/>
      <c r="J139" s="9"/>
      <c r="K139" s="9"/>
    </row>
    <row r="140" spans="1:11" x14ac:dyDescent="0.25">
      <c r="A140" s="55"/>
      <c r="B140" s="2"/>
      <c r="C140" s="2"/>
      <c r="D140" s="2"/>
      <c r="E140" s="2"/>
      <c r="F140" s="2"/>
      <c r="G140" s="2"/>
      <c r="H140" s="9"/>
      <c r="I140" s="9"/>
      <c r="J140" s="9"/>
      <c r="K140" s="9"/>
    </row>
    <row r="141" spans="1:11" ht="15.75" thickBot="1" x14ac:dyDescent="0.3">
      <c r="A141" s="26"/>
      <c r="B141" s="26"/>
      <c r="C141" s="26"/>
      <c r="D141" s="26"/>
      <c r="E141" s="26"/>
      <c r="F141" s="27"/>
      <c r="G141" s="27"/>
      <c r="H141" s="27"/>
      <c r="I141" s="27"/>
    </row>
    <row r="142" spans="1:11" ht="30.75" thickBot="1" x14ac:dyDescent="0.3">
      <c r="A142" s="28"/>
      <c r="B142" s="29" t="s">
        <v>1</v>
      </c>
      <c r="C142" s="29" t="s">
        <v>17</v>
      </c>
      <c r="D142" s="29" t="s">
        <v>19</v>
      </c>
      <c r="E142" s="29" t="s">
        <v>4</v>
      </c>
      <c r="F142" s="44" t="s">
        <v>5</v>
      </c>
      <c r="G142" s="36"/>
      <c r="H142" s="36"/>
      <c r="I142" s="36"/>
      <c r="J142" s="36"/>
    </row>
    <row r="143" spans="1:11" x14ac:dyDescent="0.25">
      <c r="A143" s="16"/>
      <c r="B143" s="2"/>
      <c r="C143" s="3"/>
      <c r="D143" s="3"/>
      <c r="E143" s="1"/>
      <c r="F143" s="1"/>
      <c r="G143" s="36"/>
      <c r="H143" s="36"/>
      <c r="I143" s="36"/>
      <c r="J143" s="36"/>
    </row>
    <row r="144" spans="1:11" x14ac:dyDescent="0.25">
      <c r="A144" s="16"/>
      <c r="B144" s="2"/>
      <c r="C144" s="3"/>
      <c r="D144" s="3"/>
      <c r="E144" s="1"/>
      <c r="F144" s="1"/>
      <c r="G144" s="36"/>
      <c r="H144" s="36"/>
      <c r="I144" s="36"/>
      <c r="J144" s="36"/>
    </row>
    <row r="145" spans="1:10" x14ac:dyDescent="0.25">
      <c r="A145" s="16"/>
      <c r="B145" s="2"/>
      <c r="C145" s="3"/>
      <c r="D145" s="3"/>
      <c r="E145" s="1"/>
      <c r="F145" s="1"/>
      <c r="G145" s="36"/>
      <c r="H145" s="36"/>
      <c r="I145" s="36"/>
      <c r="J145" s="36"/>
    </row>
    <row r="146" spans="1:10" x14ac:dyDescent="0.25">
      <c r="A146" s="16"/>
      <c r="B146" s="2"/>
      <c r="C146" s="3"/>
      <c r="D146" s="3"/>
      <c r="E146" s="1"/>
      <c r="F146" s="1"/>
      <c r="G146" s="36"/>
      <c r="H146" s="36"/>
      <c r="I146" s="36"/>
      <c r="J146" s="36"/>
    </row>
    <row r="147" spans="1:10" x14ac:dyDescent="0.25">
      <c r="A147" s="16"/>
      <c r="B147" s="2"/>
      <c r="C147" s="3"/>
      <c r="D147" s="3"/>
      <c r="E147" s="1"/>
      <c r="F147" s="1"/>
      <c r="G147" s="36"/>
      <c r="H147" s="36"/>
      <c r="I147" s="36"/>
      <c r="J147" s="36"/>
    </row>
    <row r="148" spans="1:10" x14ac:dyDescent="0.25">
      <c r="A148" s="16"/>
      <c r="B148" s="2"/>
      <c r="C148" s="3"/>
      <c r="D148" s="3"/>
      <c r="E148" s="1"/>
      <c r="F148" s="1"/>
      <c r="G148" s="36"/>
      <c r="H148" s="36"/>
      <c r="I148" s="36"/>
      <c r="J148" s="36"/>
    </row>
    <row r="149" spans="1:10" x14ac:dyDescent="0.25">
      <c r="A149" s="16"/>
      <c r="B149" s="2"/>
      <c r="C149" s="3"/>
      <c r="D149" s="3"/>
      <c r="E149" s="1"/>
      <c r="F149" s="1"/>
      <c r="G149" s="36"/>
      <c r="H149" s="36"/>
      <c r="I149" s="36"/>
      <c r="J149" s="36"/>
    </row>
    <row r="150" spans="1:10" x14ac:dyDescent="0.25">
      <c r="A150" s="16"/>
      <c r="B150" s="2"/>
      <c r="C150" s="3"/>
      <c r="D150" s="3"/>
      <c r="E150" s="1"/>
      <c r="F150" s="1"/>
      <c r="G150" s="36"/>
      <c r="H150" s="36"/>
      <c r="I150" s="36"/>
      <c r="J150" s="36"/>
    </row>
    <row r="151" spans="1:10" x14ac:dyDescent="0.25">
      <c r="A151" s="16"/>
      <c r="B151" s="2"/>
      <c r="C151" s="3"/>
      <c r="D151" s="3"/>
      <c r="E151" s="1"/>
      <c r="F151" s="1"/>
      <c r="G151" s="36"/>
      <c r="H151" s="36"/>
      <c r="I151" s="36"/>
      <c r="J151" s="36"/>
    </row>
    <row r="152" spans="1:10" x14ac:dyDescent="0.25">
      <c r="A152" s="16"/>
      <c r="B152" s="2"/>
      <c r="C152" s="3"/>
      <c r="D152" s="3"/>
      <c r="E152" s="1"/>
      <c r="F152" s="1"/>
      <c r="G152" s="36"/>
      <c r="H152" s="36"/>
      <c r="I152" s="36"/>
      <c r="J152" s="36"/>
    </row>
    <row r="153" spans="1:10" x14ac:dyDescent="0.25">
      <c r="A153" s="16"/>
      <c r="B153" s="2"/>
      <c r="C153" s="3"/>
      <c r="D153" s="3"/>
      <c r="E153" s="1"/>
      <c r="F153" s="1"/>
      <c r="G153" s="36"/>
      <c r="H153" s="36"/>
      <c r="I153" s="36"/>
      <c r="J153" s="36"/>
    </row>
    <row r="154" spans="1:10" x14ac:dyDescent="0.25">
      <c r="A154" s="16"/>
      <c r="B154" s="2"/>
      <c r="C154" s="3"/>
      <c r="D154" s="3"/>
      <c r="E154" s="1"/>
      <c r="F154" s="1"/>
      <c r="G154" s="36"/>
      <c r="H154" s="36"/>
      <c r="I154" s="36"/>
      <c r="J154" s="36"/>
    </row>
    <row r="155" spans="1:10" x14ac:dyDescent="0.25">
      <c r="A155" s="16"/>
      <c r="B155" s="2"/>
      <c r="C155" s="3"/>
      <c r="D155" s="3"/>
      <c r="E155" s="1"/>
      <c r="F155" s="1"/>
      <c r="G155" s="36"/>
      <c r="H155" s="36"/>
      <c r="I155" s="36"/>
      <c r="J155" s="36"/>
    </row>
    <row r="156" spans="1:10" x14ac:dyDescent="0.25">
      <c r="A156" s="16"/>
      <c r="B156" s="2"/>
      <c r="C156" s="3"/>
      <c r="D156" s="3"/>
      <c r="E156" s="1"/>
      <c r="F156" s="1"/>
      <c r="G156" s="36"/>
      <c r="H156" s="36"/>
      <c r="I156" s="36"/>
      <c r="J156" s="36"/>
    </row>
    <row r="157" spans="1:10" x14ac:dyDescent="0.25">
      <c r="A157" s="16"/>
      <c r="B157" s="2"/>
      <c r="C157" s="3"/>
      <c r="D157" s="3"/>
      <c r="E157" s="1"/>
      <c r="F157" s="1"/>
      <c r="G157" s="36"/>
      <c r="H157" s="36"/>
      <c r="I157" s="36"/>
      <c r="J157" s="36"/>
    </row>
    <row r="158" spans="1:10" x14ac:dyDescent="0.25">
      <c r="A158" s="16"/>
      <c r="B158" s="2"/>
      <c r="C158" s="3"/>
      <c r="D158" s="3"/>
      <c r="E158" s="1"/>
      <c r="F158" s="1"/>
      <c r="G158" s="36"/>
      <c r="H158" s="36"/>
      <c r="I158" s="36"/>
      <c r="J158" s="36"/>
    </row>
    <row r="159" spans="1:10" x14ac:dyDescent="0.25">
      <c r="A159" s="16"/>
      <c r="B159" s="2"/>
      <c r="C159" s="3"/>
      <c r="D159" s="3"/>
      <c r="E159" s="1"/>
      <c r="F159" s="1"/>
      <c r="G159" s="36"/>
      <c r="H159" s="36"/>
      <c r="I159" s="36"/>
      <c r="J159" s="36"/>
    </row>
    <row r="160" spans="1:10" x14ac:dyDescent="0.25">
      <c r="A160" s="16"/>
      <c r="B160" s="2"/>
      <c r="C160" s="3"/>
      <c r="D160" s="3"/>
      <c r="E160" s="1"/>
      <c r="F160" s="1"/>
      <c r="G160" s="36"/>
      <c r="H160" s="36"/>
      <c r="I160" s="36"/>
      <c r="J160" s="36"/>
    </row>
    <row r="161" spans="1:11" x14ac:dyDescent="0.25">
      <c r="A161" s="54"/>
      <c r="B161" s="2"/>
      <c r="C161" s="3"/>
      <c r="D161" s="3"/>
      <c r="E161" s="1"/>
      <c r="F161" s="1"/>
      <c r="G161" s="36"/>
      <c r="H161" s="36"/>
      <c r="I161" s="36"/>
      <c r="J161" s="36"/>
    </row>
    <row r="162" spans="1:11" ht="15.75" thickBot="1" x14ac:dyDescent="0.3">
      <c r="A162" s="55"/>
      <c r="B162" s="2"/>
      <c r="C162" s="3"/>
      <c r="D162" s="3"/>
      <c r="E162" s="1"/>
      <c r="F162" s="62"/>
      <c r="G162" s="36"/>
      <c r="H162" s="36"/>
      <c r="I162" s="36"/>
      <c r="J162" s="36"/>
    </row>
    <row r="163" spans="1:11" ht="15.75" thickBot="1" x14ac:dyDescent="0.3">
      <c r="A163" s="30"/>
      <c r="B163" s="31"/>
      <c r="C163" s="31"/>
      <c r="D163" s="31"/>
      <c r="E163" s="31"/>
      <c r="F163" s="30"/>
      <c r="G163" s="41"/>
      <c r="H163" s="42"/>
      <c r="I163" s="43"/>
      <c r="J163" s="42"/>
    </row>
    <row r="164" spans="1:11" ht="30.75" thickBot="1" x14ac:dyDescent="0.3">
      <c r="A164" s="11"/>
      <c r="B164" s="109" t="s">
        <v>10</v>
      </c>
      <c r="C164" s="110"/>
      <c r="D164" s="110"/>
      <c r="E164" s="110"/>
      <c r="F164" s="111"/>
      <c r="G164" s="6" t="s">
        <v>35</v>
      </c>
      <c r="H164" s="5" t="s">
        <v>31</v>
      </c>
      <c r="I164" s="9"/>
      <c r="J164" s="9"/>
      <c r="K164" s="9"/>
    </row>
    <row r="165" spans="1:11" ht="15.75" thickBot="1" x14ac:dyDescent="0.3">
      <c r="A165" s="23"/>
      <c r="B165" s="32" t="s">
        <v>8</v>
      </c>
      <c r="C165" s="32" t="s">
        <v>6</v>
      </c>
      <c r="D165" s="32" t="s">
        <v>30</v>
      </c>
      <c r="E165" s="32" t="s">
        <v>28</v>
      </c>
      <c r="F165" s="32" t="s">
        <v>7</v>
      </c>
      <c r="G165" s="32" t="s">
        <v>6</v>
      </c>
      <c r="H165" s="33" t="s">
        <v>6</v>
      </c>
      <c r="I165" s="9"/>
      <c r="J165" s="9"/>
      <c r="K165" s="9"/>
    </row>
    <row r="166" spans="1:11" x14ac:dyDescent="0.25">
      <c r="A166" s="16"/>
      <c r="B166" s="2"/>
      <c r="C166" s="1"/>
      <c r="D166" s="4"/>
      <c r="E166" s="2"/>
      <c r="F166" s="2"/>
      <c r="G166" s="1"/>
      <c r="H166" s="1"/>
      <c r="I166" s="9"/>
      <c r="J166" s="9"/>
      <c r="K166" s="9"/>
    </row>
    <row r="167" spans="1:11" x14ac:dyDescent="0.25">
      <c r="A167" s="16"/>
      <c r="B167" s="2"/>
      <c r="C167" s="1"/>
      <c r="D167" s="4"/>
      <c r="E167" s="2"/>
      <c r="F167" s="2"/>
      <c r="G167" s="1"/>
      <c r="H167" s="1"/>
      <c r="I167" s="9"/>
      <c r="J167" s="9"/>
      <c r="K167" s="9"/>
    </row>
    <row r="168" spans="1:11" x14ac:dyDescent="0.25">
      <c r="A168" s="16"/>
      <c r="B168" s="2"/>
      <c r="C168" s="1"/>
      <c r="D168" s="4"/>
      <c r="E168" s="2"/>
      <c r="F168" s="2"/>
      <c r="G168" s="1"/>
      <c r="H168" s="1"/>
      <c r="I168" s="9"/>
      <c r="J168" s="9"/>
      <c r="K168" s="9"/>
    </row>
    <row r="169" spans="1:11" x14ac:dyDescent="0.25">
      <c r="A169" s="16"/>
      <c r="B169" s="2"/>
      <c r="C169" s="1"/>
      <c r="D169" s="4"/>
      <c r="E169" s="2"/>
      <c r="F169" s="2"/>
      <c r="G169" s="1"/>
      <c r="H169" s="1"/>
      <c r="I169" s="9"/>
      <c r="J169" s="9"/>
      <c r="K169" s="9"/>
    </row>
    <row r="170" spans="1:11" x14ac:dyDescent="0.25">
      <c r="A170" s="16"/>
      <c r="B170" s="2"/>
      <c r="C170" s="1"/>
      <c r="D170" s="4"/>
      <c r="E170" s="2"/>
      <c r="F170" s="2"/>
      <c r="G170" s="1"/>
      <c r="H170" s="1"/>
      <c r="I170" s="9"/>
      <c r="J170" s="9"/>
      <c r="K170" s="9"/>
    </row>
    <row r="171" spans="1:11" x14ac:dyDescent="0.25">
      <c r="A171" s="16"/>
      <c r="B171" s="2"/>
      <c r="C171" s="1"/>
      <c r="D171" s="4"/>
      <c r="E171" s="2"/>
      <c r="F171" s="2"/>
      <c r="G171" s="1"/>
      <c r="H171" s="1"/>
      <c r="I171" s="9"/>
      <c r="J171" s="9"/>
      <c r="K171" s="9"/>
    </row>
    <row r="172" spans="1:11" x14ac:dyDescent="0.25">
      <c r="A172" s="16"/>
      <c r="B172" s="2"/>
      <c r="C172" s="1"/>
      <c r="D172" s="4"/>
      <c r="E172" s="2"/>
      <c r="F172" s="2"/>
      <c r="G172" s="1"/>
      <c r="H172" s="1"/>
      <c r="I172" s="9"/>
      <c r="J172" s="9"/>
      <c r="K172" s="9"/>
    </row>
    <row r="173" spans="1:11" x14ac:dyDescent="0.25">
      <c r="A173" s="16"/>
      <c r="B173" s="2"/>
      <c r="C173" s="1"/>
      <c r="D173" s="4"/>
      <c r="E173" s="2"/>
      <c r="F173" s="2"/>
      <c r="G173" s="1"/>
      <c r="H173" s="1"/>
      <c r="I173" s="9"/>
      <c r="J173" s="9"/>
      <c r="K173" s="9"/>
    </row>
    <row r="174" spans="1:11" x14ac:dyDescent="0.25">
      <c r="A174" s="16"/>
      <c r="B174" s="2"/>
      <c r="C174" s="1"/>
      <c r="D174" s="4"/>
      <c r="E174" s="2"/>
      <c r="F174" s="2"/>
      <c r="G174" s="1"/>
      <c r="H174" s="1"/>
      <c r="I174" s="9"/>
      <c r="J174" s="9"/>
      <c r="K174" s="9"/>
    </row>
    <row r="175" spans="1:11" x14ac:dyDescent="0.25">
      <c r="A175" s="16"/>
      <c r="B175" s="2"/>
      <c r="C175" s="1"/>
      <c r="D175" s="4"/>
      <c r="E175" s="2"/>
      <c r="F175" s="2"/>
      <c r="G175" s="1"/>
      <c r="H175" s="1"/>
      <c r="I175" s="9"/>
      <c r="J175" s="9"/>
      <c r="K175" s="9"/>
    </row>
    <row r="176" spans="1:11" x14ac:dyDescent="0.25">
      <c r="A176" s="16"/>
      <c r="B176" s="2"/>
      <c r="C176" s="1"/>
      <c r="D176" s="4"/>
      <c r="E176" s="2"/>
      <c r="F176" s="2"/>
      <c r="G176" s="1"/>
      <c r="H176" s="1"/>
      <c r="I176" s="9"/>
      <c r="J176" s="9"/>
      <c r="K176" s="9"/>
    </row>
    <row r="177" spans="1:12" x14ac:dyDescent="0.25">
      <c r="A177" s="16"/>
      <c r="B177" s="2"/>
      <c r="C177" s="1"/>
      <c r="D177" s="4"/>
      <c r="E177" s="2"/>
      <c r="F177" s="2"/>
      <c r="G177" s="1"/>
      <c r="H177" s="1"/>
      <c r="I177" s="9"/>
      <c r="J177" s="9"/>
      <c r="K177" s="9"/>
    </row>
    <row r="178" spans="1:12" x14ac:dyDescent="0.25">
      <c r="A178" s="16"/>
      <c r="B178" s="2"/>
      <c r="C178" s="1"/>
      <c r="D178" s="4"/>
      <c r="E178" s="2"/>
      <c r="F178" s="2"/>
      <c r="G178" s="1"/>
      <c r="H178" s="1"/>
      <c r="I178" s="9"/>
      <c r="J178" s="9"/>
      <c r="K178" s="9"/>
    </row>
    <row r="179" spans="1:12" x14ac:dyDescent="0.25">
      <c r="A179" s="16"/>
      <c r="B179" s="2"/>
      <c r="C179" s="1"/>
      <c r="D179" s="4"/>
      <c r="E179" s="2"/>
      <c r="F179" s="2"/>
      <c r="G179" s="1"/>
      <c r="H179" s="1"/>
      <c r="I179" s="9"/>
      <c r="J179" s="9"/>
      <c r="K179" s="9"/>
    </row>
    <row r="180" spans="1:12" x14ac:dyDescent="0.25">
      <c r="A180" s="16"/>
      <c r="B180" s="2"/>
      <c r="C180" s="1"/>
      <c r="D180" s="4"/>
      <c r="E180" s="2"/>
      <c r="F180" s="2"/>
      <c r="G180" s="1"/>
      <c r="H180" s="1"/>
      <c r="I180" s="9"/>
      <c r="J180" s="9"/>
      <c r="K180" s="9"/>
    </row>
    <row r="181" spans="1:12" x14ac:dyDescent="0.25">
      <c r="A181" s="16"/>
      <c r="B181" s="2"/>
      <c r="C181" s="1"/>
      <c r="D181" s="4"/>
      <c r="E181" s="2"/>
      <c r="F181" s="2"/>
      <c r="G181" s="1"/>
      <c r="H181" s="1"/>
      <c r="I181" s="9"/>
      <c r="J181" s="9"/>
      <c r="K181" s="9"/>
    </row>
    <row r="182" spans="1:12" x14ac:dyDescent="0.25">
      <c r="A182" s="16"/>
      <c r="B182" s="2"/>
      <c r="C182" s="1"/>
      <c r="D182" s="4"/>
      <c r="E182" s="2"/>
      <c r="F182" s="2"/>
      <c r="G182" s="1"/>
      <c r="H182" s="1"/>
      <c r="I182" s="9"/>
      <c r="J182" s="9"/>
      <c r="K182" s="9"/>
    </row>
    <row r="183" spans="1:12" x14ac:dyDescent="0.25">
      <c r="A183" s="16"/>
      <c r="B183" s="2"/>
      <c r="C183" s="1"/>
      <c r="D183" s="4"/>
      <c r="E183" s="2"/>
      <c r="F183" s="2"/>
      <c r="G183" s="1"/>
      <c r="H183" s="1"/>
      <c r="I183" s="9"/>
      <c r="J183" s="9"/>
      <c r="K183" s="9"/>
    </row>
    <row r="184" spans="1:12" x14ac:dyDescent="0.25">
      <c r="A184" s="54"/>
      <c r="B184" s="2"/>
      <c r="C184" s="1"/>
      <c r="D184" s="4"/>
      <c r="E184" s="2"/>
      <c r="F184" s="2"/>
      <c r="G184" s="1"/>
      <c r="H184" s="1"/>
      <c r="I184" s="9"/>
      <c r="J184" s="9"/>
      <c r="K184" s="9"/>
    </row>
    <row r="185" spans="1:12" ht="15.75" thickBot="1" x14ac:dyDescent="0.3">
      <c r="A185" s="55"/>
      <c r="B185" s="2"/>
      <c r="C185" s="1"/>
      <c r="D185" s="2"/>
      <c r="E185" s="2"/>
      <c r="F185" s="2"/>
      <c r="G185" s="1"/>
      <c r="H185" s="62"/>
      <c r="I185" s="9"/>
      <c r="J185" s="9"/>
      <c r="K185" s="9"/>
    </row>
    <row r="186" spans="1:12" ht="15.75" thickBot="1" x14ac:dyDescent="0.3">
      <c r="A186" s="34"/>
      <c r="B186" s="31"/>
      <c r="C186" s="31"/>
      <c r="D186" s="31"/>
      <c r="E186" s="31"/>
      <c r="F186" s="35"/>
      <c r="G186" s="36"/>
      <c r="H186" s="36"/>
      <c r="I186" s="36"/>
      <c r="J186" s="36"/>
    </row>
    <row r="187" spans="1:12" ht="43.9" customHeight="1" thickBot="1" x14ac:dyDescent="0.3">
      <c r="A187" s="37"/>
      <c r="B187" s="38" t="s">
        <v>18</v>
      </c>
      <c r="C187" s="38" t="s">
        <v>20</v>
      </c>
      <c r="D187" s="38" t="s">
        <v>23</v>
      </c>
      <c r="E187" s="38" t="s">
        <v>24</v>
      </c>
      <c r="F187" s="38" t="s">
        <v>25</v>
      </c>
      <c r="G187" s="39" t="s">
        <v>26</v>
      </c>
      <c r="H187" s="39" t="s">
        <v>42</v>
      </c>
      <c r="I187" s="39" t="s">
        <v>32</v>
      </c>
      <c r="J187" s="48" t="s">
        <v>33</v>
      </c>
      <c r="K187" s="48" t="s">
        <v>43</v>
      </c>
      <c r="L187" s="48" t="s">
        <v>34</v>
      </c>
    </row>
    <row r="188" spans="1:12" x14ac:dyDescent="0.25">
      <c r="A188" s="1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6"/>
      <c r="B199" s="4"/>
      <c r="C199" s="4"/>
      <c r="D199" s="4"/>
      <c r="E199" s="4"/>
      <c r="F199" s="4"/>
      <c r="G199" s="4"/>
      <c r="H199" s="4"/>
      <c r="I199" s="4"/>
      <c r="J199" s="63"/>
      <c r="K199" s="63"/>
      <c r="L199" s="63"/>
    </row>
    <row r="200" spans="1:12" x14ac:dyDescent="0.25">
      <c r="A200" s="16"/>
      <c r="B200" s="4"/>
      <c r="C200" s="4"/>
      <c r="D200" s="4"/>
      <c r="E200" s="4"/>
      <c r="F200" s="4"/>
      <c r="G200" s="4"/>
      <c r="H200" s="4"/>
      <c r="I200" s="4"/>
      <c r="J200" s="63"/>
      <c r="K200" s="63"/>
      <c r="L200" s="63"/>
    </row>
    <row r="201" spans="1:12" x14ac:dyDescent="0.25">
      <c r="A201" s="16"/>
      <c r="B201" s="4"/>
      <c r="C201" s="4"/>
      <c r="D201" s="4"/>
      <c r="E201" s="4"/>
      <c r="F201" s="4"/>
      <c r="G201" s="4"/>
      <c r="H201" s="4"/>
      <c r="I201" s="4"/>
      <c r="J201" s="63"/>
      <c r="K201" s="63"/>
      <c r="L201" s="63"/>
    </row>
    <row r="202" spans="1:12" x14ac:dyDescent="0.25">
      <c r="A202" s="16"/>
      <c r="B202" s="4"/>
      <c r="C202" s="4"/>
      <c r="D202" s="4"/>
      <c r="E202" s="4"/>
      <c r="F202" s="4"/>
      <c r="G202" s="4"/>
      <c r="H202" s="4"/>
      <c r="I202" s="4"/>
      <c r="J202" s="63"/>
      <c r="K202" s="63"/>
      <c r="L202" s="63"/>
    </row>
    <row r="203" spans="1:12" x14ac:dyDescent="0.25">
      <c r="A203" s="16"/>
      <c r="B203" s="4"/>
      <c r="C203" s="4"/>
      <c r="D203" s="4"/>
      <c r="E203" s="4"/>
      <c r="F203" s="4"/>
      <c r="G203" s="4"/>
      <c r="H203" s="4"/>
      <c r="I203" s="4"/>
      <c r="J203" s="63"/>
      <c r="K203" s="63"/>
      <c r="L203" s="63"/>
    </row>
    <row r="204" spans="1:12" x14ac:dyDescent="0.25">
      <c r="A204" s="16"/>
      <c r="B204" s="4"/>
      <c r="C204" s="4"/>
      <c r="D204" s="4"/>
      <c r="E204" s="4"/>
      <c r="F204" s="4"/>
      <c r="G204" s="4"/>
      <c r="H204" s="4"/>
      <c r="I204" s="4"/>
      <c r="J204" s="63"/>
      <c r="K204" s="63"/>
      <c r="L204" s="63"/>
    </row>
    <row r="205" spans="1:12" x14ac:dyDescent="0.25">
      <c r="A205" s="16"/>
      <c r="B205" s="4"/>
      <c r="C205" s="4"/>
      <c r="D205" s="4"/>
      <c r="E205" s="4"/>
      <c r="F205" s="4"/>
      <c r="G205" s="4"/>
      <c r="H205" s="4"/>
      <c r="I205" s="4"/>
      <c r="J205" s="61"/>
      <c r="K205" s="61"/>
      <c r="L205" s="61"/>
    </row>
    <row r="206" spans="1:12" x14ac:dyDescent="0.25">
      <c r="A206" s="54"/>
      <c r="B206" s="4"/>
      <c r="C206" s="4"/>
      <c r="D206" s="4"/>
      <c r="E206" s="4"/>
      <c r="F206" s="4"/>
      <c r="G206" s="4"/>
      <c r="H206" s="4"/>
      <c r="I206" s="4"/>
      <c r="J206" s="61"/>
      <c r="K206" s="61"/>
      <c r="L206" s="61"/>
    </row>
    <row r="207" spans="1:12" x14ac:dyDescent="0.25">
      <c r="A207" s="55"/>
      <c r="B207" s="4"/>
      <c r="C207" s="4"/>
      <c r="D207" s="4"/>
      <c r="E207" s="4"/>
      <c r="F207" s="4"/>
      <c r="G207" s="4"/>
      <c r="H207" s="4"/>
      <c r="I207" s="4"/>
      <c r="J207" s="61"/>
      <c r="K207" s="61"/>
      <c r="L207" s="61"/>
    </row>
    <row r="208" spans="1:12" ht="15.75" thickBot="1" x14ac:dyDescent="0.3">
      <c r="B208" s="40"/>
    </row>
    <row r="209" spans="1:7" ht="15.75" thickBot="1" x14ac:dyDescent="0.3">
      <c r="A209" s="22"/>
      <c r="B209" s="56" t="s">
        <v>6</v>
      </c>
      <c r="C209" s="52"/>
      <c r="D209" s="52"/>
      <c r="E209" s="52"/>
      <c r="F209" s="52"/>
      <c r="G209" s="53"/>
    </row>
    <row r="210" spans="1:7" ht="15.75" thickBot="1" x14ac:dyDescent="0.3">
      <c r="A210" s="23"/>
      <c r="B210" s="14" t="s">
        <v>13</v>
      </c>
      <c r="C210" s="14" t="s">
        <v>14</v>
      </c>
      <c r="D210" s="45" t="s">
        <v>15</v>
      </c>
      <c r="E210" s="24" t="s">
        <v>40</v>
      </c>
      <c r="F210" s="24" t="s">
        <v>41</v>
      </c>
      <c r="G210" s="25" t="s">
        <v>16</v>
      </c>
    </row>
    <row r="211" spans="1:7" x14ac:dyDescent="0.25">
      <c r="A211" s="16"/>
      <c r="B211" s="49"/>
      <c r="C211" s="49"/>
      <c r="D211" s="49"/>
      <c r="E211" s="49"/>
      <c r="F211" s="49"/>
      <c r="G211" s="49"/>
    </row>
    <row r="212" spans="1:7" x14ac:dyDescent="0.25">
      <c r="A212" s="16"/>
      <c r="B212" s="49"/>
      <c r="C212" s="49"/>
      <c r="D212" s="49"/>
      <c r="E212" s="49"/>
      <c r="F212" s="49"/>
      <c r="G212" s="49"/>
    </row>
    <row r="213" spans="1:7" x14ac:dyDescent="0.25">
      <c r="A213" s="16"/>
      <c r="B213" s="49"/>
      <c r="C213" s="49"/>
      <c r="D213" s="49"/>
      <c r="E213" s="49"/>
      <c r="F213" s="49"/>
      <c r="G213" s="49"/>
    </row>
    <row r="214" spans="1:7" x14ac:dyDescent="0.25">
      <c r="A214" s="16"/>
      <c r="B214" s="49"/>
      <c r="C214" s="49"/>
      <c r="D214" s="49"/>
      <c r="E214" s="49"/>
      <c r="F214" s="49"/>
      <c r="G214" s="49"/>
    </row>
    <row r="215" spans="1:7" x14ac:dyDescent="0.25">
      <c r="A215" s="16"/>
      <c r="B215" s="49"/>
      <c r="C215" s="49"/>
      <c r="D215" s="49"/>
      <c r="E215" s="49"/>
      <c r="F215" s="49"/>
      <c r="G215" s="49"/>
    </row>
    <row r="216" spans="1:7" x14ac:dyDescent="0.25">
      <c r="A216" s="16"/>
      <c r="B216" s="49"/>
      <c r="C216" s="49"/>
      <c r="D216" s="49"/>
      <c r="E216" s="49"/>
      <c r="F216" s="49"/>
      <c r="G216" s="49"/>
    </row>
    <row r="217" spans="1:7" x14ac:dyDescent="0.25">
      <c r="A217" s="16"/>
      <c r="B217" s="49"/>
      <c r="C217" s="49"/>
      <c r="D217" s="49"/>
      <c r="E217" s="49"/>
      <c r="F217" s="49"/>
      <c r="G217" s="49"/>
    </row>
    <row r="218" spans="1:7" x14ac:dyDescent="0.25">
      <c r="A218" s="16"/>
      <c r="B218" s="49"/>
      <c r="C218" s="49"/>
      <c r="D218" s="49"/>
      <c r="E218" s="49"/>
      <c r="F218" s="49"/>
      <c r="G218" s="49"/>
    </row>
    <row r="219" spans="1:7" x14ac:dyDescent="0.25">
      <c r="A219" s="16"/>
      <c r="B219" s="49"/>
      <c r="C219" s="49"/>
      <c r="D219" s="49"/>
      <c r="E219" s="49"/>
      <c r="F219" s="49"/>
      <c r="G219" s="49"/>
    </row>
    <row r="220" spans="1:7" x14ac:dyDescent="0.25">
      <c r="A220" s="16"/>
      <c r="B220" s="49"/>
      <c r="C220" s="49"/>
      <c r="D220" s="49"/>
      <c r="E220" s="49"/>
      <c r="F220" s="49"/>
      <c r="G220" s="49"/>
    </row>
    <row r="221" spans="1:7" x14ac:dyDescent="0.25">
      <c r="A221" s="16"/>
      <c r="B221" s="49"/>
      <c r="C221" s="49"/>
      <c r="D221" s="49"/>
      <c r="E221" s="49"/>
      <c r="F221" s="49"/>
      <c r="G221" s="49"/>
    </row>
    <row r="222" spans="1:7" x14ac:dyDescent="0.25">
      <c r="A222" s="16"/>
      <c r="B222" s="49"/>
      <c r="C222" s="49"/>
      <c r="D222" s="49"/>
      <c r="E222" s="49"/>
      <c r="F222" s="49"/>
      <c r="G222" s="49"/>
    </row>
    <row r="223" spans="1:7" x14ac:dyDescent="0.25">
      <c r="A223" s="16"/>
      <c r="B223" s="49"/>
      <c r="C223" s="49"/>
      <c r="D223" s="49"/>
      <c r="E223" s="49"/>
      <c r="F223" s="49"/>
      <c r="G223" s="49"/>
    </row>
    <row r="224" spans="1:7" x14ac:dyDescent="0.25">
      <c r="A224" s="16"/>
      <c r="B224" s="49"/>
      <c r="C224" s="49"/>
      <c r="D224" s="49"/>
      <c r="E224" s="49"/>
      <c r="F224" s="49"/>
      <c r="G224" s="49"/>
    </row>
    <row r="225" spans="1:7" x14ac:dyDescent="0.25">
      <c r="A225" s="16"/>
      <c r="B225" s="49"/>
      <c r="C225" s="49"/>
      <c r="D225" s="49"/>
      <c r="E225" s="49"/>
      <c r="F225" s="49"/>
      <c r="G225" s="49"/>
    </row>
    <row r="226" spans="1:7" x14ac:dyDescent="0.25">
      <c r="A226" s="16"/>
      <c r="B226" s="49"/>
      <c r="C226" s="49"/>
      <c r="D226" s="49"/>
      <c r="E226" s="49"/>
      <c r="F226" s="49"/>
      <c r="G226" s="49"/>
    </row>
    <row r="227" spans="1:7" ht="15.75" thickBot="1" x14ac:dyDescent="0.3">
      <c r="A227" s="15"/>
      <c r="B227" s="49"/>
      <c r="C227" s="49"/>
      <c r="D227" s="49"/>
      <c r="E227" s="49"/>
      <c r="F227" s="49"/>
      <c r="G227" s="49"/>
    </row>
    <row r="228" spans="1:7" x14ac:dyDescent="0.25">
      <c r="A228" s="54"/>
      <c r="B228" s="49"/>
      <c r="C228" s="49"/>
      <c r="D228" s="49"/>
      <c r="E228" s="49"/>
      <c r="F228" s="49"/>
      <c r="G228" s="49"/>
    </row>
    <row r="229" spans="1:7" x14ac:dyDescent="0.25">
      <c r="A229" s="55"/>
      <c r="B229" s="2"/>
      <c r="C229" s="2"/>
      <c r="D229" s="2"/>
      <c r="E229" s="2"/>
      <c r="F229" s="2"/>
      <c r="G229" s="2"/>
    </row>
    <row r="230" spans="1:7" ht="15.75" thickBot="1" x14ac:dyDescent="0.3"/>
    <row r="231" spans="1:7" ht="15.75" thickBot="1" x14ac:dyDescent="0.3">
      <c r="A231" s="22"/>
      <c r="B231" s="56" t="s">
        <v>44</v>
      </c>
      <c r="C231" s="52"/>
      <c r="D231" s="52"/>
      <c r="E231" s="52"/>
      <c r="F231" s="52"/>
      <c r="G231" s="53"/>
    </row>
    <row r="232" spans="1:7" ht="15.75" thickBot="1" x14ac:dyDescent="0.3">
      <c r="A232" s="23"/>
      <c r="B232" s="14" t="s">
        <v>13</v>
      </c>
      <c r="C232" s="14" t="s">
        <v>14</v>
      </c>
      <c r="D232" s="45" t="s">
        <v>15</v>
      </c>
      <c r="E232" s="24" t="s">
        <v>40</v>
      </c>
      <c r="F232" s="24" t="s">
        <v>41</v>
      </c>
      <c r="G232" s="25" t="s">
        <v>16</v>
      </c>
    </row>
    <row r="233" spans="1:7" x14ac:dyDescent="0.25">
      <c r="A233" s="16"/>
      <c r="B233" s="49"/>
      <c r="C233" s="49"/>
      <c r="D233" s="49"/>
      <c r="E233" s="49"/>
      <c r="F233" s="49"/>
      <c r="G233" s="49"/>
    </row>
    <row r="234" spans="1:7" x14ac:dyDescent="0.25">
      <c r="A234" s="16"/>
      <c r="B234" s="49"/>
      <c r="C234" s="49"/>
      <c r="D234" s="49"/>
      <c r="E234" s="49"/>
      <c r="F234" s="49"/>
      <c r="G234" s="49"/>
    </row>
    <row r="235" spans="1:7" x14ac:dyDescent="0.25">
      <c r="A235" s="16"/>
      <c r="B235" s="49"/>
      <c r="C235" s="49"/>
      <c r="D235" s="49"/>
      <c r="E235" s="49"/>
      <c r="F235" s="49"/>
      <c r="G235" s="49"/>
    </row>
    <row r="236" spans="1:7" x14ac:dyDescent="0.25">
      <c r="A236" s="16"/>
      <c r="B236" s="49"/>
      <c r="C236" s="49"/>
      <c r="D236" s="49"/>
      <c r="E236" s="49"/>
      <c r="F236" s="49"/>
      <c r="G236" s="49"/>
    </row>
    <row r="237" spans="1:7" x14ac:dyDescent="0.25">
      <c r="A237" s="16"/>
      <c r="B237" s="49"/>
      <c r="C237" s="49"/>
      <c r="D237" s="49"/>
      <c r="E237" s="49"/>
      <c r="F237" s="49"/>
      <c r="G237" s="49"/>
    </row>
    <row r="238" spans="1:7" x14ac:dyDescent="0.25">
      <c r="A238" s="16"/>
      <c r="B238" s="49"/>
      <c r="C238" s="49"/>
      <c r="D238" s="49"/>
      <c r="E238" s="49"/>
      <c r="F238" s="49"/>
      <c r="G238" s="49"/>
    </row>
    <row r="239" spans="1:7" x14ac:dyDescent="0.25">
      <c r="A239" s="16"/>
      <c r="B239" s="49"/>
      <c r="C239" s="49"/>
      <c r="D239" s="49"/>
      <c r="E239" s="49"/>
      <c r="F239" s="49"/>
      <c r="G239" s="49"/>
    </row>
    <row r="240" spans="1:7" x14ac:dyDescent="0.25">
      <c r="A240" s="16"/>
      <c r="B240" s="49"/>
      <c r="C240" s="49"/>
      <c r="D240" s="49"/>
      <c r="E240" s="49"/>
      <c r="F240" s="49"/>
      <c r="G240" s="49"/>
    </row>
    <row r="241" spans="1:7" x14ac:dyDescent="0.25">
      <c r="A241" s="16"/>
      <c r="B241" s="49"/>
      <c r="C241" s="49"/>
      <c r="D241" s="49"/>
      <c r="E241" s="49"/>
      <c r="F241" s="49"/>
      <c r="G241" s="49"/>
    </row>
    <row r="242" spans="1:7" x14ac:dyDescent="0.25">
      <c r="A242" s="16"/>
      <c r="B242" s="49"/>
      <c r="C242" s="49"/>
      <c r="D242" s="49"/>
      <c r="E242" s="49"/>
      <c r="F242" s="49"/>
      <c r="G242" s="49"/>
    </row>
    <row r="243" spans="1:7" x14ac:dyDescent="0.25">
      <c r="A243" s="16"/>
      <c r="B243" s="49"/>
      <c r="C243" s="49"/>
      <c r="D243" s="49"/>
      <c r="E243" s="49"/>
      <c r="F243" s="49"/>
      <c r="G243" s="49"/>
    </row>
    <row r="244" spans="1:7" x14ac:dyDescent="0.25">
      <c r="A244" s="16"/>
      <c r="B244" s="49"/>
      <c r="C244" s="49"/>
      <c r="D244" s="49"/>
      <c r="E244" s="49"/>
      <c r="F244" s="49"/>
      <c r="G244" s="49"/>
    </row>
    <row r="245" spans="1:7" x14ac:dyDescent="0.25">
      <c r="A245" s="16"/>
      <c r="B245" s="49"/>
      <c r="C245" s="49"/>
      <c r="D245" s="49"/>
      <c r="E245" s="49"/>
      <c r="F245" s="49"/>
      <c r="G245" s="49"/>
    </row>
    <row r="246" spans="1:7" x14ac:dyDescent="0.25">
      <c r="A246" s="16"/>
      <c r="B246" s="49"/>
      <c r="C246" s="49"/>
      <c r="D246" s="49"/>
      <c r="E246" s="49"/>
      <c r="F246" s="49"/>
      <c r="G246" s="49"/>
    </row>
    <row r="247" spans="1:7" x14ac:dyDescent="0.25">
      <c r="A247" s="16"/>
      <c r="B247" s="49"/>
      <c r="C247" s="49"/>
      <c r="D247" s="49"/>
      <c r="E247" s="49"/>
      <c r="F247" s="49"/>
      <c r="G247" s="49"/>
    </row>
    <row r="248" spans="1:7" x14ac:dyDescent="0.25">
      <c r="A248" s="16"/>
      <c r="B248" s="49"/>
      <c r="C248" s="49"/>
      <c r="D248" s="49"/>
      <c r="E248" s="49"/>
      <c r="F248" s="49"/>
      <c r="G248" s="49"/>
    </row>
    <row r="249" spans="1:7" ht="15.75" thickBot="1" x14ac:dyDescent="0.3">
      <c r="A249" s="15"/>
      <c r="B249" s="49"/>
      <c r="C249" s="49"/>
      <c r="D249" s="49"/>
      <c r="E249" s="49"/>
      <c r="F249" s="49"/>
      <c r="G249" s="49"/>
    </row>
    <row r="250" spans="1:7" x14ac:dyDescent="0.25">
      <c r="A250" s="54"/>
      <c r="B250" s="49"/>
      <c r="C250" s="49"/>
      <c r="D250" s="49"/>
      <c r="E250" s="49"/>
      <c r="F250" s="49"/>
      <c r="G250" s="49"/>
    </row>
    <row r="251" spans="1:7" x14ac:dyDescent="0.25">
      <c r="A251" s="55"/>
      <c r="B251" s="49"/>
      <c r="C251" s="49"/>
      <c r="D251" s="49"/>
      <c r="E251" s="49"/>
      <c r="F251" s="49"/>
      <c r="G251" s="49"/>
    </row>
    <row r="252" spans="1:7" x14ac:dyDescent="0.25">
      <c r="A252" s="55"/>
      <c r="B252" s="49"/>
      <c r="C252" s="49"/>
      <c r="D252" s="49"/>
      <c r="E252" s="49"/>
      <c r="F252" s="49"/>
      <c r="G252" s="49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0"/>
  <sheetViews>
    <sheetView showGridLines="0" topLeftCell="A171" workbookViewId="0">
      <selection activeCell="C208" sqref="C208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106</v>
      </c>
      <c r="B6" s="2">
        <v>1.5422618438135194E-2</v>
      </c>
      <c r="C6" s="2">
        <v>5.2445947560717299E-2</v>
      </c>
      <c r="D6" s="2">
        <v>5.6938809839824689E-2</v>
      </c>
      <c r="E6" s="2">
        <v>7.1247408505961562E-2</v>
      </c>
      <c r="F6" s="2">
        <v>7.1533838387777049E-2</v>
      </c>
      <c r="G6" s="9"/>
      <c r="H6" s="9"/>
      <c r="I6" s="9"/>
      <c r="J6" s="9"/>
    </row>
    <row r="7" spans="1:10" ht="14.45" x14ac:dyDescent="0.5">
      <c r="A7" s="16" t="s">
        <v>96</v>
      </c>
      <c r="B7" s="2">
        <v>1.6359840027669437E-2</v>
      </c>
      <c r="C7" s="2">
        <v>5.2458220303526204E-2</v>
      </c>
      <c r="D7" s="2">
        <v>5.666262895296037E-2</v>
      </c>
      <c r="E7" s="2">
        <v>7.1669834012245692E-2</v>
      </c>
      <c r="F7" s="2">
        <v>7.2695512261803596E-2</v>
      </c>
      <c r="G7" s="9"/>
      <c r="H7" s="9"/>
      <c r="I7" s="9"/>
      <c r="J7" s="9"/>
    </row>
    <row r="8" spans="1:10" ht="14.45" x14ac:dyDescent="0.5">
      <c r="A8" s="16" t="s">
        <v>97</v>
      </c>
      <c r="B8" s="2">
        <v>2.3973311075179415E-2</v>
      </c>
      <c r="C8" s="2">
        <v>5.5976626561474507E-2</v>
      </c>
      <c r="D8" s="2">
        <v>6.0705862941725419E-2</v>
      </c>
      <c r="E8" s="2">
        <v>7.1531078185170127E-2</v>
      </c>
      <c r="F8" s="2">
        <v>7.2455998374186592E-2</v>
      </c>
      <c r="G8" s="9"/>
      <c r="H8" s="9"/>
      <c r="I8" s="9"/>
      <c r="J8" s="9"/>
    </row>
    <row r="9" spans="1:10" ht="14.45" x14ac:dyDescent="0.5">
      <c r="A9" s="16" t="s">
        <v>98</v>
      </c>
      <c r="B9" s="2">
        <v>1.4903905674289897E-2</v>
      </c>
      <c r="C9" s="2">
        <v>5.4814575440432112E-2</v>
      </c>
      <c r="D9" s="2">
        <v>5.8516828199014714E-2</v>
      </c>
      <c r="E9" s="2">
        <v>7.3430780042793575E-2</v>
      </c>
      <c r="F9" s="2">
        <v>7.2323771131207248E-2</v>
      </c>
      <c r="G9" s="9"/>
      <c r="H9" s="9"/>
      <c r="I9" s="9"/>
      <c r="J9" s="9"/>
    </row>
    <row r="10" spans="1:10" ht="14.45" x14ac:dyDescent="0.5">
      <c r="A10" s="16" t="s">
        <v>99</v>
      </c>
      <c r="B10" s="2">
        <v>1.5093975965175588E-2</v>
      </c>
      <c r="C10" s="2">
        <v>5.2503782054902581E-2</v>
      </c>
      <c r="D10" s="2">
        <v>5.8277501199861748E-2</v>
      </c>
      <c r="E10" s="2">
        <v>7.2833783787669359E-2</v>
      </c>
      <c r="F10" s="2">
        <v>7.2290125493875479E-2</v>
      </c>
      <c r="G10" s="9"/>
      <c r="H10" s="9"/>
      <c r="I10" s="9"/>
      <c r="J10" s="9"/>
    </row>
    <row r="11" spans="1:10" ht="14.45" x14ac:dyDescent="0.5">
      <c r="A11" s="16" t="s">
        <v>100</v>
      </c>
      <c r="B11" s="2">
        <v>1.3892351279290116E-2</v>
      </c>
      <c r="C11" s="2">
        <v>5.3613425333672415E-2</v>
      </c>
      <c r="D11" s="2">
        <v>5.8392657140032167E-2</v>
      </c>
      <c r="E11" s="2">
        <v>7.3205521519357886E-2</v>
      </c>
      <c r="F11" s="2">
        <v>7.2074839107495459E-2</v>
      </c>
      <c r="G11" s="9"/>
      <c r="H11" s="9"/>
      <c r="I11" s="9"/>
      <c r="J11" s="9"/>
    </row>
    <row r="12" spans="1:10" ht="14.45" x14ac:dyDescent="0.5">
      <c r="A12" s="16" t="s">
        <v>101</v>
      </c>
      <c r="B12" s="2">
        <v>2.7486697069800892E-2</v>
      </c>
      <c r="C12" s="2">
        <v>5.7123806639841401E-2</v>
      </c>
      <c r="D12" s="2">
        <v>6.1726665894202615E-2</v>
      </c>
      <c r="E12" s="2">
        <v>7.652907976619594E-2</v>
      </c>
      <c r="F12" s="2">
        <v>7.4419921521647003E-2</v>
      </c>
      <c r="G12" s="9"/>
      <c r="H12" s="9"/>
      <c r="I12" s="9"/>
      <c r="J12" s="9"/>
    </row>
    <row r="13" spans="1:10" ht="14.45" x14ac:dyDescent="0.5">
      <c r="A13" s="16" t="s">
        <v>102</v>
      </c>
      <c r="B13" s="2">
        <v>1.8379616636974738E-2</v>
      </c>
      <c r="C13" s="2">
        <v>5.5955363124265523E-2</v>
      </c>
      <c r="D13" s="2">
        <v>5.9533065680274388E-2</v>
      </c>
      <c r="E13" s="2">
        <v>7.84293732015926E-2</v>
      </c>
      <c r="F13" s="2">
        <v>7.4270925408271404E-2</v>
      </c>
      <c r="G13" s="9"/>
      <c r="H13" s="9"/>
      <c r="I13" s="9"/>
      <c r="J13" s="9"/>
    </row>
    <row r="14" spans="1:10" ht="14.45" x14ac:dyDescent="0.5">
      <c r="A14" s="16" t="s">
        <v>103</v>
      </c>
      <c r="B14" s="2">
        <v>1.8570016610886642E-2</v>
      </c>
      <c r="C14" s="2">
        <v>5.3640277886966015E-2</v>
      </c>
      <c r="D14" s="2">
        <v>5.9290609610837652E-2</v>
      </c>
      <c r="E14" s="2">
        <v>7.7827106942889968E-2</v>
      </c>
      <c r="F14" s="2">
        <v>7.423891859335674E-2</v>
      </c>
      <c r="G14" s="9"/>
      <c r="H14" s="9"/>
      <c r="I14" s="9"/>
      <c r="J14" s="9"/>
    </row>
    <row r="15" spans="1:10" ht="14.45" x14ac:dyDescent="0.5">
      <c r="A15" s="16" t="s">
        <v>104</v>
      </c>
      <c r="B15" s="2">
        <v>5.5714431369369155E-3</v>
      </c>
      <c r="C15" s="2">
        <v>4.7410248321917647E-2</v>
      </c>
      <c r="D15" s="2">
        <v>5.3368980962672063E-2</v>
      </c>
      <c r="E15" s="2">
        <v>7.066111363457539E-2</v>
      </c>
      <c r="F15" s="2">
        <v>7.1028605446819437E-2</v>
      </c>
      <c r="G15" s="9"/>
      <c r="H15" s="9"/>
      <c r="I15" s="9"/>
      <c r="J15" s="9"/>
    </row>
    <row r="16" spans="1:10" ht="14.45" x14ac:dyDescent="0.5">
      <c r="A16" s="16" t="s">
        <v>105</v>
      </c>
      <c r="B16" s="2">
        <v>2.4981039232270241E-2</v>
      </c>
      <c r="C16" s="2">
        <v>5.5818177213294629E-2</v>
      </c>
      <c r="D16" s="2">
        <v>5.9512746283689966E-2</v>
      </c>
      <c r="E16" s="2">
        <v>6.97317749821178E-2</v>
      </c>
      <c r="F16" s="2">
        <v>7.1855195382151127E-2</v>
      </c>
      <c r="G16" s="9"/>
      <c r="H16" s="9"/>
      <c r="I16" s="9"/>
      <c r="J16" s="9"/>
    </row>
    <row r="17" spans="1:10" ht="14.45" x14ac:dyDescent="0.5">
      <c r="A17" s="16" t="s">
        <v>107</v>
      </c>
      <c r="B17" s="2">
        <v>1.6088154290175849E-2</v>
      </c>
      <c r="C17" s="2">
        <v>5.234271904144272E-2</v>
      </c>
      <c r="D17" s="2">
        <v>5.7085893884361472E-2</v>
      </c>
      <c r="E17" s="2">
        <v>7.1032494371306099E-2</v>
      </c>
      <c r="F17" s="2">
        <v>7.1690677282429727E-2</v>
      </c>
      <c r="G17" s="9"/>
      <c r="H17" s="9"/>
      <c r="I17" s="9"/>
      <c r="J17" s="9"/>
    </row>
    <row r="18" spans="1:10" ht="14.45" x14ac:dyDescent="0.5">
      <c r="A18" s="16" t="s">
        <v>108</v>
      </c>
      <c r="B18" s="2">
        <v>7.7483747637288047E-3</v>
      </c>
      <c r="C18" s="2">
        <v>5.0401376180325475E-2</v>
      </c>
      <c r="D18" s="2">
        <v>5.665566134850164E-2</v>
      </c>
      <c r="E18" s="2">
        <v>7.2363135027202485E-2</v>
      </c>
      <c r="F18" s="2">
        <v>7.0790552870992451E-2</v>
      </c>
      <c r="G18" s="9"/>
      <c r="H18" s="9"/>
      <c r="I18" s="9"/>
      <c r="J18" s="9"/>
    </row>
    <row r="19" spans="1:10" ht="14.45" x14ac:dyDescent="0.5">
      <c r="A19" s="16" t="s">
        <v>109</v>
      </c>
      <c r="B19" s="2">
        <v>8.9330128158822131E-3</v>
      </c>
      <c r="C19" s="2">
        <v>5.0184343815581123E-2</v>
      </c>
      <c r="D19" s="2">
        <v>5.5520562638784021E-2</v>
      </c>
      <c r="E19" s="2">
        <v>7.0619394267686486E-2</v>
      </c>
      <c r="F19" s="2">
        <v>7.029143925241188E-2</v>
      </c>
      <c r="G19" s="9"/>
      <c r="H19" s="9"/>
      <c r="I19" s="9"/>
      <c r="J19" s="9"/>
    </row>
    <row r="20" spans="1:10" ht="14.45" x14ac:dyDescent="0.5">
      <c r="A20" s="16" t="s">
        <v>110</v>
      </c>
      <c r="B20" s="2">
        <v>1.5899294566637856E-2</v>
      </c>
      <c r="C20" s="2">
        <v>5.465392758906118E-2</v>
      </c>
      <c r="D20" s="2">
        <v>5.7324895566086109E-2</v>
      </c>
      <c r="E20" s="2">
        <v>7.1628245196822427E-2</v>
      </c>
      <c r="F20" s="2">
        <v>7.1724102368493581E-2</v>
      </c>
      <c r="G20" s="9"/>
      <c r="H20" s="9"/>
      <c r="I20" s="9"/>
      <c r="J20" s="9"/>
    </row>
    <row r="21" spans="1:10" ht="14.45" x14ac:dyDescent="0.5">
      <c r="A21" s="16" t="s">
        <v>111</v>
      </c>
      <c r="B21" s="2">
        <v>1.6874173163728967E-2</v>
      </c>
      <c r="C21" s="2">
        <v>5.2837858142983585E-2</v>
      </c>
      <c r="D21" s="2">
        <v>5.7660733169662137E-2</v>
      </c>
      <c r="E21" s="2">
        <v>7.1563692741659413E-2</v>
      </c>
      <c r="F21" s="2">
        <v>7.0567618723337944E-2</v>
      </c>
      <c r="G21" s="9"/>
      <c r="H21" s="9"/>
      <c r="I21" s="9"/>
      <c r="J21" s="9"/>
    </row>
    <row r="22" spans="1:10" ht="14.45" x14ac:dyDescent="0.5">
      <c r="A22" s="16" t="s">
        <v>112</v>
      </c>
      <c r="B22" s="2">
        <v>1.0756590987721859E-2</v>
      </c>
      <c r="C22" s="2">
        <v>4.927897274370463E-2</v>
      </c>
      <c r="D22" s="2">
        <v>5.6765307321633207E-2</v>
      </c>
      <c r="E22" s="2">
        <v>7.2015049035274004E-2</v>
      </c>
      <c r="F22" s="2">
        <v>6.7364131700763163E-2</v>
      </c>
      <c r="G22" s="9"/>
      <c r="H22" s="9"/>
      <c r="I22" s="9"/>
      <c r="J22" s="9"/>
    </row>
    <row r="23" spans="1:10" ht="14.45" x14ac:dyDescent="0.5">
      <c r="A23" s="16" t="s">
        <v>45</v>
      </c>
      <c r="B23" s="2">
        <v>-4.7913521941155945E-2</v>
      </c>
      <c r="C23" s="2">
        <v>2.7488017798725117E-2</v>
      </c>
      <c r="D23" s="2">
        <v>3.8912390518534234E-2</v>
      </c>
      <c r="E23" s="2">
        <v>6.3428437745152833E-2</v>
      </c>
      <c r="F23" s="2">
        <v>3.5457691621468612E-2</v>
      </c>
      <c r="G23" s="9"/>
      <c r="H23" s="9"/>
      <c r="I23" s="9"/>
      <c r="J23" s="9"/>
    </row>
    <row r="24" spans="1:10" ht="14.45" x14ac:dyDescent="0.5">
      <c r="A24" s="54" t="s">
        <v>95</v>
      </c>
      <c r="B24" s="2">
        <v>-5.9575313147701259E-2</v>
      </c>
      <c r="C24" s="2">
        <v>1.5933734250675791E-2</v>
      </c>
      <c r="D24" s="2">
        <v>1.4589416135994293E-2</v>
      </c>
      <c r="E24" s="2">
        <v>2.8938966612215511E-2</v>
      </c>
      <c r="F24" s="2">
        <v>7.2744504673094568E-4</v>
      </c>
      <c r="G24" s="9"/>
      <c r="H24" s="9"/>
      <c r="I24" s="9"/>
      <c r="J24" s="9"/>
    </row>
    <row r="25" spans="1:10" ht="14.65" thickBot="1" x14ac:dyDescent="0.55000000000000004">
      <c r="A25" s="26"/>
      <c r="B25" s="26"/>
      <c r="C25" s="26"/>
      <c r="D25" s="26"/>
      <c r="E25" s="26"/>
      <c r="F25" s="27"/>
      <c r="G25" s="27"/>
      <c r="H25" s="27"/>
      <c r="I25" s="27"/>
    </row>
    <row r="26" spans="1:10" ht="14.65" thickBot="1" x14ac:dyDescent="0.55000000000000004">
      <c r="A26" s="11"/>
      <c r="B26" s="106" t="s">
        <v>21</v>
      </c>
      <c r="C26" s="107"/>
      <c r="D26" s="107"/>
      <c r="E26" s="107"/>
      <c r="F26" s="107"/>
      <c r="G26" s="107"/>
      <c r="H26" s="107"/>
      <c r="I26" s="107"/>
      <c r="J26" s="107"/>
    </row>
    <row r="27" spans="1:10" ht="14.65" thickBot="1" x14ac:dyDescent="0.55000000000000004">
      <c r="A27" s="12"/>
      <c r="B27" s="13" t="s">
        <v>11</v>
      </c>
      <c r="C27" s="13">
        <v>2015</v>
      </c>
      <c r="D27" s="13">
        <v>2014</v>
      </c>
      <c r="E27" s="14">
        <v>2013</v>
      </c>
      <c r="F27" s="13">
        <v>2012</v>
      </c>
      <c r="G27" s="14">
        <v>2011</v>
      </c>
      <c r="H27" s="13">
        <v>2010</v>
      </c>
      <c r="I27" s="14">
        <v>2009</v>
      </c>
      <c r="J27" s="13">
        <v>2008</v>
      </c>
    </row>
    <row r="28" spans="1:10" ht="14.45" x14ac:dyDescent="0.5">
      <c r="A28" s="16" t="s">
        <v>106</v>
      </c>
      <c r="B28" s="2">
        <v>1.2321274562832052E-4</v>
      </c>
      <c r="C28" s="2">
        <v>2.9727997985165677E-2</v>
      </c>
      <c r="D28" s="2">
        <v>9.3714908698288468E-2</v>
      </c>
      <c r="E28" s="2">
        <v>8.0250570650509889E-2</v>
      </c>
      <c r="F28" s="2">
        <v>6.155354360169274E-2</v>
      </c>
      <c r="G28" s="2">
        <v>5.4104771287240006E-2</v>
      </c>
      <c r="H28" s="2">
        <v>0.10180212087348561</v>
      </c>
      <c r="I28" s="2">
        <v>0.11871294476374938</v>
      </c>
      <c r="J28" s="2">
        <v>6.5852139033721224E-2</v>
      </c>
    </row>
    <row r="29" spans="1:10" ht="14.45" x14ac:dyDescent="0.5">
      <c r="A29" s="16" t="s">
        <v>96</v>
      </c>
      <c r="B29" s="2">
        <v>3.9314759607973482E-3</v>
      </c>
      <c r="C29" s="2">
        <v>2.7771792154093422E-2</v>
      </c>
      <c r="D29" s="2">
        <v>8.9034286007480201E-2</v>
      </c>
      <c r="E29" s="2">
        <v>8.3482963818793055E-2</v>
      </c>
      <c r="F29" s="2">
        <v>6.8055795189911006E-2</v>
      </c>
      <c r="G29" s="2">
        <v>4.2220634334433793E-2</v>
      </c>
      <c r="H29" s="2">
        <v>0.10535014240037088</v>
      </c>
      <c r="I29" s="2">
        <v>0.13438392833224033</v>
      </c>
      <c r="J29" s="2">
        <v>6.2263568233636546E-2</v>
      </c>
    </row>
    <row r="30" spans="1:10" ht="14.45" x14ac:dyDescent="0.5">
      <c r="A30" s="16" t="s">
        <v>97</v>
      </c>
      <c r="B30" s="2">
        <v>1.6400386557866575E-3</v>
      </c>
      <c r="C30" s="2">
        <v>3.8358087499739124E-2</v>
      </c>
      <c r="D30" s="2">
        <v>9.673977711652193E-2</v>
      </c>
      <c r="E30" s="2">
        <v>8.2594162350698053E-2</v>
      </c>
      <c r="F30" s="2">
        <v>6.7527681643467563E-2</v>
      </c>
      <c r="G30" s="2">
        <v>5.0904641519885496E-2</v>
      </c>
      <c r="H30" s="2">
        <v>9.4246076594513895E-2</v>
      </c>
      <c r="I30" s="2">
        <v>0.10892948039869355</v>
      </c>
      <c r="J30" s="2">
        <v>7.1777150214877183E-2</v>
      </c>
    </row>
    <row r="31" spans="1:10" ht="14.45" x14ac:dyDescent="0.5">
      <c r="A31" s="16" t="s">
        <v>98</v>
      </c>
      <c r="B31" s="2">
        <v>-5.2924869618820036E-4</v>
      </c>
      <c r="C31" s="2">
        <v>3.1866564794375218E-2</v>
      </c>
      <c r="D31" s="2">
        <v>9.6220820757163983E-2</v>
      </c>
      <c r="E31" s="2">
        <v>8.5039971243787482E-2</v>
      </c>
      <c r="F31" s="2">
        <v>6.3709325302972131E-2</v>
      </c>
      <c r="G31" s="2">
        <v>5.1573611492369054E-2</v>
      </c>
      <c r="H31" s="2">
        <v>0.10282173302163322</v>
      </c>
      <c r="I31" s="2">
        <v>0.12646595546123662</v>
      </c>
      <c r="J31" s="2">
        <v>5.5892796953318946E-2</v>
      </c>
    </row>
    <row r="32" spans="1:10" ht="14.45" x14ac:dyDescent="0.5">
      <c r="A32" s="16" t="s">
        <v>99</v>
      </c>
      <c r="B32" s="2">
        <v>9.5985784014129827E-4</v>
      </c>
      <c r="C32" s="2">
        <v>2.9162112184079492E-2</v>
      </c>
      <c r="D32" s="2">
        <v>9.4615908088089951E-2</v>
      </c>
      <c r="E32" s="2">
        <v>8.3960163919215125E-2</v>
      </c>
      <c r="F32" s="2">
        <v>6.7193340644948529E-2</v>
      </c>
      <c r="G32" s="2">
        <v>4.8819517990287498E-2</v>
      </c>
      <c r="H32" s="2">
        <v>9.8737219480927063E-2</v>
      </c>
      <c r="I32" s="2">
        <v>0.1319787425903709</v>
      </c>
      <c r="J32" s="2">
        <v>5.7491969579457347E-2</v>
      </c>
    </row>
    <row r="33" spans="1:10" ht="14.45" x14ac:dyDescent="0.5">
      <c r="A33" s="16" t="s">
        <v>100</v>
      </c>
      <c r="B33" s="2">
        <v>-1.0514789689419768E-4</v>
      </c>
      <c r="C33" s="2">
        <v>2.7207773212835074E-2</v>
      </c>
      <c r="D33" s="2">
        <v>9.6896837772826538E-2</v>
      </c>
      <c r="E33" s="2">
        <v>8.6088505946901428E-2</v>
      </c>
      <c r="F33" s="2">
        <v>6.6732426318338423E-2</v>
      </c>
      <c r="G33" s="2">
        <v>5.1128729600995904E-2</v>
      </c>
      <c r="H33" s="2">
        <v>0.10353631272536945</v>
      </c>
      <c r="I33" s="2">
        <v>0.125210680270192</v>
      </c>
      <c r="J33" s="2">
        <v>5.4433297916568479E-2</v>
      </c>
    </row>
    <row r="34" spans="1:10" ht="14.45" x14ac:dyDescent="0.5">
      <c r="A34" s="16" t="s">
        <v>101</v>
      </c>
      <c r="B34" s="2">
        <v>7.4708064424269249E-3</v>
      </c>
      <c r="C34" s="2">
        <v>3.5320669395623394E-2</v>
      </c>
      <c r="D34" s="2">
        <v>9.5097671013707252E-2</v>
      </c>
      <c r="E34" s="2">
        <v>8.2600472469019914E-2</v>
      </c>
      <c r="F34" s="2">
        <v>8.3113267136024405E-2</v>
      </c>
      <c r="G34" s="2">
        <v>4.2737640247683784E-2</v>
      </c>
      <c r="H34" s="2">
        <v>0.10212087406398651</v>
      </c>
      <c r="I34" s="2">
        <v>0.14344523774582951</v>
      </c>
      <c r="J34" s="2">
        <v>3.9584174746164269E-2</v>
      </c>
    </row>
    <row r="35" spans="1:10" ht="14.45" x14ac:dyDescent="0.5">
      <c r="A35" s="16" t="s">
        <v>102</v>
      </c>
      <c r="B35" s="2">
        <v>5.2877556172079565E-3</v>
      </c>
      <c r="C35" s="2">
        <v>2.8846857924183622E-2</v>
      </c>
      <c r="D35" s="2">
        <v>9.4570162084839593E-2</v>
      </c>
      <c r="E35" s="2">
        <v>8.5040347472834732E-2</v>
      </c>
      <c r="F35" s="2">
        <v>7.9238371409478203E-2</v>
      </c>
      <c r="G35" s="2">
        <v>4.3406458059335851E-2</v>
      </c>
      <c r="H35" s="2">
        <v>0.11074963080806421</v>
      </c>
      <c r="I35" s="2">
        <v>0.16147863944063179</v>
      </c>
      <c r="J35" s="2">
        <v>2.4107963973636792E-2</v>
      </c>
    </row>
    <row r="36" spans="1:10" ht="14.45" x14ac:dyDescent="0.5">
      <c r="A36" s="16" t="s">
        <v>103</v>
      </c>
      <c r="B36" s="2">
        <v>6.7857880150614669E-3</v>
      </c>
      <c r="C36" s="2">
        <v>2.6150767011984044E-2</v>
      </c>
      <c r="D36" s="2">
        <v>9.2959772646791228E-2</v>
      </c>
      <c r="E36" s="2">
        <v>8.396403801688046E-2</v>
      </c>
      <c r="F36" s="2">
        <v>8.276799213135555E-2</v>
      </c>
      <c r="G36" s="2">
        <v>4.0669726793021388E-2</v>
      </c>
      <c r="H36" s="2">
        <v>0.10663787317980566</v>
      </c>
      <c r="I36" s="2">
        <v>0.16714686417090152</v>
      </c>
      <c r="J36" s="2">
        <v>2.5697013203902053E-2</v>
      </c>
    </row>
    <row r="37" spans="1:10" ht="14.45" x14ac:dyDescent="0.5">
      <c r="A37" s="16" t="s">
        <v>104</v>
      </c>
      <c r="B37" s="2">
        <v>-2.2552034206066995E-3</v>
      </c>
      <c r="C37" s="2">
        <v>2.1181695526291344E-2</v>
      </c>
      <c r="D37" s="2">
        <v>9.089313947280564E-2</v>
      </c>
      <c r="E37" s="2">
        <v>8.062289117667687E-2</v>
      </c>
      <c r="F37" s="2">
        <v>6.2155819899322173E-2</v>
      </c>
      <c r="G37" s="2">
        <v>4.9057315399249735E-2</v>
      </c>
      <c r="H37" s="2">
        <v>0.10573534604325019</v>
      </c>
      <c r="I37" s="2">
        <v>0.13295980964426679</v>
      </c>
      <c r="J37" s="2">
        <v>6.2658357018351651E-2</v>
      </c>
    </row>
    <row r="38" spans="1:10" ht="14.45" x14ac:dyDescent="0.5">
      <c r="A38" s="16" t="s">
        <v>105</v>
      </c>
      <c r="B38" s="2">
        <v>4.3438033518408137E-3</v>
      </c>
      <c r="C38" s="2">
        <v>3.7653534142515044E-2</v>
      </c>
      <c r="D38" s="2">
        <v>9.3633971270377536E-2</v>
      </c>
      <c r="E38" s="2">
        <v>8.0698769135641779E-2</v>
      </c>
      <c r="F38" s="2">
        <v>6.4655731621389601E-2</v>
      </c>
      <c r="G38" s="2">
        <v>4.9059654997451796E-2</v>
      </c>
      <c r="H38" s="2">
        <v>9.7461118738559005E-2</v>
      </c>
      <c r="I38" s="2">
        <v>0.10628844586090969</v>
      </c>
      <c r="J38" s="2">
        <v>7.3661376941338563E-2</v>
      </c>
    </row>
    <row r="39" spans="1:10" ht="14.45" x14ac:dyDescent="0.5">
      <c r="A39" s="16" t="s">
        <v>107</v>
      </c>
      <c r="B39" s="2">
        <v>3.660824112015959E-3</v>
      </c>
      <c r="C39" s="2">
        <v>2.8458020008294005E-2</v>
      </c>
      <c r="D39" s="2">
        <v>9.1514809117899887E-2</v>
      </c>
      <c r="E39" s="2">
        <v>8.2062554817251776E-2</v>
      </c>
      <c r="F39" s="2">
        <v>6.4321350595379911E-2</v>
      </c>
      <c r="G39" s="2">
        <v>4.6982249174582602E-2</v>
      </c>
      <c r="H39" s="2">
        <v>0.10195438330647955</v>
      </c>
      <c r="I39" s="2">
        <v>0.12930158317589435</v>
      </c>
      <c r="J39" s="2">
        <v>5.9359514620834331E-2</v>
      </c>
    </row>
    <row r="40" spans="1:10" ht="14.45" x14ac:dyDescent="0.5">
      <c r="A40" s="16" t="s">
        <v>108</v>
      </c>
      <c r="B40" s="2">
        <v>-1.3162536625290766E-3</v>
      </c>
      <c r="C40" s="2">
        <v>2.2624319778211888E-2</v>
      </c>
      <c r="D40" s="2">
        <v>9.0478308548272546E-2</v>
      </c>
      <c r="E40" s="2">
        <v>9.0597518524303089E-2</v>
      </c>
      <c r="F40" s="2">
        <v>7.1411684757935801E-2</v>
      </c>
      <c r="G40" s="2">
        <v>4.2707787379906659E-2</v>
      </c>
      <c r="H40" s="2">
        <v>0.10549973579642868</v>
      </c>
      <c r="I40" s="2">
        <v>0.12697140768778836</v>
      </c>
      <c r="J40" s="2">
        <v>5.1954520309124064E-2</v>
      </c>
    </row>
    <row r="41" spans="1:10" ht="14.45" x14ac:dyDescent="0.5">
      <c r="A41" s="16" t="s">
        <v>109</v>
      </c>
      <c r="B41" s="2">
        <v>1.5722579917578638E-3</v>
      </c>
      <c r="C41" s="2">
        <v>2.1984137406215298E-2</v>
      </c>
      <c r="D41" s="2">
        <v>8.6874974716270037E-2</v>
      </c>
      <c r="E41" s="2">
        <v>8.8866825897443436E-2</v>
      </c>
      <c r="F41" s="2">
        <v>6.8879739747281343E-2</v>
      </c>
      <c r="G41" s="2">
        <v>4.0606367851555136E-2</v>
      </c>
      <c r="H41" s="2">
        <v>0.10881643303140476</v>
      </c>
      <c r="I41" s="2">
        <v>0.12481403130267443</v>
      </c>
      <c r="J41" s="2">
        <v>5.4077236344105994E-2</v>
      </c>
    </row>
    <row r="42" spans="1:10" ht="14.45" x14ac:dyDescent="0.5">
      <c r="A42" s="16" t="s">
        <v>110</v>
      </c>
      <c r="B42" s="2">
        <v>2.1688509376489584E-3</v>
      </c>
      <c r="C42" s="2">
        <v>3.1161408185717443E-2</v>
      </c>
      <c r="D42" s="2">
        <v>9.3115664581330249E-2</v>
      </c>
      <c r="E42" s="2">
        <v>8.3138145531090446E-2</v>
      </c>
      <c r="F42" s="2">
        <v>6.0846073659768685E-2</v>
      </c>
      <c r="G42" s="2">
        <v>4.9731754366907577E-2</v>
      </c>
      <c r="H42" s="2">
        <v>0.10605263475868187</v>
      </c>
      <c r="I42" s="2">
        <v>0.12379950742643731</v>
      </c>
      <c r="J42" s="2">
        <v>5.7756505513043566E-2</v>
      </c>
    </row>
    <row r="43" spans="1:10" ht="14.45" x14ac:dyDescent="0.5">
      <c r="A43" s="16" t="s">
        <v>111</v>
      </c>
      <c r="B43" s="2">
        <v>1.0583943475956925E-3</v>
      </c>
      <c r="C43" s="2">
        <v>2.8648313895384359E-2</v>
      </c>
      <c r="D43" s="2">
        <v>9.258248309535011E-2</v>
      </c>
      <c r="E43" s="2">
        <v>8.4486511923743901E-2</v>
      </c>
      <c r="F43" s="2">
        <v>6.2365681929216876E-2</v>
      </c>
      <c r="G43" s="2">
        <v>5.2022572880187745E-2</v>
      </c>
      <c r="H43" s="2">
        <v>0.10414209142364461</v>
      </c>
      <c r="I43" s="2">
        <v>0.12223780310261256</v>
      </c>
      <c r="J43" s="2">
        <v>5.0602343422395668E-2</v>
      </c>
    </row>
    <row r="44" spans="1:10" ht="14.45" x14ac:dyDescent="0.5">
      <c r="A44" s="16" t="s">
        <v>112</v>
      </c>
      <c r="B44" s="2">
        <v>2.7578381189881096E-3</v>
      </c>
      <c r="C44" s="2">
        <v>1.9381689419234904E-2</v>
      </c>
      <c r="D44" s="2">
        <v>7.7919258089247823E-2</v>
      </c>
      <c r="E44" s="2">
        <v>0.10207976081524306</v>
      </c>
      <c r="F44" s="2">
        <v>6.2674549590379103E-2</v>
      </c>
      <c r="G44" s="2">
        <v>5.1162588335940118E-2</v>
      </c>
      <c r="H44" s="2">
        <v>0.10306490186131501</v>
      </c>
      <c r="I44" s="2">
        <v>0.15039244952491049</v>
      </c>
      <c r="J44" s="2">
        <v>5.6534282681690584E-3</v>
      </c>
    </row>
    <row r="45" spans="1:10" ht="14.45" x14ac:dyDescent="0.5">
      <c r="A45" s="16" t="s">
        <v>45</v>
      </c>
      <c r="B45" s="2">
        <v>-1.6118503819111507E-2</v>
      </c>
      <c r="C45" s="2">
        <v>-3.8251980048888967E-3</v>
      </c>
      <c r="D45" s="2">
        <v>4.7526341502359681E-2</v>
      </c>
      <c r="E45" s="2">
        <v>0.13211420102339155</v>
      </c>
      <c r="F45" s="2">
        <v>0.11538255499104322</v>
      </c>
      <c r="G45" s="2">
        <v>-4.0668411688731143E-2</v>
      </c>
      <c r="H45" s="2">
        <v>8.5784870467639829E-2</v>
      </c>
      <c r="I45" s="2">
        <v>0.24664045345223862</v>
      </c>
      <c r="J45" s="2">
        <v>-0.20356032324978934</v>
      </c>
    </row>
    <row r="46" spans="1:10" ht="14.65" thickBot="1" x14ac:dyDescent="0.55000000000000004">
      <c r="A46" s="54" t="s">
        <v>95</v>
      </c>
      <c r="B46" s="2">
        <v>-2.1382610703816085E-2</v>
      </c>
      <c r="C46" s="2">
        <v>-2.6590445444915067E-3</v>
      </c>
      <c r="D46" s="2">
        <v>3.3668900255525269E-2</v>
      </c>
      <c r="E46" s="2">
        <v>8.9553598320458727E-2</v>
      </c>
      <c r="F46" s="2">
        <v>4.7883820449413417E-2</v>
      </c>
      <c r="G46" s="2">
        <v>-5.7189722220029382E-2</v>
      </c>
      <c r="H46" s="2">
        <v>5.7034409735325031E-2</v>
      </c>
      <c r="I46" s="2">
        <v>0.11468832849669264</v>
      </c>
      <c r="J46" s="2">
        <v>-0.21369430993387861</v>
      </c>
    </row>
    <row r="47" spans="1:10" s="20" customFormat="1" ht="14.65" thickBot="1" x14ac:dyDescent="0.55000000000000004">
      <c r="A47" s="17"/>
      <c r="B47" s="18"/>
      <c r="C47" s="18"/>
      <c r="D47" s="18"/>
      <c r="E47" s="18"/>
      <c r="F47" s="19"/>
      <c r="G47" s="19"/>
      <c r="H47" s="19"/>
      <c r="I47" s="19"/>
      <c r="J47" s="19"/>
    </row>
    <row r="48" spans="1:10" ht="14.65" thickBot="1" x14ac:dyDescent="0.55000000000000004">
      <c r="A48" s="22"/>
      <c r="B48" s="106" t="s">
        <v>22</v>
      </c>
      <c r="C48" s="107"/>
      <c r="D48" s="107"/>
      <c r="E48" s="108"/>
      <c r="F48" s="9"/>
      <c r="G48" s="9"/>
      <c r="H48" s="9"/>
      <c r="I48" s="9"/>
    </row>
    <row r="49" spans="1:9" ht="14.65" thickBot="1" x14ac:dyDescent="0.55000000000000004">
      <c r="A49" s="23"/>
      <c r="B49" s="14" t="s">
        <v>13</v>
      </c>
      <c r="C49" s="14" t="s">
        <v>14</v>
      </c>
      <c r="D49" s="45" t="s">
        <v>15</v>
      </c>
      <c r="E49" s="25" t="s">
        <v>16</v>
      </c>
      <c r="F49" s="9"/>
      <c r="G49" s="9"/>
      <c r="H49" s="9"/>
      <c r="I49" s="9"/>
    </row>
    <row r="50" spans="1:9" ht="14.45" x14ac:dyDescent="0.5">
      <c r="A50" s="16" t="s">
        <v>106</v>
      </c>
      <c r="B50" s="4">
        <v>3.7917007009757806</v>
      </c>
      <c r="C50" s="4">
        <v>4.7807515086450856</v>
      </c>
      <c r="D50" s="4">
        <v>6.4904766991809248</v>
      </c>
      <c r="E50" s="4">
        <v>6.0404025425884997</v>
      </c>
      <c r="F50" s="9"/>
      <c r="G50" s="9"/>
      <c r="H50" s="9"/>
      <c r="I50" s="9"/>
    </row>
    <row r="51" spans="1:9" ht="14.45" x14ac:dyDescent="0.5">
      <c r="A51" s="16" t="s">
        <v>96</v>
      </c>
      <c r="B51" s="4">
        <v>3.7101991743990368</v>
      </c>
      <c r="C51" s="4">
        <v>4.67985826817951</v>
      </c>
      <c r="D51" s="4">
        <v>6.3560741776682947</v>
      </c>
      <c r="E51" s="4">
        <v>5.9041393182102828</v>
      </c>
      <c r="F51" s="9"/>
      <c r="G51" s="9"/>
      <c r="H51" s="9"/>
      <c r="I51" s="9"/>
    </row>
    <row r="52" spans="1:9" ht="14.45" x14ac:dyDescent="0.5">
      <c r="A52" s="16" t="s">
        <v>97</v>
      </c>
      <c r="B52" s="4">
        <v>4.1393586415599763</v>
      </c>
      <c r="C52" s="4">
        <v>5.3923079315274896</v>
      </c>
      <c r="D52" s="4">
        <v>6.5100547473216341</v>
      </c>
      <c r="E52" s="4">
        <v>6.0345330116186151</v>
      </c>
      <c r="F52" s="9"/>
      <c r="G52" s="9"/>
      <c r="H52" s="9"/>
      <c r="I52" s="9"/>
    </row>
    <row r="53" spans="1:9" ht="14.45" x14ac:dyDescent="0.5">
      <c r="A53" s="16" t="s">
        <v>98</v>
      </c>
      <c r="B53" s="4">
        <v>4.0512040973845576</v>
      </c>
      <c r="C53" s="4">
        <v>5.0196796848637533</v>
      </c>
      <c r="D53" s="4">
        <v>6.7956305970040791</v>
      </c>
      <c r="E53" s="4">
        <v>5.953537586822689</v>
      </c>
      <c r="F53" s="9"/>
      <c r="G53" s="9"/>
      <c r="H53" s="9"/>
      <c r="I53" s="9"/>
    </row>
    <row r="54" spans="1:9" ht="14.45" x14ac:dyDescent="0.5">
      <c r="A54" s="16" t="s">
        <v>99</v>
      </c>
      <c r="B54" s="4">
        <v>3.803243830027411</v>
      </c>
      <c r="C54" s="4">
        <v>4.9543731884639035</v>
      </c>
      <c r="D54" s="4">
        <v>6.626322317139433</v>
      </c>
      <c r="E54" s="4">
        <v>5.8489882421821093</v>
      </c>
      <c r="F54" s="9"/>
      <c r="G54" s="9"/>
      <c r="H54" s="9"/>
      <c r="I54" s="9"/>
    </row>
    <row r="55" spans="1:9" ht="14.45" x14ac:dyDescent="0.5">
      <c r="A55" s="16" t="s">
        <v>100</v>
      </c>
      <c r="B55" s="4">
        <v>3.9798230334030777</v>
      </c>
      <c r="C55" s="4">
        <v>5.0064312129444879</v>
      </c>
      <c r="D55" s="4">
        <v>6.8160457966443921</v>
      </c>
      <c r="E55" s="4">
        <v>5.765062221701335</v>
      </c>
      <c r="F55" s="9"/>
      <c r="G55" s="9"/>
      <c r="H55" s="9"/>
      <c r="I55" s="9"/>
    </row>
    <row r="56" spans="1:9" ht="14.45" x14ac:dyDescent="0.5">
      <c r="A56" s="16" t="s">
        <v>101</v>
      </c>
      <c r="B56" s="4">
        <v>4.6522596252248309</v>
      </c>
      <c r="C56" s="4">
        <v>5.9998509393885522</v>
      </c>
      <c r="D56" s="4">
        <v>7.5690267533122535</v>
      </c>
      <c r="E56" s="4">
        <v>6.1371745297992248</v>
      </c>
      <c r="F56" s="9"/>
      <c r="G56" s="9"/>
      <c r="H56" s="9"/>
      <c r="I56" s="9"/>
    </row>
    <row r="57" spans="1:9" ht="14.45" x14ac:dyDescent="0.5">
      <c r="A57" s="16" t="s">
        <v>102</v>
      </c>
      <c r="B57" s="4">
        <v>4.6141938962740818</v>
      </c>
      <c r="C57" s="4">
        <v>5.6418948331355843</v>
      </c>
      <c r="D57" s="4">
        <v>7.9831454838082374</v>
      </c>
      <c r="E57" s="4">
        <v>6.0628358678700964</v>
      </c>
      <c r="F57" s="9"/>
      <c r="G57" s="9"/>
      <c r="H57" s="9"/>
      <c r="I57" s="9"/>
    </row>
    <row r="58" spans="1:9" ht="14.45" x14ac:dyDescent="0.5">
      <c r="A58" s="16" t="s">
        <v>103</v>
      </c>
      <c r="B58" s="4">
        <v>4.2965747706647432</v>
      </c>
      <c r="C58" s="4">
        <v>5.5167623889632385</v>
      </c>
      <c r="D58" s="4">
        <v>7.7215428770695675</v>
      </c>
      <c r="E58" s="4">
        <v>5.9686280861382723</v>
      </c>
      <c r="F58" s="9"/>
      <c r="G58" s="9"/>
      <c r="H58" s="9"/>
      <c r="I58" s="9"/>
    </row>
    <row r="59" spans="1:9" ht="14.45" x14ac:dyDescent="0.5">
      <c r="A59" s="16" t="s">
        <v>104</v>
      </c>
      <c r="B59" s="4">
        <v>3.1532007020810866</v>
      </c>
      <c r="C59" s="4">
        <v>4.1814103740370765</v>
      </c>
      <c r="D59" s="4">
        <v>6.0271411354243689</v>
      </c>
      <c r="E59" s="4">
        <v>5.8215521899225955</v>
      </c>
      <c r="F59" s="9"/>
      <c r="G59" s="9"/>
      <c r="H59" s="9"/>
      <c r="I59" s="9"/>
    </row>
    <row r="60" spans="1:9" ht="14.45" x14ac:dyDescent="0.5">
      <c r="A60" s="16" t="s">
        <v>105</v>
      </c>
      <c r="B60" s="4">
        <v>4.0573745396628018</v>
      </c>
      <c r="C60" s="4">
        <v>5.1926949966600153</v>
      </c>
      <c r="D60" s="4">
        <v>6.3260710336252108</v>
      </c>
      <c r="E60" s="4">
        <v>5.9339193587207797</v>
      </c>
      <c r="F60" s="9"/>
      <c r="G60" s="9"/>
      <c r="H60" s="9"/>
      <c r="I60" s="9"/>
    </row>
    <row r="61" spans="1:9" ht="14.45" x14ac:dyDescent="0.5">
      <c r="A61" s="16" t="s">
        <v>107</v>
      </c>
      <c r="B61" s="4">
        <v>3.7372957268722424</v>
      </c>
      <c r="C61" s="4">
        <v>4.8041386393084471</v>
      </c>
      <c r="D61" s="4">
        <v>6.4437265330293645</v>
      </c>
      <c r="E61" s="4">
        <v>5.7690252622463829</v>
      </c>
      <c r="F61" s="9"/>
      <c r="G61" s="9"/>
      <c r="H61" s="9"/>
      <c r="I61" s="9"/>
    </row>
    <row r="62" spans="1:9" ht="14.45" x14ac:dyDescent="0.5">
      <c r="A62" s="16" t="s">
        <v>108</v>
      </c>
      <c r="B62" s="4">
        <v>3.8400843565473273</v>
      </c>
      <c r="C62" s="4">
        <v>4.9745658931526426</v>
      </c>
      <c r="D62" s="4">
        <v>6.6511164620779155</v>
      </c>
      <c r="E62" s="4">
        <v>5.7313624588511711</v>
      </c>
      <c r="F62" s="9"/>
      <c r="G62" s="9"/>
      <c r="H62" s="9"/>
      <c r="I62" s="9"/>
    </row>
    <row r="63" spans="1:9" ht="14.45" x14ac:dyDescent="0.5">
      <c r="A63" s="16" t="s">
        <v>109</v>
      </c>
      <c r="B63" s="4">
        <v>3.7460917821283846</v>
      </c>
      <c r="C63" s="4">
        <v>4.8203193161296545</v>
      </c>
      <c r="D63" s="4">
        <v>6.4914127327721927</v>
      </c>
      <c r="E63" s="4">
        <v>5.6736246813167348</v>
      </c>
      <c r="F63" s="9"/>
      <c r="G63" s="9"/>
      <c r="H63" s="9"/>
      <c r="I63" s="9"/>
    </row>
    <row r="64" spans="1:9" ht="14.45" x14ac:dyDescent="0.5">
      <c r="A64" s="16" t="s">
        <v>110</v>
      </c>
      <c r="B64" s="4">
        <v>3.982465137690391</v>
      </c>
      <c r="C64" s="4">
        <v>4.8649655982423194</v>
      </c>
      <c r="D64" s="4">
        <v>6.6032239067913254</v>
      </c>
      <c r="E64" s="4">
        <v>5.8594904023638508</v>
      </c>
      <c r="F64" s="9"/>
      <c r="G64" s="9"/>
      <c r="H64" s="9"/>
      <c r="I64" s="9"/>
    </row>
    <row r="65" spans="1:9" ht="14.45" x14ac:dyDescent="0.5">
      <c r="A65" s="16" t="s">
        <v>111</v>
      </c>
      <c r="B65" s="4">
        <v>3.9133045840370673</v>
      </c>
      <c r="C65" s="4">
        <v>4.8550570919673648</v>
      </c>
      <c r="D65" s="4">
        <v>6.6384853835923829</v>
      </c>
      <c r="E65" s="4">
        <v>5.4229431688424974</v>
      </c>
      <c r="F65" s="9"/>
      <c r="G65" s="9"/>
      <c r="H65" s="9"/>
      <c r="I65" s="9"/>
    </row>
    <row r="66" spans="1:9" ht="14.45" x14ac:dyDescent="0.5">
      <c r="A66" s="16" t="s">
        <v>112</v>
      </c>
      <c r="B66" s="4">
        <v>3.9978726092060004</v>
      </c>
      <c r="C66" s="4">
        <v>5.7197192512891233</v>
      </c>
      <c r="D66" s="4">
        <v>8.163333186873853</v>
      </c>
      <c r="E66" s="4">
        <v>5.2121904248825883</v>
      </c>
      <c r="F66" s="9"/>
      <c r="G66" s="9"/>
      <c r="H66" s="9"/>
      <c r="I66" s="9"/>
    </row>
    <row r="67" spans="1:9" ht="14.45" x14ac:dyDescent="0.5">
      <c r="A67" s="16" t="s">
        <v>45</v>
      </c>
      <c r="B67" s="4">
        <v>1.1098658330574156</v>
      </c>
      <c r="C67" s="4">
        <v>1.3116298344773318</v>
      </c>
      <c r="D67" s="4">
        <v>2.2832726708286581</v>
      </c>
      <c r="E67" s="4">
        <v>0.75323688121964305</v>
      </c>
      <c r="F67" s="9"/>
      <c r="G67" s="9"/>
      <c r="H67" s="9"/>
      <c r="I67" s="9"/>
    </row>
    <row r="68" spans="1:9" ht="14.45" x14ac:dyDescent="0.5">
      <c r="A68" s="54" t="s">
        <v>95</v>
      </c>
      <c r="B68" s="4">
        <v>0.59737810626518328</v>
      </c>
      <c r="C68" s="4">
        <v>0.50050974586083974</v>
      </c>
      <c r="D68" s="4">
        <v>1.0604816317052825</v>
      </c>
      <c r="E68" s="4">
        <v>1.6308288616369748E-2</v>
      </c>
      <c r="F68" s="9"/>
      <c r="G68" s="9"/>
      <c r="H68" s="9"/>
      <c r="I68" s="9"/>
    </row>
    <row r="69" spans="1:9" ht="14.65" thickBot="1" x14ac:dyDescent="0.55000000000000004">
      <c r="A69" s="26"/>
      <c r="B69" s="26"/>
      <c r="C69" s="26"/>
      <c r="D69" s="26"/>
      <c r="E69" s="27"/>
      <c r="F69" s="27"/>
      <c r="G69" s="27"/>
    </row>
    <row r="70" spans="1:9" ht="14.65" thickBot="1" x14ac:dyDescent="0.55000000000000004">
      <c r="A70" s="22"/>
      <c r="B70" s="106" t="s">
        <v>29</v>
      </c>
      <c r="C70" s="107"/>
      <c r="D70" s="107"/>
      <c r="E70" s="108"/>
      <c r="F70" s="9"/>
      <c r="G70" s="9"/>
      <c r="H70" s="9"/>
      <c r="I70" s="9"/>
    </row>
    <row r="71" spans="1:9" ht="14.65" thickBot="1" x14ac:dyDescent="0.55000000000000004">
      <c r="A71" s="23"/>
      <c r="B71" s="14" t="s">
        <v>13</v>
      </c>
      <c r="C71" s="14" t="s">
        <v>14</v>
      </c>
      <c r="D71" s="45" t="s">
        <v>15</v>
      </c>
      <c r="E71" s="25" t="s">
        <v>16</v>
      </c>
      <c r="F71" s="9"/>
      <c r="G71" s="9"/>
      <c r="H71" s="9"/>
      <c r="I71" s="9"/>
    </row>
    <row r="72" spans="1:9" ht="14.45" x14ac:dyDescent="0.5">
      <c r="A72" s="16" t="s">
        <v>106</v>
      </c>
      <c r="B72" s="4">
        <v>1.0331361965703385</v>
      </c>
      <c r="C72" s="4">
        <v>1.244222206037755</v>
      </c>
      <c r="D72" s="4">
        <v>1.6842541115036473</v>
      </c>
      <c r="E72" s="4">
        <v>1.5936909789695883</v>
      </c>
      <c r="F72" s="9"/>
      <c r="G72" s="9"/>
      <c r="H72" s="9"/>
      <c r="I72" s="9"/>
    </row>
    <row r="73" spans="1:9" ht="14.45" x14ac:dyDescent="0.5">
      <c r="A73" s="16" t="s">
        <v>96</v>
      </c>
      <c r="B73" s="4">
        <v>1.0232390404429621</v>
      </c>
      <c r="C73" s="4">
        <v>1.227398295321976</v>
      </c>
      <c r="D73" s="4">
        <v>1.6750826111511863</v>
      </c>
      <c r="E73" s="4">
        <v>1.6073448943030395</v>
      </c>
      <c r="F73" s="9"/>
      <c r="G73" s="9"/>
      <c r="H73" s="9"/>
      <c r="I73" s="9"/>
    </row>
    <row r="74" spans="1:9" ht="14.45" x14ac:dyDescent="0.5">
      <c r="A74" s="16" t="s">
        <v>97</v>
      </c>
      <c r="B74" s="4">
        <v>1.1122124905141066</v>
      </c>
      <c r="C74" s="4">
        <v>1.3553665483683843</v>
      </c>
      <c r="D74" s="4">
        <v>1.6777248233258382</v>
      </c>
      <c r="E74" s="4">
        <v>1.6101791877873202</v>
      </c>
      <c r="F74" s="9"/>
      <c r="G74" s="9"/>
      <c r="H74" s="9"/>
      <c r="I74" s="9"/>
    </row>
    <row r="75" spans="1:9" ht="14.45" x14ac:dyDescent="0.5">
      <c r="A75" s="16" t="s">
        <v>98</v>
      </c>
      <c r="B75" s="4">
        <v>1.1037616981754717</v>
      </c>
      <c r="C75" s="4">
        <v>1.291028202773753</v>
      </c>
      <c r="D75" s="4">
        <v>1.7354928731659163</v>
      </c>
      <c r="E75" s="4">
        <v>1.5934189529225531</v>
      </c>
      <c r="F75" s="9"/>
      <c r="G75" s="9"/>
      <c r="H75" s="9"/>
      <c r="I75" s="9"/>
    </row>
    <row r="76" spans="1:9" ht="14.45" x14ac:dyDescent="0.5">
      <c r="A76" s="16" t="s">
        <v>99</v>
      </c>
      <c r="B76" s="4">
        <v>1.0423376551298795</v>
      </c>
      <c r="C76" s="4">
        <v>1.2905731925350392</v>
      </c>
      <c r="D76" s="4">
        <v>1.724573474227078</v>
      </c>
      <c r="E76" s="4">
        <v>1.5953286752076583</v>
      </c>
      <c r="F76" s="9"/>
      <c r="G76" s="9"/>
      <c r="H76" s="9"/>
      <c r="I76" s="9"/>
    </row>
    <row r="77" spans="1:9" ht="14.45" x14ac:dyDescent="0.5">
      <c r="A77" s="16" t="s">
        <v>100</v>
      </c>
      <c r="B77" s="4">
        <v>1.0804943458331282</v>
      </c>
      <c r="C77" s="4">
        <v>1.2947922942311054</v>
      </c>
      <c r="D77" s="4">
        <v>1.7401960194437984</v>
      </c>
      <c r="E77" s="4">
        <v>1.5743888294199568</v>
      </c>
      <c r="F77" s="9"/>
      <c r="G77" s="9"/>
      <c r="H77" s="9"/>
      <c r="I77" s="9"/>
    </row>
    <row r="78" spans="1:9" ht="14.45" x14ac:dyDescent="0.5">
      <c r="A78" s="16" t="s">
        <v>101</v>
      </c>
      <c r="B78" s="4">
        <v>1.2418178451857647</v>
      </c>
      <c r="C78" s="4">
        <v>1.4512793502853023</v>
      </c>
      <c r="D78" s="4">
        <v>1.8587652070024503</v>
      </c>
      <c r="E78" s="4">
        <v>1.6744897955515201</v>
      </c>
      <c r="F78" s="9"/>
      <c r="G78" s="9"/>
      <c r="H78" s="9"/>
      <c r="I78" s="9"/>
    </row>
    <row r="79" spans="1:9" ht="14.45" x14ac:dyDescent="0.5">
      <c r="A79" s="16" t="s">
        <v>102</v>
      </c>
      <c r="B79" s="4">
        <v>1.2313763232173496</v>
      </c>
      <c r="C79" s="4">
        <v>1.3801939366453875</v>
      </c>
      <c r="D79" s="4">
        <v>1.9013159599230312</v>
      </c>
      <c r="E79" s="4">
        <v>1.6318548583476342</v>
      </c>
      <c r="F79" s="9"/>
      <c r="G79" s="9"/>
      <c r="H79" s="9"/>
      <c r="I79" s="9"/>
    </row>
    <row r="80" spans="1:9" ht="14.45" x14ac:dyDescent="0.5">
      <c r="A80" s="16" t="s">
        <v>103</v>
      </c>
      <c r="B80" s="4">
        <v>1.1643370165380942</v>
      </c>
      <c r="C80" s="4">
        <v>1.375630889678406</v>
      </c>
      <c r="D80" s="4">
        <v>1.8855741191980959</v>
      </c>
      <c r="E80" s="4">
        <v>1.6362070999663354</v>
      </c>
      <c r="F80" s="9"/>
      <c r="G80" s="9"/>
      <c r="H80" s="9"/>
      <c r="I80" s="9"/>
    </row>
    <row r="81" spans="1:9" ht="14.45" x14ac:dyDescent="0.5">
      <c r="A81" s="16" t="s">
        <v>104</v>
      </c>
      <c r="B81" s="4">
        <v>0.88449015350171523</v>
      </c>
      <c r="C81" s="4">
        <v>1.1323498331294366</v>
      </c>
      <c r="D81" s="4">
        <v>1.6397504356666377</v>
      </c>
      <c r="E81" s="4">
        <v>1.5661520378707099</v>
      </c>
      <c r="F81" s="9"/>
      <c r="G81" s="9"/>
      <c r="H81" s="9"/>
      <c r="I81" s="9"/>
    </row>
    <row r="82" spans="1:9" ht="14.45" x14ac:dyDescent="0.5">
      <c r="A82" s="16" t="s">
        <v>105</v>
      </c>
      <c r="B82" s="4">
        <v>1.1014516360687403</v>
      </c>
      <c r="C82" s="4">
        <v>1.3215818454247528</v>
      </c>
      <c r="D82" s="4">
        <v>1.6378384957373084</v>
      </c>
      <c r="E82" s="4">
        <v>1.6060944137250746</v>
      </c>
      <c r="F82" s="9"/>
      <c r="G82" s="9"/>
      <c r="H82" s="9"/>
      <c r="I82" s="9"/>
    </row>
    <row r="83" spans="1:9" ht="14.45" x14ac:dyDescent="0.5">
      <c r="A83" s="16" t="s">
        <v>107</v>
      </c>
      <c r="B83" s="4">
        <v>1.0281045855874829</v>
      </c>
      <c r="C83" s="4">
        <v>1.2547061232671182</v>
      </c>
      <c r="D83" s="4">
        <v>1.6851462172305005</v>
      </c>
      <c r="E83" s="4">
        <v>1.5929766815036734</v>
      </c>
      <c r="F83" s="9"/>
      <c r="G83" s="9"/>
      <c r="H83" s="9"/>
      <c r="I83" s="9"/>
    </row>
    <row r="84" spans="1:9" ht="14.45" x14ac:dyDescent="0.5">
      <c r="A84" s="16" t="s">
        <v>108</v>
      </c>
      <c r="B84" s="4">
        <v>1.0311124674531442</v>
      </c>
      <c r="C84" s="4">
        <v>1.2814157490254039</v>
      </c>
      <c r="D84" s="4">
        <v>1.756116811654115</v>
      </c>
      <c r="E84" s="4">
        <v>1.5791857196280534</v>
      </c>
      <c r="F84" s="9"/>
      <c r="G84" s="9"/>
      <c r="H84" s="9"/>
      <c r="I84" s="9"/>
    </row>
    <row r="85" spans="1:9" ht="14.45" x14ac:dyDescent="0.5">
      <c r="A85" s="16" t="s">
        <v>109</v>
      </c>
      <c r="B85" s="4">
        <v>1.0153205706011901</v>
      </c>
      <c r="C85" s="4">
        <v>1.248042858107187</v>
      </c>
      <c r="D85" s="4">
        <v>1.7189359307352388</v>
      </c>
      <c r="E85" s="4">
        <v>1.582037571594241</v>
      </c>
      <c r="F85" s="9"/>
      <c r="G85" s="9"/>
      <c r="H85" s="9"/>
      <c r="I85" s="9"/>
    </row>
    <row r="86" spans="1:9" ht="14.45" x14ac:dyDescent="0.5">
      <c r="A86" s="16" t="s">
        <v>110</v>
      </c>
      <c r="B86" s="4">
        <v>1.090007099717667</v>
      </c>
      <c r="C86" s="4">
        <v>1.2552489520394505</v>
      </c>
      <c r="D86" s="4">
        <v>1.695676126948737</v>
      </c>
      <c r="E86" s="4">
        <v>1.5907287891467532</v>
      </c>
      <c r="F86" s="9"/>
      <c r="G86" s="9"/>
      <c r="H86" s="9"/>
      <c r="I86" s="9"/>
    </row>
    <row r="87" spans="1:9" ht="14.45" x14ac:dyDescent="0.5">
      <c r="A87" s="16" t="s">
        <v>111</v>
      </c>
      <c r="B87" s="4">
        <v>1.0549662655749925</v>
      </c>
      <c r="C87" s="4">
        <v>1.2604237103366367</v>
      </c>
      <c r="D87" s="4">
        <v>1.6964887618827156</v>
      </c>
      <c r="E87" s="4">
        <v>1.5202558969247613</v>
      </c>
      <c r="F87" s="9"/>
      <c r="G87" s="9"/>
      <c r="H87" s="9"/>
      <c r="I87" s="9"/>
    </row>
    <row r="88" spans="1:9" ht="14.45" x14ac:dyDescent="0.5">
      <c r="A88" s="16" t="s">
        <v>112</v>
      </c>
      <c r="B88" s="4">
        <v>1.0781223809634444</v>
      </c>
      <c r="C88" s="4">
        <v>1.4563608824002785</v>
      </c>
      <c r="D88" s="4">
        <v>1.9770354182413721</v>
      </c>
      <c r="E88" s="4">
        <v>1.556267757714614</v>
      </c>
      <c r="F88" s="9"/>
      <c r="G88" s="9"/>
      <c r="H88" s="9"/>
      <c r="I88" s="9"/>
    </row>
    <row r="89" spans="1:9" ht="14.45" x14ac:dyDescent="0.5">
      <c r="A89" s="16" t="s">
        <v>45</v>
      </c>
      <c r="B89" s="4">
        <v>0.2129401339278556</v>
      </c>
      <c r="C89" s="4">
        <v>0.42423785949946985</v>
      </c>
      <c r="D89" s="4">
        <v>0.92377585275770091</v>
      </c>
      <c r="E89" s="4">
        <v>0.27595568500834289</v>
      </c>
      <c r="F89" s="9"/>
      <c r="G89" s="9"/>
      <c r="H89" s="9"/>
      <c r="I89" s="9"/>
    </row>
    <row r="90" spans="1:9" ht="14.45" x14ac:dyDescent="0.5">
      <c r="A90" s="54" t="s">
        <v>95</v>
      </c>
      <c r="B90" s="4">
        <v>-8.9269402510911852E-2</v>
      </c>
      <c r="C90" s="4">
        <v>-0.1144384022773291</v>
      </c>
      <c r="D90" s="4">
        <v>0.24020388425319467</v>
      </c>
      <c r="E90" s="4">
        <v>-0.32229050220622874</v>
      </c>
      <c r="F90" s="9"/>
      <c r="G90" s="9"/>
      <c r="H90" s="9"/>
      <c r="I90" s="9"/>
    </row>
    <row r="91" spans="1:9" ht="14.65" thickBot="1" x14ac:dyDescent="0.55000000000000004">
      <c r="A91" s="26"/>
      <c r="B91" s="26"/>
      <c r="C91" s="26"/>
      <c r="D91" s="26"/>
      <c r="E91" s="27"/>
      <c r="F91" s="27"/>
      <c r="G91" s="27"/>
    </row>
    <row r="92" spans="1:9" ht="14.65" thickBot="1" x14ac:dyDescent="0.55000000000000004">
      <c r="A92" s="22"/>
      <c r="B92" s="106" t="s">
        <v>3</v>
      </c>
      <c r="C92" s="107"/>
      <c r="D92" s="107"/>
      <c r="E92" s="108"/>
      <c r="F92" s="9"/>
      <c r="G92" s="9"/>
      <c r="H92" s="9"/>
      <c r="I92" s="9"/>
    </row>
    <row r="93" spans="1:9" ht="14.65" thickBot="1" x14ac:dyDescent="0.55000000000000004">
      <c r="A93" s="23"/>
      <c r="B93" s="14" t="s">
        <v>13</v>
      </c>
      <c r="C93" s="14" t="s">
        <v>14</v>
      </c>
      <c r="D93" s="45" t="s">
        <v>15</v>
      </c>
      <c r="E93" s="25" t="s">
        <v>16</v>
      </c>
      <c r="F93" s="9"/>
      <c r="G93" s="9"/>
      <c r="H93" s="9"/>
      <c r="I93" s="9"/>
    </row>
    <row r="94" spans="1:9" ht="14.45" x14ac:dyDescent="0.5">
      <c r="A94" s="16" t="s">
        <v>106</v>
      </c>
      <c r="B94" s="2">
        <v>1.3510021051519499E-2</v>
      </c>
      <c r="C94" s="2">
        <v>1.1610054639203235E-2</v>
      </c>
      <c r="D94" s="2">
        <v>1.0634274773847787E-2</v>
      </c>
      <c r="E94" s="2">
        <v>1.1471155584945844E-2</v>
      </c>
      <c r="F94" s="9"/>
      <c r="G94" s="9"/>
      <c r="H94" s="9"/>
      <c r="I94" s="9"/>
    </row>
    <row r="95" spans="1:9" ht="14.45" x14ac:dyDescent="0.5">
      <c r="A95" s="16" t="s">
        <v>96</v>
      </c>
      <c r="B95" s="2">
        <v>1.3809950561099051E-2</v>
      </c>
      <c r="C95" s="2">
        <v>1.1804255677503917E-2</v>
      </c>
      <c r="D95" s="2">
        <v>1.0921527600119786E-2</v>
      </c>
      <c r="E95" s="2">
        <v>1.1920490780871023E-2</v>
      </c>
      <c r="F95" s="9"/>
      <c r="G95" s="9"/>
      <c r="H95" s="9"/>
      <c r="I95" s="9"/>
    </row>
    <row r="96" spans="1:9" ht="14.45" x14ac:dyDescent="0.5">
      <c r="A96" s="16" t="s">
        <v>97</v>
      </c>
      <c r="B96" s="2">
        <v>1.3187995854026999E-2</v>
      </c>
      <c r="C96" s="2">
        <v>1.0956264584636024E-2</v>
      </c>
      <c r="D96" s="2">
        <v>1.0643198749933311E-2</v>
      </c>
      <c r="E96" s="2">
        <v>1.1625692222659821E-2</v>
      </c>
      <c r="F96" s="9"/>
      <c r="G96" s="9"/>
      <c r="H96" s="9"/>
      <c r="I96" s="9"/>
    </row>
    <row r="97" spans="1:9" ht="14.45" x14ac:dyDescent="0.5">
      <c r="A97" s="16" t="s">
        <v>98</v>
      </c>
      <c r="B97" s="2">
        <v>1.3201958648088293E-2</v>
      </c>
      <c r="C97" s="2">
        <v>1.135603831506141E-2</v>
      </c>
      <c r="D97" s="2">
        <v>1.0458114271986632E-2</v>
      </c>
      <c r="E97" s="2">
        <v>1.1763023378031714E-2</v>
      </c>
      <c r="F97" s="9"/>
      <c r="G97" s="9"/>
      <c r="H97" s="9"/>
      <c r="I97" s="9"/>
    </row>
    <row r="98" spans="1:9" ht="14.45" x14ac:dyDescent="0.5">
      <c r="A98" s="16" t="s">
        <v>99</v>
      </c>
      <c r="B98" s="2">
        <v>1.3483527282546162E-2</v>
      </c>
      <c r="C98" s="2">
        <v>1.1459871622930396E-2</v>
      </c>
      <c r="D98" s="2">
        <v>1.0640878044572498E-2</v>
      </c>
      <c r="E98" s="2">
        <v>1.1967888970322083E-2</v>
      </c>
      <c r="F98" s="9"/>
      <c r="G98" s="9"/>
      <c r="H98" s="9"/>
      <c r="I98" s="9"/>
    </row>
    <row r="99" spans="1:9" ht="14.45" x14ac:dyDescent="0.5">
      <c r="A99" s="16" t="s">
        <v>100</v>
      </c>
      <c r="B99" s="2">
        <v>1.3151194102152852E-2</v>
      </c>
      <c r="C99" s="2">
        <v>1.1362545930414121E-2</v>
      </c>
      <c r="D99" s="2">
        <v>1.0395817631215956E-2</v>
      </c>
      <c r="E99" s="2">
        <v>1.2107081747237916E-2</v>
      </c>
      <c r="F99" s="9"/>
      <c r="G99" s="9"/>
      <c r="H99" s="9"/>
      <c r="I99" s="9"/>
    </row>
    <row r="100" spans="1:9" ht="14.45" x14ac:dyDescent="0.5">
      <c r="A100" s="16" t="s">
        <v>101</v>
      </c>
      <c r="B100" s="2">
        <v>1.196850927434156E-2</v>
      </c>
      <c r="C100" s="2">
        <v>1.0007956127921916E-2</v>
      </c>
      <c r="D100" s="2">
        <v>9.7726030978629481E-3</v>
      </c>
      <c r="E100" s="2">
        <v>1.1731135208896161E-2</v>
      </c>
      <c r="F100" s="9"/>
      <c r="G100" s="9"/>
      <c r="H100" s="9"/>
      <c r="I100" s="9"/>
    </row>
    <row r="101" spans="1:9" ht="14.45" x14ac:dyDescent="0.5">
      <c r="A101" s="16" t="s">
        <v>102</v>
      </c>
      <c r="B101" s="2">
        <v>1.1826468016698816E-2</v>
      </c>
      <c r="C101" s="2">
        <v>1.0274539113662108E-2</v>
      </c>
      <c r="D101" s="2">
        <v>9.4879573472440876E-3</v>
      </c>
      <c r="E101" s="2">
        <v>1.185196317898967E-2</v>
      </c>
      <c r="F101" s="9"/>
      <c r="G101" s="9"/>
      <c r="H101" s="9"/>
      <c r="I101" s="9"/>
    </row>
    <row r="102" spans="1:9" ht="14.45" x14ac:dyDescent="0.5">
      <c r="A102" s="16" t="s">
        <v>103</v>
      </c>
      <c r="B102" s="2">
        <v>1.2187620375473902E-2</v>
      </c>
      <c r="C102" s="2">
        <v>1.0465904200961242E-2</v>
      </c>
      <c r="D102" s="2">
        <v>9.7366044592009753E-3</v>
      </c>
      <c r="E102" s="2">
        <v>1.2034010768445156E-2</v>
      </c>
      <c r="F102" s="9"/>
      <c r="G102" s="9"/>
      <c r="H102" s="9"/>
      <c r="I102" s="9"/>
    </row>
    <row r="103" spans="1:9" ht="14.45" x14ac:dyDescent="0.5">
      <c r="A103" s="16" t="s">
        <v>104</v>
      </c>
      <c r="B103" s="2">
        <v>1.4718442347810905E-2</v>
      </c>
      <c r="C103" s="2">
        <v>1.2461437192922835E-2</v>
      </c>
      <c r="D103" s="2">
        <v>1.136043173998859E-2</v>
      </c>
      <c r="E103" s="2">
        <v>1.1820914014288088E-2</v>
      </c>
      <c r="F103" s="9"/>
      <c r="G103" s="9"/>
      <c r="H103" s="9"/>
      <c r="I103" s="9"/>
    </row>
    <row r="104" spans="1:9" ht="14.45" x14ac:dyDescent="0.5">
      <c r="A104" s="16" t="s">
        <v>105</v>
      </c>
      <c r="B104" s="2">
        <v>1.3417322224149901E-2</v>
      </c>
      <c r="C104" s="2">
        <v>1.1159638429636203E-2</v>
      </c>
      <c r="D104" s="2">
        <v>1.0685561443496711E-2</v>
      </c>
      <c r="E104" s="2">
        <v>1.1727828966759613E-2</v>
      </c>
      <c r="F104" s="9"/>
      <c r="G104" s="9"/>
      <c r="H104" s="9"/>
      <c r="I104" s="9"/>
    </row>
    <row r="105" spans="1:9" ht="14.45" x14ac:dyDescent="0.5">
      <c r="A105" s="16" t="s">
        <v>107</v>
      </c>
      <c r="B105" s="2">
        <v>1.3680332653119222E-2</v>
      </c>
      <c r="C105" s="2">
        <v>1.1582634387120613E-2</v>
      </c>
      <c r="D105" s="2">
        <v>1.0680111787635926E-2</v>
      </c>
      <c r="E105" s="2">
        <v>1.2036279627750342E-2</v>
      </c>
      <c r="F105" s="9"/>
      <c r="G105" s="9"/>
      <c r="H105" s="9"/>
      <c r="I105" s="9"/>
    </row>
    <row r="106" spans="1:9" ht="14.45" x14ac:dyDescent="0.5">
      <c r="A106" s="16" t="s">
        <v>108</v>
      </c>
      <c r="B106" s="2">
        <v>1.2831290673377325E-2</v>
      </c>
      <c r="C106" s="2">
        <v>1.1103605896538624E-2</v>
      </c>
      <c r="D106" s="2">
        <v>1.0534851523285415E-2</v>
      </c>
      <c r="E106" s="2">
        <v>1.1967923087815812E-2</v>
      </c>
      <c r="F106" s="9"/>
      <c r="G106" s="9"/>
      <c r="H106" s="9"/>
      <c r="I106" s="9"/>
    </row>
    <row r="107" spans="1:9" ht="14.45" x14ac:dyDescent="0.5">
      <c r="A107" s="16" t="s">
        <v>109</v>
      </c>
      <c r="B107" s="2">
        <v>1.3097851010739021E-2</v>
      </c>
      <c r="C107" s="2">
        <v>1.1234920789878606E-2</v>
      </c>
      <c r="D107" s="2">
        <v>1.0541886527656849E-2</v>
      </c>
      <c r="E107" s="2">
        <v>1.2007072631160862E-2</v>
      </c>
      <c r="F107" s="9"/>
      <c r="G107" s="9"/>
      <c r="H107" s="9"/>
      <c r="I107" s="9"/>
    </row>
    <row r="108" spans="1:9" ht="14.45" x14ac:dyDescent="0.5">
      <c r="A108" s="16" t="s">
        <v>110</v>
      </c>
      <c r="B108" s="2">
        <v>1.3391414120466641E-2</v>
      </c>
      <c r="C108" s="2">
        <v>1.1484500765479811E-2</v>
      </c>
      <c r="D108" s="2">
        <v>1.0506838456603418E-2</v>
      </c>
      <c r="E108" s="2">
        <v>1.1855804107372424E-2</v>
      </c>
      <c r="F108" s="9"/>
      <c r="G108" s="9"/>
      <c r="H108" s="9"/>
      <c r="I108" s="9"/>
    </row>
    <row r="109" spans="1:9" ht="14.45" x14ac:dyDescent="0.5">
      <c r="A109" s="16" t="s">
        <v>111</v>
      </c>
      <c r="B109" s="2">
        <v>1.3185751766427022E-2</v>
      </c>
      <c r="C109" s="2">
        <v>1.15736565040599E-2</v>
      </c>
      <c r="D109" s="2">
        <v>1.044190281391064E-2</v>
      </c>
      <c r="E109" s="2">
        <v>1.2609960510233846E-2</v>
      </c>
      <c r="F109" s="9"/>
      <c r="G109" s="9"/>
      <c r="H109" s="9"/>
      <c r="I109" s="9"/>
    </row>
    <row r="110" spans="1:9" ht="14.45" x14ac:dyDescent="0.5">
      <c r="A110" s="16" t="s">
        <v>112</v>
      </c>
      <c r="B110" s="2">
        <v>1.2056356647186853E-2</v>
      </c>
      <c r="C110" s="2">
        <v>9.6752753792918103E-3</v>
      </c>
      <c r="D110" s="2">
        <v>8.543321918746705E-3</v>
      </c>
      <c r="E110" s="2">
        <v>1.2541672674718988E-2</v>
      </c>
      <c r="F110" s="9"/>
      <c r="G110" s="9"/>
      <c r="H110" s="9"/>
      <c r="I110" s="9"/>
    </row>
    <row r="111" spans="1:9" ht="14.45" x14ac:dyDescent="0.5">
      <c r="A111" s="16" t="s">
        <v>45</v>
      </c>
      <c r="B111" s="2">
        <v>2.4460314866139803E-2</v>
      </c>
      <c r="C111" s="2">
        <v>2.9150886319465826E-2</v>
      </c>
      <c r="D111" s="2">
        <v>2.7003308966685912E-2</v>
      </c>
      <c r="E111" s="2">
        <v>4.6325637149992056E-2</v>
      </c>
      <c r="F111" s="9"/>
      <c r="G111" s="9"/>
      <c r="H111" s="9"/>
      <c r="I111" s="9"/>
    </row>
    <row r="112" spans="1:9" ht="14.45" x14ac:dyDescent="0.5">
      <c r="A112" s="54" t="s">
        <v>95</v>
      </c>
      <c r="B112" s="2">
        <v>2.6479948980313386E-2</v>
      </c>
      <c r="C112" s="2">
        <v>2.8955997924437003E-2</v>
      </c>
      <c r="D112" s="2">
        <v>2.6933120239904303E-2</v>
      </c>
      <c r="E112" s="2">
        <v>4.4590982988061426E-2</v>
      </c>
      <c r="F112" s="9"/>
      <c r="G112" s="9"/>
      <c r="H112" s="9"/>
      <c r="I112" s="9"/>
    </row>
    <row r="113" spans="1:9" ht="14.65" thickBot="1" x14ac:dyDescent="0.55000000000000004">
      <c r="A113" s="26"/>
      <c r="B113" s="26"/>
      <c r="C113" s="26"/>
      <c r="D113" s="26"/>
      <c r="E113" s="27"/>
      <c r="F113" s="27"/>
      <c r="G113" s="27"/>
    </row>
    <row r="114" spans="1:9" ht="14.65" thickBot="1" x14ac:dyDescent="0.55000000000000004">
      <c r="A114" s="22"/>
      <c r="B114" s="106" t="s">
        <v>2</v>
      </c>
      <c r="C114" s="107"/>
      <c r="D114" s="107"/>
      <c r="E114" s="108"/>
      <c r="F114" s="9"/>
      <c r="G114" s="9"/>
      <c r="H114" s="9"/>
      <c r="I114" s="9"/>
    </row>
    <row r="115" spans="1:9" ht="14.65" thickBot="1" x14ac:dyDescent="0.55000000000000004">
      <c r="A115" s="23"/>
      <c r="B115" s="14" t="s">
        <v>13</v>
      </c>
      <c r="C115" s="14" t="s">
        <v>14</v>
      </c>
      <c r="D115" s="45" t="s">
        <v>15</v>
      </c>
      <c r="E115" s="25" t="s">
        <v>16</v>
      </c>
      <c r="F115" s="9"/>
      <c r="G115" s="9"/>
      <c r="H115" s="9"/>
      <c r="I115" s="9"/>
    </row>
    <row r="116" spans="1:9" ht="14.45" x14ac:dyDescent="0.5">
      <c r="A116" s="16" t="s">
        <v>106</v>
      </c>
      <c r="B116" s="2">
        <v>3.1296140497890319E-2</v>
      </c>
      <c r="C116" s="2">
        <v>2.9262641634322687E-2</v>
      </c>
      <c r="D116" s="2">
        <v>2.9646548442662995E-2</v>
      </c>
      <c r="E116" s="2">
        <v>3.1504675972926617E-2</v>
      </c>
      <c r="F116" s="9"/>
      <c r="G116" s="9"/>
      <c r="H116" s="9"/>
      <c r="I116" s="9"/>
    </row>
    <row r="117" spans="1:9" ht="14.45" x14ac:dyDescent="0.5">
      <c r="A117" s="16" t="s">
        <v>96</v>
      </c>
      <c r="B117" s="2">
        <v>3.1620323593143686E-2</v>
      </c>
      <c r="C117" s="2">
        <v>2.9452590778158261E-2</v>
      </c>
      <c r="D117" s="2">
        <v>3.0054246939461543E-2</v>
      </c>
      <c r="E117" s="2">
        <v>3.192680582283914E-2</v>
      </c>
      <c r="F117" s="9"/>
      <c r="G117" s="9"/>
      <c r="H117" s="9"/>
      <c r="I117" s="9"/>
    </row>
    <row r="118" spans="1:9" ht="14.45" x14ac:dyDescent="0.5">
      <c r="A118" s="16" t="s">
        <v>97</v>
      </c>
      <c r="B118" s="2">
        <v>3.2162256200721259E-2</v>
      </c>
      <c r="C118" s="2">
        <v>2.9528142745551603E-2</v>
      </c>
      <c r="D118" s="2">
        <v>2.9926394066019515E-2</v>
      </c>
      <c r="E118" s="2">
        <v>3.172637370922074E-2</v>
      </c>
      <c r="F118" s="9"/>
      <c r="G118" s="9"/>
      <c r="H118" s="9"/>
      <c r="I118" s="9"/>
    </row>
    <row r="119" spans="1:9" ht="14.45" x14ac:dyDescent="0.5">
      <c r="A119" s="16" t="s">
        <v>98</v>
      </c>
      <c r="B119" s="2">
        <v>3.1370207860429419E-2</v>
      </c>
      <c r="C119" s="2">
        <v>2.9374961582927118E-2</v>
      </c>
      <c r="D119" s="2">
        <v>2.9963718140870659E-2</v>
      </c>
      <c r="E119" s="2">
        <v>3.198702212359892E-2</v>
      </c>
      <c r="F119" s="9"/>
      <c r="G119" s="9"/>
      <c r="H119" s="9"/>
      <c r="I119" s="9"/>
    </row>
    <row r="120" spans="1:9" ht="14.45" x14ac:dyDescent="0.5">
      <c r="A120" s="16" t="s">
        <v>99</v>
      </c>
      <c r="B120" s="2">
        <v>3.1066895020750902E-2</v>
      </c>
      <c r="C120" s="2">
        <v>2.9204036033247741E-2</v>
      </c>
      <c r="D120" s="2">
        <v>2.9824686383800352E-2</v>
      </c>
      <c r="E120" s="2">
        <v>3.1927774408664983E-2</v>
      </c>
      <c r="F120" s="9"/>
      <c r="G120" s="9"/>
      <c r="H120" s="9"/>
      <c r="I120" s="9"/>
    </row>
    <row r="121" spans="1:9" ht="14.45" x14ac:dyDescent="0.5">
      <c r="A121" s="16" t="s">
        <v>100</v>
      </c>
      <c r="B121" s="2">
        <v>3.0960050761568991E-2</v>
      </c>
      <c r="C121" s="2">
        <v>2.9193768015367549E-2</v>
      </c>
      <c r="D121" s="2">
        <v>2.9757206474596648E-2</v>
      </c>
      <c r="E121" s="2">
        <v>3.2229526025011251E-2</v>
      </c>
      <c r="F121" s="9"/>
      <c r="G121" s="9"/>
      <c r="H121" s="9"/>
      <c r="I121" s="9"/>
    </row>
    <row r="122" spans="1:9" ht="14.45" x14ac:dyDescent="0.5">
      <c r="A122" s="16" t="s">
        <v>101</v>
      </c>
      <c r="B122" s="2">
        <v>2.9634916414704924E-2</v>
      </c>
      <c r="C122" s="2">
        <v>2.8222837809670737E-2</v>
      </c>
      <c r="D122" s="2">
        <v>2.9539061666550997E-2</v>
      </c>
      <c r="E122" s="2">
        <v>3.161036847439274E-2</v>
      </c>
      <c r="F122" s="9"/>
      <c r="G122" s="9"/>
      <c r="H122" s="9"/>
      <c r="I122" s="9"/>
    </row>
    <row r="123" spans="1:9" ht="14.45" x14ac:dyDescent="0.5">
      <c r="A123" s="16" t="s">
        <v>102</v>
      </c>
      <c r="B123" s="2">
        <v>2.8955517661568494E-2</v>
      </c>
      <c r="C123" s="2">
        <v>2.8156672503770266E-2</v>
      </c>
      <c r="D123" s="2">
        <v>2.9821316581922257E-2</v>
      </c>
      <c r="E123" s="2">
        <v>3.2364900482766086E-2</v>
      </c>
      <c r="F123" s="9"/>
      <c r="G123" s="9"/>
      <c r="H123" s="9"/>
      <c r="I123" s="9"/>
    </row>
    <row r="124" spans="1:9" ht="14.45" x14ac:dyDescent="0.5">
      <c r="A124" s="16" t="s">
        <v>103</v>
      </c>
      <c r="B124" s="2">
        <v>2.8696244307555796E-2</v>
      </c>
      <c r="C124" s="2">
        <v>2.8079996687357327E-2</v>
      </c>
      <c r="D124" s="2">
        <v>2.9769600844229246E-2</v>
      </c>
      <c r="E124" s="2">
        <v>3.2258377832631628E-2</v>
      </c>
      <c r="F124" s="9"/>
      <c r="G124" s="9"/>
      <c r="H124" s="9"/>
      <c r="I124" s="9"/>
    </row>
    <row r="125" spans="1:9" ht="14.45" x14ac:dyDescent="0.5">
      <c r="A125" s="16" t="s">
        <v>104</v>
      </c>
      <c r="B125" s="2">
        <v>3.1025130835330969E-2</v>
      </c>
      <c r="C125" s="2">
        <v>2.9123966988065804E-2</v>
      </c>
      <c r="D125" s="2">
        <v>3.0122065918371632E-2</v>
      </c>
      <c r="E125" s="2">
        <v>3.1759404051505249E-2</v>
      </c>
      <c r="F125" s="9"/>
      <c r="G125" s="9"/>
      <c r="H125" s="9"/>
      <c r="I125" s="9"/>
    </row>
    <row r="126" spans="1:9" ht="14.45" x14ac:dyDescent="0.5">
      <c r="A126" s="16" t="s">
        <v>105</v>
      </c>
      <c r="B126" s="2">
        <v>3.2342960019908579E-2</v>
      </c>
      <c r="C126" s="2">
        <v>2.9417691577290669E-2</v>
      </c>
      <c r="D126" s="2">
        <v>2.9611443739514905E-2</v>
      </c>
      <c r="E126" s="2">
        <v>3.1449093982524108E-2</v>
      </c>
      <c r="F126" s="9"/>
      <c r="G126" s="9"/>
      <c r="H126" s="9"/>
      <c r="I126" s="9"/>
    </row>
    <row r="127" spans="1:9" ht="14.45" x14ac:dyDescent="0.5">
      <c r="A127" s="16" t="s">
        <v>107</v>
      </c>
      <c r="B127" s="2">
        <v>3.1353947953994335E-2</v>
      </c>
      <c r="C127" s="2">
        <v>2.9127439127545528E-2</v>
      </c>
      <c r="D127" s="2">
        <v>2.9508045521480682E-2</v>
      </c>
      <c r="E127" s="2">
        <v>3.1613997961140318E-2</v>
      </c>
      <c r="F127" s="9"/>
      <c r="G127" s="9"/>
      <c r="H127" s="9"/>
      <c r="I127" s="9"/>
    </row>
    <row r="128" spans="1:9" ht="14.45" x14ac:dyDescent="0.5">
      <c r="A128" s="16" t="s">
        <v>108</v>
      </c>
      <c r="B128" s="2">
        <v>2.9381823197154249E-2</v>
      </c>
      <c r="C128" s="2">
        <v>2.8177509633605741E-2</v>
      </c>
      <c r="D128" s="2">
        <v>2.9022950576507535E-2</v>
      </c>
      <c r="E128" s="2">
        <v>3.1346933718104673E-2</v>
      </c>
      <c r="F128" s="9"/>
      <c r="G128" s="9"/>
      <c r="H128" s="9"/>
      <c r="I128" s="9"/>
    </row>
    <row r="129" spans="1:10" ht="14.45" x14ac:dyDescent="0.5">
      <c r="A129" s="16" t="s">
        <v>109</v>
      </c>
      <c r="B129" s="2">
        <v>2.9638943229713246E-2</v>
      </c>
      <c r="C129" s="2">
        <v>2.8055930377926922E-2</v>
      </c>
      <c r="D129" s="2">
        <v>2.8687278573326442E-2</v>
      </c>
      <c r="E129" s="2">
        <v>3.0985632493525254E-2</v>
      </c>
      <c r="F129" s="9"/>
      <c r="G129" s="9"/>
      <c r="H129" s="9"/>
      <c r="I129" s="9"/>
    </row>
    <row r="130" spans="1:10" ht="14.45" x14ac:dyDescent="0.5">
      <c r="A130" s="16" t="s">
        <v>110</v>
      </c>
      <c r="B130" s="2">
        <v>3.1631149071187567E-2</v>
      </c>
      <c r="C130" s="2">
        <v>2.9301226668447564E-2</v>
      </c>
      <c r="D130" s="2">
        <v>2.9659158822549565E-2</v>
      </c>
      <c r="E130" s="2">
        <v>3.1679689934965477E-2</v>
      </c>
      <c r="F130" s="9"/>
      <c r="G130" s="9"/>
      <c r="H130" s="9"/>
      <c r="I130" s="9"/>
    </row>
    <row r="131" spans="1:10" ht="14.45" x14ac:dyDescent="0.5">
      <c r="A131" s="16" t="s">
        <v>111</v>
      </c>
      <c r="B131" s="2">
        <v>3.0999430211228612E-2</v>
      </c>
      <c r="C131" s="2">
        <v>2.9439354045355658E-2</v>
      </c>
      <c r="D131" s="2">
        <v>2.9608101508531545E-2</v>
      </c>
      <c r="E131" s="2">
        <v>3.2446421004897523E-2</v>
      </c>
      <c r="F131" s="9"/>
      <c r="G131" s="9"/>
      <c r="H131" s="9"/>
      <c r="I131" s="9"/>
    </row>
    <row r="132" spans="1:10" ht="14.45" x14ac:dyDescent="0.5">
      <c r="A132" s="16" t="s">
        <v>112</v>
      </c>
      <c r="B132" s="2">
        <v>2.703067917204053E-2</v>
      </c>
      <c r="C132" s="2">
        <v>2.4804424295478095E-2</v>
      </c>
      <c r="D132" s="2">
        <v>2.5566464157771203E-2</v>
      </c>
      <c r="E132" s="2">
        <v>2.9695736244946074E-2</v>
      </c>
      <c r="F132" s="9"/>
      <c r="G132" s="9"/>
      <c r="H132" s="9"/>
      <c r="I132" s="9"/>
    </row>
    <row r="133" spans="1:10" ht="14.45" x14ac:dyDescent="0.5">
      <c r="A133" s="16" t="s">
        <v>45</v>
      </c>
      <c r="B133" s="2">
        <v>3.8307702833098541E-2</v>
      </c>
      <c r="C133" s="2">
        <v>4.6283984209936742E-2</v>
      </c>
      <c r="D133" s="2">
        <v>4.6737046752642959E-2</v>
      </c>
      <c r="E133" s="2">
        <v>6.1936161325806809E-2</v>
      </c>
      <c r="F133" s="9"/>
      <c r="G133" s="9"/>
      <c r="H133" s="9"/>
      <c r="I133" s="9"/>
    </row>
    <row r="134" spans="1:10" ht="14.45" x14ac:dyDescent="0.5">
      <c r="A134" s="54" t="s">
        <v>95</v>
      </c>
      <c r="B134" s="2">
        <v>3.7608250355727103E-2</v>
      </c>
      <c r="C134" s="2">
        <v>3.9978374716160767E-2</v>
      </c>
      <c r="D134" s="2">
        <v>3.9926780341355474E-2</v>
      </c>
      <c r="E134" s="2">
        <v>5.4819011953738797E-2</v>
      </c>
      <c r="F134" s="9"/>
      <c r="G134" s="9"/>
      <c r="H134" s="9"/>
      <c r="I134" s="9"/>
    </row>
    <row r="135" spans="1:10" ht="14.65" thickBot="1" x14ac:dyDescent="0.55000000000000004">
      <c r="A135" s="26"/>
      <c r="B135" s="26"/>
      <c r="C135" s="26"/>
      <c r="D135" s="26"/>
      <c r="E135" s="26"/>
      <c r="F135" s="27"/>
      <c r="G135" s="27"/>
      <c r="H135" s="27"/>
      <c r="I135" s="27"/>
    </row>
    <row r="136" spans="1:10" ht="14.65" thickBot="1" x14ac:dyDescent="0.55000000000000004">
      <c r="A136" s="34"/>
      <c r="B136" s="31"/>
      <c r="C136" s="31"/>
      <c r="D136" s="31"/>
      <c r="E136" s="31"/>
      <c r="F136" s="35"/>
      <c r="G136" s="36"/>
      <c r="H136" s="36"/>
      <c r="I136" s="36"/>
      <c r="J136" s="36"/>
    </row>
    <row r="137" spans="1:10" ht="43.9" customHeight="1" thickBot="1" x14ac:dyDescent="0.55000000000000004">
      <c r="A137" s="37"/>
      <c r="B137" s="38" t="s">
        <v>18</v>
      </c>
      <c r="C137" s="38" t="s">
        <v>23</v>
      </c>
      <c r="D137" s="38" t="s">
        <v>24</v>
      </c>
      <c r="E137" s="38" t="s">
        <v>25</v>
      </c>
      <c r="F137" s="39" t="s">
        <v>26</v>
      </c>
      <c r="G137" s="48" t="s">
        <v>33</v>
      </c>
    </row>
    <row r="138" spans="1:10" ht="14.45" x14ac:dyDescent="0.5">
      <c r="A138" s="16" t="s">
        <v>106</v>
      </c>
      <c r="B138" s="4">
        <v>72.277227722772281</v>
      </c>
      <c r="C138" s="4">
        <v>73</v>
      </c>
      <c r="D138" s="4">
        <v>28</v>
      </c>
      <c r="E138" s="4">
        <v>1.8831214355968002</v>
      </c>
      <c r="F138" s="4">
        <v>18.03030682439864</v>
      </c>
      <c r="G138" s="4">
        <v>-11.412564261474122</v>
      </c>
    </row>
    <row r="139" spans="1:10" ht="14.45" x14ac:dyDescent="0.5">
      <c r="A139" s="16" t="s">
        <v>96</v>
      </c>
      <c r="B139" s="4">
        <v>72.277227722772281</v>
      </c>
      <c r="C139" s="4">
        <v>73</v>
      </c>
      <c r="D139" s="4">
        <v>28</v>
      </c>
      <c r="E139" s="4">
        <v>1.8837360862622556</v>
      </c>
      <c r="F139" s="4">
        <v>18.985958190091647</v>
      </c>
      <c r="G139" s="4">
        <v>-10.639452779782598</v>
      </c>
    </row>
    <row r="140" spans="1:10" ht="14.45" x14ac:dyDescent="0.5">
      <c r="A140" s="16" t="s">
        <v>97</v>
      </c>
      <c r="B140" s="4">
        <v>73.267326732673268</v>
      </c>
      <c r="C140" s="4">
        <v>74</v>
      </c>
      <c r="D140" s="4">
        <v>27</v>
      </c>
      <c r="E140" s="4">
        <v>1.8697756146046745</v>
      </c>
      <c r="F140" s="4">
        <v>19.309610776569393</v>
      </c>
      <c r="G140" s="4">
        <v>-10.056543755643085</v>
      </c>
    </row>
    <row r="141" spans="1:10" ht="14.45" x14ac:dyDescent="0.5">
      <c r="A141" s="16" t="s">
        <v>98</v>
      </c>
      <c r="B141" s="4">
        <v>73.267326732673268</v>
      </c>
      <c r="C141" s="4">
        <v>74</v>
      </c>
      <c r="D141" s="4">
        <v>27</v>
      </c>
      <c r="E141" s="4">
        <v>1.8075946717910396</v>
      </c>
      <c r="F141" s="4">
        <v>18.836887224969619</v>
      </c>
      <c r="G141" s="4">
        <v>-10.667210352360669</v>
      </c>
    </row>
    <row r="142" spans="1:10" ht="14.45" x14ac:dyDescent="0.5">
      <c r="A142" s="16" t="s">
        <v>99</v>
      </c>
      <c r="B142" s="4">
        <v>73.267326732673268</v>
      </c>
      <c r="C142" s="4">
        <v>74</v>
      </c>
      <c r="D142" s="4">
        <v>27</v>
      </c>
      <c r="E142" s="4">
        <v>1.7821656334406049</v>
      </c>
      <c r="F142" s="4">
        <v>18.848644310016464</v>
      </c>
      <c r="G142" s="4">
        <v>-10.632828813599195</v>
      </c>
    </row>
    <row r="143" spans="1:10" ht="14.45" x14ac:dyDescent="0.5">
      <c r="A143" s="16" t="s">
        <v>100</v>
      </c>
      <c r="B143" s="4">
        <v>72.277227722772281</v>
      </c>
      <c r="C143" s="4">
        <v>73</v>
      </c>
      <c r="D143" s="4">
        <v>28</v>
      </c>
      <c r="E143" s="4">
        <v>1.863430362790661</v>
      </c>
      <c r="F143" s="4">
        <v>18.812485727702636</v>
      </c>
      <c r="G143" s="4">
        <v>-10.58201703490767</v>
      </c>
    </row>
    <row r="144" spans="1:10" ht="14.45" x14ac:dyDescent="0.5">
      <c r="A144" s="16" t="s">
        <v>101</v>
      </c>
      <c r="B144" s="4">
        <v>75.247524752475243</v>
      </c>
      <c r="C144" s="4">
        <v>76</v>
      </c>
      <c r="D144" s="4">
        <v>25</v>
      </c>
      <c r="E144" s="4">
        <v>1.767306938907317</v>
      </c>
      <c r="F144" s="4">
        <v>21.928276014883718</v>
      </c>
      <c r="G144" s="4">
        <v>-7.3083653800600095</v>
      </c>
    </row>
    <row r="145" spans="1:7" ht="14.45" x14ac:dyDescent="0.5">
      <c r="A145" s="16" t="s">
        <v>102</v>
      </c>
      <c r="B145" s="4">
        <v>71.287128712871279</v>
      </c>
      <c r="C145" s="4">
        <v>72</v>
      </c>
      <c r="D145" s="4">
        <v>29</v>
      </c>
      <c r="E145" s="4">
        <v>2.1003040627729304</v>
      </c>
      <c r="F145" s="4">
        <v>21.45555246328394</v>
      </c>
      <c r="G145" s="4">
        <v>-7.9190319767775987</v>
      </c>
    </row>
    <row r="146" spans="1:7" ht="14.45" x14ac:dyDescent="0.5">
      <c r="A146" s="16" t="s">
        <v>103</v>
      </c>
      <c r="B146" s="4">
        <v>71.287128712871279</v>
      </c>
      <c r="C146" s="4">
        <v>72</v>
      </c>
      <c r="D146" s="4">
        <v>29</v>
      </c>
      <c r="E146" s="4">
        <v>2.0760779865131354</v>
      </c>
      <c r="F146" s="4">
        <v>21.467309548330785</v>
      </c>
      <c r="G146" s="4">
        <v>-7.8846504380161289</v>
      </c>
    </row>
    <row r="147" spans="1:7" ht="14.45" x14ac:dyDescent="0.5">
      <c r="A147" s="16" t="s">
        <v>104</v>
      </c>
      <c r="B147" s="4">
        <v>72.277227722772281</v>
      </c>
      <c r="C147" s="4">
        <v>73</v>
      </c>
      <c r="D147" s="4">
        <v>28</v>
      </c>
      <c r="E147" s="4">
        <v>1.8400949797032498</v>
      </c>
      <c r="F147" s="4">
        <v>18.538523462932226</v>
      </c>
      <c r="G147" s="4">
        <v>-10.442310929086061</v>
      </c>
    </row>
    <row r="148" spans="1:7" ht="14.45" x14ac:dyDescent="0.5">
      <c r="A148" s="16" t="s">
        <v>105</v>
      </c>
      <c r="B148" s="4">
        <v>72.277227722772281</v>
      </c>
      <c r="C148" s="4">
        <v>73</v>
      </c>
      <c r="D148" s="4">
        <v>28</v>
      </c>
      <c r="E148" s="4">
        <v>1.9365293082913722</v>
      </c>
      <c r="F148" s="4">
        <v>18.902327604003855</v>
      </c>
      <c r="G148" s="4">
        <v>-10.331911492696012</v>
      </c>
    </row>
    <row r="149" spans="1:7" ht="14.45" x14ac:dyDescent="0.5">
      <c r="A149" s="16" t="s">
        <v>107</v>
      </c>
      <c r="B149" s="4">
        <v>72.277227722772281</v>
      </c>
      <c r="C149" s="4">
        <v>73</v>
      </c>
      <c r="D149" s="4">
        <v>28</v>
      </c>
      <c r="E149" s="4">
        <v>1.8532751300409518</v>
      </c>
      <c r="F149" s="4">
        <v>18.441361137450908</v>
      </c>
      <c r="G149" s="63">
        <v>-10.908196550652113</v>
      </c>
    </row>
    <row r="150" spans="1:7" ht="14.45" x14ac:dyDescent="0.5">
      <c r="A150" s="16" t="s">
        <v>108</v>
      </c>
      <c r="B150" s="4">
        <v>72.277227722772281</v>
      </c>
      <c r="C150" s="4">
        <v>73</v>
      </c>
      <c r="D150" s="4">
        <v>28</v>
      </c>
      <c r="E150" s="4">
        <v>1.8769706922210985</v>
      </c>
      <c r="F150" s="4">
        <v>18.786202962985364</v>
      </c>
      <c r="G150" s="63">
        <v>-9.9646908428872827</v>
      </c>
    </row>
    <row r="151" spans="1:7" ht="14.45" x14ac:dyDescent="0.5">
      <c r="A151" s="16" t="s">
        <v>109</v>
      </c>
      <c r="B151" s="4">
        <v>73.267326732673268</v>
      </c>
      <c r="C151" s="4">
        <v>74</v>
      </c>
      <c r="D151" s="4">
        <v>27</v>
      </c>
      <c r="E151" s="4">
        <v>1.7853497744851994</v>
      </c>
      <c r="F151" s="4">
        <v>18.409749521265713</v>
      </c>
      <c r="G151" s="63">
        <v>-10.245217359290312</v>
      </c>
    </row>
    <row r="152" spans="1:7" ht="14.45" x14ac:dyDescent="0.5">
      <c r="A152" s="16" t="s">
        <v>110</v>
      </c>
      <c r="B152" s="4">
        <v>74.257425742574256</v>
      </c>
      <c r="C152" s="4">
        <v>75</v>
      </c>
      <c r="D152" s="4">
        <v>26</v>
      </c>
      <c r="E152" s="4">
        <v>1.6995470479843136</v>
      </c>
      <c r="F152" s="4">
        <v>18.429604052404073</v>
      </c>
      <c r="G152" s="63">
        <v>-10.94257808941359</v>
      </c>
    </row>
    <row r="153" spans="1:7" ht="14.45" x14ac:dyDescent="0.5">
      <c r="A153" s="16" t="s">
        <v>111</v>
      </c>
      <c r="B153" s="4">
        <v>72.277227722772281</v>
      </c>
      <c r="C153" s="4">
        <v>73</v>
      </c>
      <c r="D153" s="4">
        <v>28</v>
      </c>
      <c r="E153" s="4">
        <v>1.7936213068225677</v>
      </c>
      <c r="F153" s="4">
        <v>18.039845591512098</v>
      </c>
      <c r="G153" s="63">
        <v>-10.93308724262806</v>
      </c>
    </row>
    <row r="154" spans="1:7" ht="14.45" x14ac:dyDescent="0.5">
      <c r="A154" s="16" t="s">
        <v>112</v>
      </c>
      <c r="B154" s="4">
        <v>78.21782178217822</v>
      </c>
      <c r="C154" s="4">
        <v>79</v>
      </c>
      <c r="D154" s="4">
        <v>22</v>
      </c>
      <c r="E154" s="4">
        <v>1.5160651194161125</v>
      </c>
      <c r="F154" s="4">
        <v>18.50572563228744</v>
      </c>
      <c r="G154" s="63">
        <v>-8.6262862740706581</v>
      </c>
    </row>
    <row r="155" spans="1:7" ht="14.45" x14ac:dyDescent="0.5">
      <c r="A155" s="16" t="s">
        <v>45</v>
      </c>
      <c r="B155" s="4">
        <v>63.366336633663366</v>
      </c>
      <c r="C155" s="4">
        <v>64</v>
      </c>
      <c r="D155" s="4">
        <v>37</v>
      </c>
      <c r="E155" s="4">
        <v>0.91326604921299148</v>
      </c>
      <c r="F155" s="4">
        <v>33.19455462398281</v>
      </c>
      <c r="G155" s="63">
        <v>27.64664385524117</v>
      </c>
    </row>
    <row r="156" spans="1:7" ht="14.45" x14ac:dyDescent="0.5">
      <c r="A156" s="54" t="s">
        <v>95</v>
      </c>
      <c r="B156" s="4">
        <v>60.396039603960396</v>
      </c>
      <c r="C156" s="4">
        <v>61</v>
      </c>
      <c r="D156" s="4">
        <v>40</v>
      </c>
      <c r="E156" s="4">
        <v>0.67702711988474018</v>
      </c>
      <c r="F156" s="4">
        <v>22.262417650215234</v>
      </c>
      <c r="G156" s="63">
        <v>30.466522405515139</v>
      </c>
    </row>
    <row r="157" spans="1:7" ht="14.65" thickBot="1" x14ac:dyDescent="0.55000000000000004">
      <c r="B157" s="40"/>
    </row>
    <row r="158" spans="1:7" ht="14.65" thickBot="1" x14ac:dyDescent="0.55000000000000004">
      <c r="A158" s="22"/>
      <c r="B158" s="106" t="s">
        <v>6</v>
      </c>
      <c r="C158" s="107"/>
      <c r="D158" s="107"/>
      <c r="E158" s="108"/>
    </row>
    <row r="159" spans="1:7" ht="14.65" thickBot="1" x14ac:dyDescent="0.55000000000000004">
      <c r="A159" s="23"/>
      <c r="B159" s="14" t="s">
        <v>13</v>
      </c>
      <c r="C159" s="14" t="s">
        <v>14</v>
      </c>
      <c r="D159" s="45" t="s">
        <v>15</v>
      </c>
      <c r="E159" s="25" t="s">
        <v>16</v>
      </c>
    </row>
    <row r="160" spans="1:7" ht="14.45" x14ac:dyDescent="0.5">
      <c r="A160" s="16" t="s">
        <v>106</v>
      </c>
      <c r="B160" s="49">
        <v>-2.2317684947957123E-2</v>
      </c>
      <c r="C160" s="49">
        <v>-8.1886207313214294E-3</v>
      </c>
      <c r="D160" s="49">
        <v>3.3010598044584817E-2</v>
      </c>
      <c r="E160" s="49">
        <v>2.2312392852987624E-3</v>
      </c>
    </row>
    <row r="161" spans="1:5" ht="14.45" x14ac:dyDescent="0.5">
      <c r="A161" s="16" t="s">
        <v>96</v>
      </c>
      <c r="B161" s="49">
        <v>-1.0968080891276341E-2</v>
      </c>
      <c r="C161" s="49">
        <v>1.7450394060227706E-3</v>
      </c>
      <c r="D161" s="49">
        <v>3.9151923204448845E-2</v>
      </c>
      <c r="E161" s="49">
        <v>7.6007037194713717E-3</v>
      </c>
    </row>
    <row r="162" spans="1:5" ht="14.45" x14ac:dyDescent="0.5">
      <c r="A162" s="16" t="s">
        <v>97</v>
      </c>
      <c r="B162" s="49">
        <v>-1.9600605769788289E-2</v>
      </c>
      <c r="C162" s="49">
        <v>-5.8264009871012833E-4</v>
      </c>
      <c r="D162" s="49">
        <v>4.4658360226299515E-2</v>
      </c>
      <c r="E162" s="49">
        <v>9.8586525708776133E-3</v>
      </c>
    </row>
    <row r="163" spans="1:5" ht="14.45" x14ac:dyDescent="0.5">
      <c r="A163" s="16" t="s">
        <v>98</v>
      </c>
      <c r="B163" s="49">
        <v>-1.8279226492508471E-2</v>
      </c>
      <c r="C163" s="49">
        <v>-4.3054313085695095E-3</v>
      </c>
      <c r="D163" s="49">
        <v>3.6003463450101685E-2</v>
      </c>
      <c r="E163" s="49">
        <v>9.8536992060282193E-3</v>
      </c>
    </row>
    <row r="164" spans="1:5" ht="14.45" x14ac:dyDescent="0.5">
      <c r="A164" s="16" t="s">
        <v>99</v>
      </c>
      <c r="B164" s="49">
        <v>-1.9823473524014402E-2</v>
      </c>
      <c r="C164" s="49">
        <v>-9.7789361772610906E-4</v>
      </c>
      <c r="D164" s="49">
        <v>3.7452830831065528E-2</v>
      </c>
      <c r="E164" s="49">
        <v>8.2485075477570381E-3</v>
      </c>
    </row>
    <row r="165" spans="1:5" ht="14.45" x14ac:dyDescent="0.5">
      <c r="A165" s="16" t="s">
        <v>100</v>
      </c>
      <c r="B165" s="49">
        <v>-1.9853538416299034E-2</v>
      </c>
      <c r="C165" s="49">
        <v>-4.1773135550535285E-3</v>
      </c>
      <c r="D165" s="49">
        <v>3.6777961841215331E-2</v>
      </c>
      <c r="E165" s="49">
        <v>8.4050572330276376E-3</v>
      </c>
    </row>
    <row r="166" spans="1:5" ht="14.45" x14ac:dyDescent="0.5">
      <c r="A166" s="16" t="s">
        <v>101</v>
      </c>
      <c r="B166" s="49">
        <v>1.6014043565361603E-2</v>
      </c>
      <c r="C166" s="49">
        <v>2.7429302784627015E-2</v>
      </c>
      <c r="D166" s="49">
        <v>6.5246571135489262E-2</v>
      </c>
      <c r="E166" s="49">
        <v>3.6303519179775499E-2</v>
      </c>
    </row>
    <row r="167" spans="1:5" ht="14.45" x14ac:dyDescent="0.5">
      <c r="A167" s="16" t="s">
        <v>102</v>
      </c>
      <c r="B167" s="49">
        <v>1.7335422842641425E-2</v>
      </c>
      <c r="C167" s="49">
        <v>2.3706511574767639E-2</v>
      </c>
      <c r="D167" s="49">
        <v>5.6591674359291438E-2</v>
      </c>
      <c r="E167" s="49">
        <v>3.6298565814926083E-2</v>
      </c>
    </row>
    <row r="168" spans="1:5" ht="14.45" x14ac:dyDescent="0.5">
      <c r="A168" s="16" t="s">
        <v>103</v>
      </c>
      <c r="B168" s="49">
        <v>1.5791175811135514E-2</v>
      </c>
      <c r="C168" s="49">
        <v>2.7034049265611006E-2</v>
      </c>
      <c r="D168" s="49">
        <v>5.8041041740255275E-2</v>
      </c>
      <c r="E168" s="49">
        <v>3.4693374156654903E-2</v>
      </c>
    </row>
    <row r="169" spans="1:5" ht="14.45" x14ac:dyDescent="0.5">
      <c r="A169" s="16" t="s">
        <v>104</v>
      </c>
      <c r="B169" s="49">
        <v>-1.197210124849527E-2</v>
      </c>
      <c r="C169" s="49">
        <v>-1.8036507188347031E-5</v>
      </c>
      <c r="D169" s="49">
        <v>4.0165086712171998E-2</v>
      </c>
      <c r="E169" s="49">
        <v>8.1494400507807312E-3</v>
      </c>
    </row>
    <row r="170" spans="1:5" ht="14.45" x14ac:dyDescent="0.5">
      <c r="A170" s="16" t="s">
        <v>105</v>
      </c>
      <c r="B170" s="49">
        <v>-1.6082208233637811E-2</v>
      </c>
      <c r="C170" s="49">
        <v>7.899952929784934E-4</v>
      </c>
      <c r="D170" s="49">
        <v>4.2154917244709766E-2</v>
      </c>
      <c r="E170" s="49">
        <v>7.3583345961366359E-3</v>
      </c>
    </row>
    <row r="171" spans="1:5" ht="14.45" x14ac:dyDescent="0.5">
      <c r="A171" s="16" t="s">
        <v>107</v>
      </c>
      <c r="B171" s="49">
        <v>-1.6305075987863907E-2</v>
      </c>
      <c r="C171" s="49">
        <v>3.9474177396246713E-4</v>
      </c>
      <c r="D171" s="49">
        <v>3.4949387849475724E-2</v>
      </c>
      <c r="E171" s="49">
        <v>5.7481895730160286E-3</v>
      </c>
    </row>
    <row r="172" spans="1:5" ht="14.45" x14ac:dyDescent="0.5">
      <c r="A172" s="16" t="s">
        <v>108</v>
      </c>
      <c r="B172" s="49">
        <v>-1.1442826672089776E-2</v>
      </c>
      <c r="C172" s="49">
        <v>3.6518412004639582E-3</v>
      </c>
      <c r="D172" s="49">
        <v>3.9982158661280159E-2</v>
      </c>
      <c r="E172" s="49">
        <v>1.1595057279005228E-2</v>
      </c>
    </row>
    <row r="173" spans="1:5" ht="14.45" x14ac:dyDescent="0.5">
      <c r="A173" s="16" t="s">
        <v>109</v>
      </c>
      <c r="B173" s="49">
        <v>-7.4346875699298522E-3</v>
      </c>
      <c r="C173" s="49">
        <v>5.1641815179614805E-3</v>
      </c>
      <c r="D173" s="49">
        <v>3.7521938993473031E-2</v>
      </c>
      <c r="E173" s="49">
        <v>9.0982508590339191E-3</v>
      </c>
    </row>
    <row r="174" spans="1:5" ht="14.45" x14ac:dyDescent="0.5">
      <c r="A174" s="16" t="s">
        <v>110</v>
      </c>
      <c r="B174" s="49">
        <v>-1.476082895635797E-2</v>
      </c>
      <c r="C174" s="49">
        <v>-2.9327959168809368E-3</v>
      </c>
      <c r="D174" s="49">
        <v>3.350002046851186E-2</v>
      </c>
      <c r="E174" s="49">
        <v>7.3533812312872281E-3</v>
      </c>
    </row>
    <row r="175" spans="1:5" ht="14.45" x14ac:dyDescent="0.5">
      <c r="A175" s="16" t="s">
        <v>111</v>
      </c>
      <c r="B175" s="49">
        <v>-2.6731958998700268E-2</v>
      </c>
      <c r="C175" s="49">
        <v>-8.2674503976181528E-3</v>
      </c>
      <c r="D175" s="49">
        <v>3.0583322076219832E-2</v>
      </c>
      <c r="E175" s="49">
        <v>7.9146204527986933E-3</v>
      </c>
    </row>
    <row r="176" spans="1:5" ht="14.45" x14ac:dyDescent="0.5">
      <c r="A176" s="16" t="s">
        <v>112</v>
      </c>
      <c r="B176" s="49">
        <v>-1.3190955819142111E-2</v>
      </c>
      <c r="C176" s="49">
        <v>1.5455925755647399E-2</v>
      </c>
      <c r="D176" s="49">
        <v>3.3939610499037778E-2</v>
      </c>
      <c r="E176" s="49">
        <v>3.2333265181192949E-2</v>
      </c>
    </row>
    <row r="177" spans="1:5" ht="14.45" x14ac:dyDescent="0.5">
      <c r="A177" s="16" t="s">
        <v>45</v>
      </c>
      <c r="B177" s="49">
        <v>0.2210412301422775</v>
      </c>
      <c r="C177" s="49">
        <v>0.2820235507132865</v>
      </c>
      <c r="D177" s="49">
        <v>0.27066642500740057</v>
      </c>
      <c r="E177" s="49">
        <v>0.28308523317278356</v>
      </c>
    </row>
    <row r="178" spans="1:5" ht="14.45" x14ac:dyDescent="0.5">
      <c r="A178" s="54" t="s">
        <v>95</v>
      </c>
      <c r="B178" s="49">
        <v>0.25776587934423956</v>
      </c>
      <c r="C178" s="49">
        <v>0.25402618939759353</v>
      </c>
      <c r="D178" s="49">
        <v>0.24329165385541124</v>
      </c>
      <c r="E178" s="49">
        <v>0.24513093463483857</v>
      </c>
    </row>
    <row r="179" spans="1:5" ht="14.65" thickBot="1" x14ac:dyDescent="0.55000000000000004"/>
    <row r="180" spans="1:5" ht="14.65" thickBot="1" x14ac:dyDescent="0.55000000000000004">
      <c r="A180" s="22"/>
      <c r="B180" s="106" t="s">
        <v>44</v>
      </c>
      <c r="C180" s="107"/>
      <c r="D180" s="107"/>
      <c r="E180" s="108"/>
    </row>
    <row r="181" spans="1:5" ht="14.65" thickBot="1" x14ac:dyDescent="0.55000000000000004">
      <c r="A181" s="23"/>
      <c r="B181" s="14" t="s">
        <v>13</v>
      </c>
      <c r="C181" s="14" t="s">
        <v>14</v>
      </c>
      <c r="D181" s="45" t="s">
        <v>15</v>
      </c>
      <c r="E181" s="25" t="s">
        <v>16</v>
      </c>
    </row>
    <row r="182" spans="1:5" ht="14.45" x14ac:dyDescent="0.5">
      <c r="A182" s="16" t="s">
        <v>106</v>
      </c>
      <c r="B182" s="49">
        <v>3.2157661084384244</v>
      </c>
      <c r="C182" s="49">
        <v>3.9521180717074968</v>
      </c>
      <c r="D182" s="49">
        <v>5.2574293665848923</v>
      </c>
      <c r="E182" s="49">
        <v>4.9095665999488007</v>
      </c>
    </row>
    <row r="183" spans="1:5" ht="14.45" x14ac:dyDescent="0.5">
      <c r="A183" s="16" t="s">
        <v>96</v>
      </c>
      <c r="B183" s="49">
        <v>3.2084993879700541</v>
      </c>
      <c r="C183" s="49">
        <v>3.945244629372719</v>
      </c>
      <c r="D183" s="49">
        <v>5.1943318648710886</v>
      </c>
      <c r="E183" s="49">
        <v>4.9111690820408835</v>
      </c>
    </row>
    <row r="184" spans="1:5" ht="14.45" x14ac:dyDescent="0.5">
      <c r="A184" s="16" t="s">
        <v>97</v>
      </c>
      <c r="B184" s="49">
        <v>3.4825248879993085</v>
      </c>
      <c r="C184" s="49">
        <v>4.4679859192278615</v>
      </c>
      <c r="D184" s="49">
        <v>5.4530141466563791</v>
      </c>
      <c r="E184" s="49">
        <v>5.1245702029905873</v>
      </c>
    </row>
    <row r="185" spans="1:5" ht="14.45" x14ac:dyDescent="0.5">
      <c r="A185" s="16" t="s">
        <v>98</v>
      </c>
      <c r="B185" s="49">
        <v>3.3887255462550687</v>
      </c>
      <c r="C185" s="49">
        <v>4.1205240960323</v>
      </c>
      <c r="D185" s="49">
        <v>5.4780372666959432</v>
      </c>
      <c r="E185" s="49">
        <v>4.9541483597235896</v>
      </c>
    </row>
    <row r="186" spans="1:5" ht="14.45" x14ac:dyDescent="0.5">
      <c r="A186" s="16" t="s">
        <v>99</v>
      </c>
      <c r="B186" s="49">
        <v>3.2238739690509362</v>
      </c>
      <c r="C186" s="49">
        <v>4.1077482534171059</v>
      </c>
      <c r="D186" s="49">
        <v>5.3955596109027457</v>
      </c>
      <c r="E186" s="49">
        <v>4.8844539583186943</v>
      </c>
    </row>
    <row r="187" spans="1:5" ht="14.45" x14ac:dyDescent="0.5">
      <c r="A187" s="16" t="s">
        <v>100</v>
      </c>
      <c r="B187" s="49">
        <v>3.3217618801596127</v>
      </c>
      <c r="C187" s="49">
        <v>4.1281188141062488</v>
      </c>
      <c r="D187" s="49">
        <v>5.5272141464998388</v>
      </c>
      <c r="E187" s="49">
        <v>4.8582291601327974</v>
      </c>
    </row>
    <row r="188" spans="1:5" ht="14.45" x14ac:dyDescent="0.5">
      <c r="A188" s="16" t="s">
        <v>101</v>
      </c>
      <c r="B188" s="49">
        <v>3.9091015149027362</v>
      </c>
      <c r="C188" s="49">
        <v>4.9132146805741179</v>
      </c>
      <c r="D188" s="49">
        <v>6.206206793761571</v>
      </c>
      <c r="E188" s="49">
        <v>5.3726130942782477</v>
      </c>
    </row>
    <row r="189" spans="1:5" ht="14.45" x14ac:dyDescent="0.5">
      <c r="A189" s="16" t="s">
        <v>102</v>
      </c>
      <c r="B189" s="49">
        <v>3.927676249478552</v>
      </c>
      <c r="C189" s="49">
        <v>4.5980284426556413</v>
      </c>
      <c r="D189" s="49">
        <v>6.3132302370771107</v>
      </c>
      <c r="E189" s="49">
        <v>5.2145480179190029</v>
      </c>
    </row>
    <row r="190" spans="1:5" ht="14.45" x14ac:dyDescent="0.5">
      <c r="A190" s="16" t="s">
        <v>103</v>
      </c>
      <c r="B190" s="49">
        <v>3.7112790647882501</v>
      </c>
      <c r="C190" s="49">
        <v>4.5567937436630475</v>
      </c>
      <c r="D190" s="49">
        <v>6.1805481924795034</v>
      </c>
      <c r="E190" s="49">
        <v>5.1544005182395107</v>
      </c>
    </row>
    <row r="191" spans="1:5" ht="14.45" x14ac:dyDescent="0.5">
      <c r="A191" s="16" t="s">
        <v>104</v>
      </c>
      <c r="B191" s="49">
        <v>2.8371866681907996</v>
      </c>
      <c r="C191" s="49">
        <v>3.6045721060426086</v>
      </c>
      <c r="D191" s="49">
        <v>5.0010769971452698</v>
      </c>
      <c r="E191" s="49">
        <v>4.7973904827977583</v>
      </c>
    </row>
    <row r="192" spans="1:5" ht="14.45" x14ac:dyDescent="0.5">
      <c r="A192" s="16" t="s">
        <v>105</v>
      </c>
      <c r="B192" s="49">
        <v>3.4126866217798559</v>
      </c>
      <c r="C192" s="49">
        <v>4.3154570799351548</v>
      </c>
      <c r="D192" s="49">
        <v>5.2601841454225502</v>
      </c>
      <c r="E192" s="49">
        <v>5.048808553759649</v>
      </c>
    </row>
    <row r="193" spans="1:5" ht="14.45" x14ac:dyDescent="0.5">
      <c r="A193" s="16" t="s">
        <v>107</v>
      </c>
      <c r="B193" s="49">
        <v>3.1919964601769908</v>
      </c>
      <c r="C193" s="49">
        <v>4.0034769884135439</v>
      </c>
      <c r="D193" s="49">
        <v>5.2437262598752463</v>
      </c>
      <c r="E193" s="49">
        <v>4.8317530176067676</v>
      </c>
    </row>
    <row r="194" spans="1:5" ht="14.45" x14ac:dyDescent="0.5">
      <c r="A194" s="16" t="s">
        <v>108</v>
      </c>
      <c r="B194" s="49">
        <v>3.2625461538654821</v>
      </c>
      <c r="C194" s="49">
        <v>4.1980068094863245</v>
      </c>
      <c r="D194" s="49">
        <v>5.5445817179846957</v>
      </c>
      <c r="E194" s="49">
        <v>4.893530733290719</v>
      </c>
    </row>
    <row r="195" spans="1:5" ht="14.45" x14ac:dyDescent="0.5">
      <c r="A195" s="16" t="s">
        <v>109</v>
      </c>
      <c r="B195" s="49">
        <v>3.2387761472175121</v>
      </c>
      <c r="C195" s="49">
        <v>4.1112228002019693</v>
      </c>
      <c r="D195" s="49">
        <v>5.4264415248889346</v>
      </c>
      <c r="E195" s="49">
        <v>4.89318086340388</v>
      </c>
    </row>
    <row r="196" spans="1:5" ht="14.45" x14ac:dyDescent="0.5">
      <c r="A196" s="16" t="s">
        <v>110</v>
      </c>
      <c r="B196" s="49">
        <v>3.3502272785171763</v>
      </c>
      <c r="C196" s="49">
        <v>4.0125737738009644</v>
      </c>
      <c r="D196" s="49">
        <v>5.3204156812569794</v>
      </c>
      <c r="E196" s="49">
        <v>4.9025395614932101</v>
      </c>
    </row>
    <row r="197" spans="1:5" ht="14.45" x14ac:dyDescent="0.5">
      <c r="A197" s="16" t="s">
        <v>111</v>
      </c>
      <c r="B197" s="49">
        <v>3.3346362097506468</v>
      </c>
      <c r="C197" s="49">
        <v>4.0494436654827739</v>
      </c>
      <c r="D197" s="49">
        <v>5.4684700960452277</v>
      </c>
      <c r="E197" s="49">
        <v>4.6762269785016919</v>
      </c>
    </row>
    <row r="198" spans="1:5" x14ac:dyDescent="0.25">
      <c r="A198" s="16" t="s">
        <v>112</v>
      </c>
      <c r="B198" s="49">
        <v>3.602662318808211</v>
      </c>
      <c r="C198" s="49">
        <v>5.5146915705371162</v>
      </c>
      <c r="D198" s="49">
        <v>7.9854610467184157</v>
      </c>
      <c r="E198" s="49">
        <v>5.4440520197214921</v>
      </c>
    </row>
    <row r="199" spans="1:5" x14ac:dyDescent="0.25">
      <c r="A199" s="16" t="s">
        <v>45</v>
      </c>
      <c r="B199" s="49">
        <v>1.6682281181015293</v>
      </c>
      <c r="C199" s="49">
        <v>1.8450547361664342</v>
      </c>
      <c r="D199" s="49">
        <v>2.5491919603235056</v>
      </c>
      <c r="E199" s="49">
        <v>1.5797034364765252</v>
      </c>
    </row>
    <row r="200" spans="1:5" x14ac:dyDescent="0.25">
      <c r="A200" s="54" t="s">
        <v>95</v>
      </c>
      <c r="B200" s="49">
        <v>1.3517221788225271</v>
      </c>
      <c r="C200" s="49">
        <v>1.3065181898775304</v>
      </c>
      <c r="D200" s="49">
        <v>1.6816307438137161</v>
      </c>
      <c r="E200" s="49">
        <v>1.0324663578242286</v>
      </c>
    </row>
  </sheetData>
  <mergeCells count="10">
    <mergeCell ref="B180:E180"/>
    <mergeCell ref="B158:E158"/>
    <mergeCell ref="B4:F4"/>
    <mergeCell ref="A1:J1"/>
    <mergeCell ref="A2:J2"/>
    <mergeCell ref="B26:J26"/>
    <mergeCell ref="B48:E48"/>
    <mergeCell ref="B70:E70"/>
    <mergeCell ref="B92:E92"/>
    <mergeCell ref="B114:E114"/>
  </mergeCells>
  <conditionalFormatting sqref="B6:B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B1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C1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D1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E1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B1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C1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D1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E1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B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:C1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D1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E1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J188" sqref="J188:L191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 t="s">
        <v>36</v>
      </c>
      <c r="B6" s="2">
        <v>2.2616366845975566E-3</v>
      </c>
      <c r="C6" s="2">
        <v>0.10568121643539952</v>
      </c>
      <c r="D6" s="2">
        <v>0.11147508043984344</v>
      </c>
      <c r="E6" s="2">
        <v>0.14967806707107556</v>
      </c>
      <c r="F6" s="2"/>
      <c r="G6" s="2"/>
      <c r="H6" s="2">
        <v>6.7168056602344706E-2</v>
      </c>
      <c r="I6" s="9"/>
      <c r="J6" s="9"/>
      <c r="K6" s="9"/>
      <c r="L6" s="9"/>
    </row>
    <row r="7" spans="1:12" ht="14.45" x14ac:dyDescent="0.5">
      <c r="A7" s="16" t="s">
        <v>95</v>
      </c>
      <c r="B7" s="2">
        <v>-5.9575313147701259E-2</v>
      </c>
      <c r="C7" s="2">
        <v>1.5933734250675791E-2</v>
      </c>
      <c r="D7" s="2">
        <v>1.4589416135994293E-2</v>
      </c>
      <c r="E7" s="2">
        <v>2.8938966612215511E-2</v>
      </c>
      <c r="F7" s="2"/>
      <c r="G7" s="2"/>
      <c r="H7" s="2">
        <v>7.2744504673094568E-4</v>
      </c>
      <c r="I7" s="9"/>
      <c r="J7" s="9"/>
      <c r="K7" s="9"/>
      <c r="L7" s="9"/>
    </row>
    <row r="8" spans="1:12" ht="14.45" x14ac:dyDescent="0.5">
      <c r="A8" s="16" t="s">
        <v>45</v>
      </c>
      <c r="B8" s="2">
        <v>-4.7913521941155945E-2</v>
      </c>
      <c r="C8" s="2">
        <v>2.7488017798725117E-2</v>
      </c>
      <c r="D8" s="2">
        <v>3.8912390518534234E-2</v>
      </c>
      <c r="E8" s="2">
        <v>6.3428437745152833E-2</v>
      </c>
      <c r="F8" s="2"/>
      <c r="G8" s="2"/>
      <c r="H8" s="2">
        <v>3.5457691621468612E-2</v>
      </c>
      <c r="I8" s="9"/>
      <c r="J8" s="9"/>
      <c r="K8" s="9"/>
      <c r="L8" s="9"/>
    </row>
    <row r="9" spans="1:12" ht="14.45" x14ac:dyDescent="0.5">
      <c r="A9" s="16" t="s">
        <v>113</v>
      </c>
      <c r="B9" s="2">
        <v>1.4019294738805366E-2</v>
      </c>
      <c r="C9" s="2">
        <v>4.8378819463219758E-2</v>
      </c>
      <c r="D9" s="2">
        <v>5.4936714540496201E-2</v>
      </c>
      <c r="E9" s="2">
        <v>7.9234423354067163E-2</v>
      </c>
      <c r="F9" s="2"/>
      <c r="G9" s="2"/>
      <c r="H9" s="2">
        <v>6.6002952659935499E-2</v>
      </c>
      <c r="I9" s="9"/>
      <c r="J9" s="9"/>
      <c r="K9" s="9"/>
      <c r="L9" s="9"/>
    </row>
    <row r="10" spans="1:12" ht="14.45" x14ac:dyDescent="0.5">
      <c r="A10" s="16"/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/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/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16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16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45" x14ac:dyDescent="0.5">
      <c r="A18" s="16"/>
      <c r="B18" s="2"/>
      <c r="C18" s="2"/>
      <c r="D18" s="2"/>
      <c r="E18" s="2"/>
      <c r="F18" s="2"/>
      <c r="G18" s="2"/>
      <c r="H18" s="2"/>
      <c r="I18" s="9"/>
      <c r="J18" s="9"/>
      <c r="K18" s="9"/>
      <c r="L18" s="9"/>
    </row>
    <row r="19" spans="1:20" ht="14.45" x14ac:dyDescent="0.5">
      <c r="A19" s="16"/>
      <c r="B19" s="2"/>
      <c r="C19" s="2"/>
      <c r="D19" s="2"/>
      <c r="E19" s="2"/>
      <c r="F19" s="2"/>
      <c r="G19" s="2"/>
      <c r="H19" s="2"/>
      <c r="I19" s="9"/>
      <c r="J19" s="9"/>
      <c r="K19" s="9"/>
      <c r="L19" s="9"/>
    </row>
    <row r="20" spans="1:20" ht="14.45" x14ac:dyDescent="0.5">
      <c r="A20" s="16"/>
      <c r="B20" s="2"/>
      <c r="C20" s="2"/>
      <c r="D20" s="2"/>
      <c r="E20" s="2"/>
      <c r="F20" s="2"/>
      <c r="G20" s="2"/>
      <c r="H20" s="2"/>
      <c r="I20" s="9"/>
      <c r="J20" s="9"/>
      <c r="K20" s="9"/>
      <c r="L20" s="9"/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9"/>
      <c r="J21" s="9"/>
      <c r="K21" s="9"/>
      <c r="L21" s="9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9"/>
      <c r="J22" s="9"/>
      <c r="K22" s="9"/>
      <c r="L22" s="9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9"/>
      <c r="J23" s="9"/>
      <c r="K23" s="9"/>
      <c r="L23" s="9"/>
    </row>
    <row r="24" spans="1:20" ht="14.45" x14ac:dyDescent="0.5">
      <c r="A24" s="54"/>
      <c r="B24" s="2"/>
      <c r="C24" s="2"/>
      <c r="D24" s="2"/>
      <c r="E24" s="2"/>
      <c r="F24" s="2"/>
      <c r="G24" s="2"/>
      <c r="H24" s="2"/>
      <c r="I24" s="9"/>
      <c r="J24" s="9"/>
      <c r="K24" s="9"/>
      <c r="L24" s="9"/>
    </row>
    <row r="25" spans="1:20" ht="14.45" x14ac:dyDescent="0.5">
      <c r="A25" s="55"/>
      <c r="B25" s="2"/>
      <c r="C25" s="2"/>
      <c r="D25" s="2"/>
      <c r="E25" s="2"/>
      <c r="F25" s="2"/>
      <c r="G25" s="2"/>
      <c r="H25" s="2"/>
      <c r="I25" s="9"/>
      <c r="J25" s="9"/>
      <c r="K25" s="9"/>
      <c r="L25" s="9"/>
    </row>
    <row r="26" spans="1:20" ht="14.65" thickBot="1" x14ac:dyDescent="0.55000000000000004">
      <c r="A26" s="26"/>
      <c r="B26" s="26"/>
      <c r="C26" s="26"/>
      <c r="D26" s="26"/>
      <c r="E26" s="26"/>
      <c r="F26" s="27"/>
      <c r="G26" s="27"/>
      <c r="H26" s="27"/>
      <c r="I26" s="27"/>
    </row>
    <row r="27" spans="1:20" ht="14.65" thickBot="1" x14ac:dyDescent="0.55000000000000004">
      <c r="A27" s="11"/>
      <c r="B27" s="56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7"/>
    </row>
    <row r="28" spans="1:20" ht="15.75" thickBot="1" x14ac:dyDescent="0.3">
      <c r="A28" s="12"/>
      <c r="B28" s="13" t="s">
        <v>11</v>
      </c>
      <c r="C28" s="13">
        <v>2015</v>
      </c>
      <c r="D28" s="13">
        <v>2014</v>
      </c>
      <c r="E28" s="14">
        <v>2013</v>
      </c>
      <c r="F28" s="13">
        <v>2012</v>
      </c>
      <c r="G28" s="14">
        <v>2011</v>
      </c>
      <c r="H28" s="13">
        <v>2010</v>
      </c>
      <c r="I28" s="14">
        <v>2009</v>
      </c>
      <c r="J28" s="13">
        <v>2008</v>
      </c>
      <c r="K28" s="13">
        <v>2007</v>
      </c>
      <c r="L28" s="13">
        <v>2006</v>
      </c>
      <c r="M28" s="13">
        <v>2005</v>
      </c>
      <c r="N28" s="58">
        <v>2004</v>
      </c>
      <c r="O28" s="59">
        <v>2003</v>
      </c>
      <c r="P28" s="58">
        <v>2002</v>
      </c>
      <c r="Q28" s="59">
        <v>2001</v>
      </c>
      <c r="R28" s="58">
        <v>2000</v>
      </c>
      <c r="S28" s="59">
        <v>1999</v>
      </c>
      <c r="T28" s="59">
        <v>1998</v>
      </c>
    </row>
    <row r="29" spans="1:20" x14ac:dyDescent="0.25">
      <c r="A29" s="16"/>
      <c r="B29" s="2">
        <v>3.414602400855915E-2</v>
      </c>
      <c r="C29" s="2">
        <v>4.7866975269388323E-3</v>
      </c>
      <c r="D29" s="2">
        <v>0.1255712692598776</v>
      </c>
      <c r="E29" s="2">
        <v>0.33551612732168334</v>
      </c>
      <c r="F29" s="2">
        <v>0.16415199028771776</v>
      </c>
      <c r="G29" s="2">
        <v>1.026092401903389E-2</v>
      </c>
      <c r="H29" s="2">
        <v>0.16929718363213642</v>
      </c>
      <c r="I29" s="2">
        <v>0.28340173008180103</v>
      </c>
      <c r="J29" s="2">
        <v>-0.37307214389181165</v>
      </c>
      <c r="K29" s="46"/>
      <c r="L29" s="46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16"/>
      <c r="B30" s="2">
        <v>-2.1382610703816085E-2</v>
      </c>
      <c r="C30" s="2">
        <v>-2.6590445444915067E-3</v>
      </c>
      <c r="D30" s="2">
        <v>3.3668900255525269E-2</v>
      </c>
      <c r="E30" s="2">
        <v>8.9553598320458727E-2</v>
      </c>
      <c r="F30" s="2">
        <v>4.7883820449413417E-2</v>
      </c>
      <c r="G30" s="2">
        <v>-5.7189722220029382E-2</v>
      </c>
      <c r="H30" s="2">
        <v>5.7034409735325031E-2</v>
      </c>
      <c r="I30" s="2">
        <v>0.11468832849669264</v>
      </c>
      <c r="J30" s="2">
        <v>-0.21369430993387861</v>
      </c>
      <c r="K30" s="46"/>
      <c r="L30" s="46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16"/>
      <c r="B31" s="2">
        <v>-1.6118503819111507E-2</v>
      </c>
      <c r="C31" s="2">
        <v>-3.8251980048888967E-3</v>
      </c>
      <c r="D31" s="2">
        <v>4.7526341502359681E-2</v>
      </c>
      <c r="E31" s="2">
        <v>0.13211420102339155</v>
      </c>
      <c r="F31" s="2">
        <v>0.11538255499104322</v>
      </c>
      <c r="G31" s="2">
        <v>-4.0668411688731143E-2</v>
      </c>
      <c r="H31" s="2">
        <v>8.5784870467639829E-2</v>
      </c>
      <c r="I31" s="2">
        <v>0.24664045345223862</v>
      </c>
      <c r="J31" s="2">
        <v>-0.20356032324978934</v>
      </c>
      <c r="K31" s="46"/>
      <c r="L31" s="46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16"/>
      <c r="B32" s="2">
        <v>4.2296438599018771E-3</v>
      </c>
      <c r="C32" s="2">
        <v>1.6896879208725402E-3</v>
      </c>
      <c r="D32" s="2">
        <v>9.2661844051329822E-2</v>
      </c>
      <c r="E32" s="2">
        <v>8.8489908359314473E-2</v>
      </c>
      <c r="F32" s="2">
        <v>9.5171215179492563E-2</v>
      </c>
      <c r="G32" s="2">
        <v>2.2398226165035284E-2</v>
      </c>
      <c r="H32" s="2">
        <v>0.10725609002509406</v>
      </c>
      <c r="I32" s="2">
        <v>0.22247259126919605</v>
      </c>
      <c r="J32" s="2">
        <v>-5.5574894722678403E-2</v>
      </c>
      <c r="K32" s="46"/>
      <c r="L32" s="46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16"/>
      <c r="B33" s="2"/>
      <c r="C33" s="2"/>
      <c r="D33" s="2"/>
      <c r="E33" s="2"/>
      <c r="F33" s="2"/>
      <c r="G33" s="2"/>
      <c r="H33" s="2"/>
      <c r="I33" s="2"/>
      <c r="J33" s="2"/>
      <c r="K33" s="46"/>
      <c r="L33" s="46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16"/>
      <c r="B34" s="2"/>
      <c r="C34" s="2"/>
      <c r="D34" s="2"/>
      <c r="E34" s="2"/>
      <c r="F34" s="2"/>
      <c r="G34" s="2"/>
      <c r="H34" s="2"/>
      <c r="I34" s="2"/>
      <c r="J34" s="2"/>
      <c r="K34" s="46"/>
      <c r="L34" s="46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46"/>
      <c r="L35" s="46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46"/>
      <c r="L36" s="46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16"/>
      <c r="B37" s="2"/>
      <c r="C37" s="2"/>
      <c r="D37" s="2"/>
      <c r="E37" s="2"/>
      <c r="F37" s="2"/>
      <c r="G37" s="2"/>
      <c r="H37" s="2"/>
      <c r="I37" s="2"/>
      <c r="J37" s="2"/>
      <c r="K37" s="46"/>
      <c r="L37" s="46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46"/>
      <c r="L38" s="46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16"/>
      <c r="B39" s="2"/>
      <c r="C39" s="2"/>
      <c r="D39" s="2"/>
      <c r="E39" s="2"/>
      <c r="F39" s="2"/>
      <c r="G39" s="2"/>
      <c r="H39" s="2"/>
      <c r="I39" s="2"/>
      <c r="J39" s="2"/>
      <c r="K39" s="46"/>
      <c r="L39" s="46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16"/>
      <c r="B40" s="2"/>
      <c r="C40" s="2"/>
      <c r="D40" s="2"/>
      <c r="E40" s="2"/>
      <c r="F40" s="2"/>
      <c r="G40" s="2"/>
      <c r="H40" s="2"/>
      <c r="I40" s="2"/>
      <c r="J40" s="2"/>
      <c r="K40" s="46"/>
      <c r="L40" s="46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16"/>
      <c r="B41" s="2"/>
      <c r="C41" s="2"/>
      <c r="D41" s="2"/>
      <c r="E41" s="2"/>
      <c r="F41" s="2"/>
      <c r="G41" s="2"/>
      <c r="H41" s="2"/>
      <c r="I41" s="2"/>
      <c r="J41" s="2"/>
      <c r="K41" s="46"/>
      <c r="L41" s="46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16"/>
      <c r="B42" s="2"/>
      <c r="C42" s="2"/>
      <c r="D42" s="2"/>
      <c r="E42" s="2"/>
      <c r="F42" s="2"/>
      <c r="G42" s="2"/>
      <c r="H42" s="2"/>
      <c r="I42" s="2"/>
      <c r="J42" s="2"/>
      <c r="K42" s="46"/>
      <c r="L42" s="46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16"/>
      <c r="B43" s="2"/>
      <c r="C43" s="2"/>
      <c r="D43" s="2"/>
      <c r="E43" s="2"/>
      <c r="F43" s="2"/>
      <c r="G43" s="2"/>
      <c r="H43" s="2"/>
      <c r="I43" s="2"/>
      <c r="J43" s="2"/>
      <c r="K43" s="46"/>
      <c r="L43" s="46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16"/>
      <c r="B44" s="2"/>
      <c r="C44" s="2"/>
      <c r="D44" s="2"/>
      <c r="E44" s="2"/>
      <c r="F44" s="2"/>
      <c r="G44" s="2"/>
      <c r="H44" s="2"/>
      <c r="I44" s="2"/>
      <c r="J44" s="2"/>
      <c r="K44" s="46"/>
      <c r="L44" s="46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16"/>
      <c r="B45" s="2"/>
      <c r="C45" s="2"/>
      <c r="D45" s="2"/>
      <c r="E45" s="2"/>
      <c r="F45" s="2"/>
      <c r="G45" s="2"/>
      <c r="H45" s="2"/>
      <c r="I45" s="2"/>
      <c r="J45" s="2"/>
      <c r="K45" s="46"/>
      <c r="L45" s="46"/>
      <c r="M45" s="61"/>
      <c r="N45" s="61"/>
      <c r="O45" s="61"/>
      <c r="P45" s="61"/>
      <c r="Q45" s="61"/>
      <c r="R45" s="61"/>
      <c r="S45" s="61"/>
      <c r="T45" s="61"/>
    </row>
    <row r="46" spans="1:20" x14ac:dyDescent="0.25">
      <c r="A46" s="16"/>
      <c r="B46" s="2"/>
      <c r="C46" s="2"/>
      <c r="D46" s="2"/>
      <c r="E46" s="2"/>
      <c r="F46" s="2"/>
      <c r="G46" s="2"/>
      <c r="H46" s="2"/>
      <c r="I46" s="2"/>
      <c r="J46" s="2"/>
      <c r="K46" s="46"/>
      <c r="L46" s="46"/>
      <c r="M46" s="61"/>
      <c r="N46" s="61"/>
      <c r="O46" s="61"/>
      <c r="P46" s="61"/>
      <c r="Q46" s="61"/>
      <c r="R46" s="61"/>
      <c r="S46" s="61"/>
      <c r="T46" s="61"/>
    </row>
    <row r="47" spans="1:20" x14ac:dyDescent="0.25">
      <c r="A47" s="54"/>
      <c r="B47" s="2"/>
      <c r="C47" s="2"/>
      <c r="D47" s="2"/>
      <c r="E47" s="2"/>
      <c r="F47" s="2"/>
      <c r="G47" s="2"/>
      <c r="H47" s="2"/>
      <c r="I47" s="2"/>
      <c r="J47" s="2"/>
      <c r="K47" s="46"/>
      <c r="L47" s="46"/>
      <c r="M47" s="61"/>
      <c r="N47" s="61"/>
      <c r="O47" s="61"/>
      <c r="P47" s="61"/>
      <c r="Q47" s="61"/>
      <c r="R47" s="61"/>
      <c r="S47" s="61"/>
      <c r="T47" s="61"/>
    </row>
    <row r="48" spans="1:20" ht="15.75" thickBot="1" x14ac:dyDescent="0.3">
      <c r="A48" s="55"/>
      <c r="B48" s="2"/>
      <c r="C48" s="2"/>
      <c r="D48" s="2"/>
      <c r="E48" s="2"/>
      <c r="F48" s="2"/>
      <c r="G48" s="2"/>
      <c r="H48" s="2"/>
      <c r="I48" s="2"/>
      <c r="J48" s="2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11" s="20" customFormat="1" ht="15.75" thickBot="1" x14ac:dyDescent="0.3">
      <c r="A49" s="17"/>
      <c r="B49" s="18"/>
      <c r="C49" s="18"/>
      <c r="D49" s="18"/>
      <c r="E49" s="18"/>
      <c r="F49" s="19"/>
      <c r="G49" s="19"/>
      <c r="H49" s="19"/>
      <c r="I49" s="19"/>
      <c r="J49" s="19"/>
    </row>
    <row r="50" spans="1:11" ht="15.75" thickBot="1" x14ac:dyDescent="0.3">
      <c r="A50" s="22"/>
      <c r="B50" s="56" t="s">
        <v>22</v>
      </c>
      <c r="C50" s="52"/>
      <c r="D50" s="52"/>
      <c r="E50" s="52"/>
      <c r="F50" s="52"/>
      <c r="G50" s="53"/>
      <c r="H50" s="9"/>
      <c r="I50" s="9"/>
      <c r="J50" s="9"/>
      <c r="K50" s="9"/>
    </row>
    <row r="51" spans="1:11" ht="15.75" thickBot="1" x14ac:dyDescent="0.3">
      <c r="A51" s="23"/>
      <c r="B51" s="14" t="s">
        <v>13</v>
      </c>
      <c r="C51" s="14" t="s">
        <v>14</v>
      </c>
      <c r="D51" s="45" t="s">
        <v>15</v>
      </c>
      <c r="E51" s="24" t="s">
        <v>40</v>
      </c>
      <c r="F51" s="24" t="s">
        <v>41</v>
      </c>
      <c r="G51" s="25" t="s">
        <v>16</v>
      </c>
      <c r="H51" s="9"/>
      <c r="I51" s="9"/>
      <c r="J51" s="9"/>
      <c r="K51" s="9"/>
    </row>
    <row r="52" spans="1:11" x14ac:dyDescent="0.25">
      <c r="A52" s="16"/>
      <c r="B52" s="4">
        <v>1.5933854654331614</v>
      </c>
      <c r="C52" s="4">
        <v>1.4536982437888348</v>
      </c>
      <c r="D52" s="4">
        <v>1.8440994009375906</v>
      </c>
      <c r="E52" s="4"/>
      <c r="F52" s="4"/>
      <c r="G52" s="4">
        <v>0.55380426209406675</v>
      </c>
      <c r="H52" s="9"/>
      <c r="I52" s="9"/>
      <c r="J52" s="9"/>
      <c r="K52" s="9"/>
    </row>
    <row r="53" spans="1:11" x14ac:dyDescent="0.25">
      <c r="A53" s="16"/>
      <c r="B53" s="4">
        <v>0.59737810626518328</v>
      </c>
      <c r="C53" s="4">
        <v>0.50050974586083974</v>
      </c>
      <c r="D53" s="4">
        <v>1.0604816317052825</v>
      </c>
      <c r="E53" s="4"/>
      <c r="F53" s="4"/>
      <c r="G53" s="4">
        <v>1.6308288616369748E-2</v>
      </c>
      <c r="H53" s="9"/>
      <c r="I53" s="9"/>
      <c r="J53" s="9"/>
      <c r="K53" s="9"/>
    </row>
    <row r="54" spans="1:11" x14ac:dyDescent="0.25">
      <c r="A54" s="16"/>
      <c r="B54" s="4">
        <v>1.1098658330574156</v>
      </c>
      <c r="C54" s="4">
        <v>1.3116298344773318</v>
      </c>
      <c r="D54" s="4">
        <v>2.2832726708286581</v>
      </c>
      <c r="E54" s="4"/>
      <c r="F54" s="4"/>
      <c r="G54" s="4">
        <v>0.75323688121964305</v>
      </c>
      <c r="H54" s="9"/>
      <c r="I54" s="9"/>
      <c r="J54" s="9"/>
      <c r="K54" s="9"/>
    </row>
    <row r="55" spans="1:11" x14ac:dyDescent="0.25">
      <c r="A55" s="16"/>
      <c r="B55" s="4">
        <v>3.8036693835835229</v>
      </c>
      <c r="C55" s="4">
        <v>4.1190518692442861</v>
      </c>
      <c r="D55" s="4">
        <v>6.1897196118383047</v>
      </c>
      <c r="E55" s="4"/>
      <c r="F55" s="4"/>
      <c r="G55" s="4">
        <v>3.1690968683943037</v>
      </c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16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16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x14ac:dyDescent="0.25">
      <c r="A63" s="16"/>
      <c r="B63" s="4"/>
      <c r="C63" s="4"/>
      <c r="D63" s="4"/>
      <c r="E63" s="4"/>
      <c r="F63" s="4"/>
      <c r="G63" s="4"/>
      <c r="H63" s="9"/>
      <c r="I63" s="9"/>
      <c r="J63" s="9"/>
      <c r="K63" s="9"/>
    </row>
    <row r="64" spans="1:11" x14ac:dyDescent="0.25">
      <c r="A64" s="16"/>
      <c r="B64" s="4"/>
      <c r="C64" s="4"/>
      <c r="D64" s="4"/>
      <c r="E64" s="4"/>
      <c r="F64" s="4"/>
      <c r="G64" s="4"/>
      <c r="H64" s="9"/>
      <c r="I64" s="9"/>
      <c r="J64" s="9"/>
      <c r="K64" s="9"/>
    </row>
    <row r="65" spans="1:11" x14ac:dyDescent="0.25">
      <c r="A65" s="16"/>
      <c r="B65" s="4"/>
      <c r="C65" s="4"/>
      <c r="D65" s="4"/>
      <c r="E65" s="4"/>
      <c r="F65" s="4"/>
      <c r="G65" s="4"/>
      <c r="H65" s="9"/>
      <c r="I65" s="9"/>
      <c r="J65" s="9"/>
      <c r="K65" s="9"/>
    </row>
    <row r="66" spans="1:11" x14ac:dyDescent="0.25">
      <c r="A66" s="16"/>
      <c r="B66" s="4"/>
      <c r="C66" s="4"/>
      <c r="D66" s="4"/>
      <c r="E66" s="4"/>
      <c r="F66" s="4"/>
      <c r="G66" s="4"/>
      <c r="H66" s="9"/>
      <c r="I66" s="9"/>
      <c r="J66" s="9"/>
      <c r="K66" s="9"/>
    </row>
    <row r="67" spans="1:11" x14ac:dyDescent="0.25">
      <c r="A67" s="16"/>
      <c r="B67" s="4"/>
      <c r="C67" s="4"/>
      <c r="D67" s="4"/>
      <c r="E67" s="4"/>
      <c r="F67" s="4"/>
      <c r="G67" s="4"/>
      <c r="H67" s="9"/>
      <c r="I67" s="9"/>
      <c r="J67" s="9"/>
      <c r="K67" s="9"/>
    </row>
    <row r="68" spans="1:11" x14ac:dyDescent="0.25">
      <c r="A68" s="16"/>
      <c r="B68" s="4"/>
      <c r="C68" s="4"/>
      <c r="D68" s="4"/>
      <c r="E68" s="4"/>
      <c r="F68" s="4"/>
      <c r="G68" s="4"/>
      <c r="H68" s="9"/>
      <c r="I68" s="9"/>
      <c r="J68" s="9"/>
      <c r="K68" s="9"/>
    </row>
    <row r="69" spans="1:11" x14ac:dyDescent="0.25">
      <c r="A69" s="16"/>
      <c r="B69" s="4"/>
      <c r="C69" s="4"/>
      <c r="D69" s="4"/>
      <c r="E69" s="4"/>
      <c r="F69" s="4"/>
      <c r="G69" s="4"/>
      <c r="H69" s="9"/>
      <c r="I69" s="9"/>
      <c r="J69" s="9"/>
      <c r="K69" s="9"/>
    </row>
    <row r="70" spans="1:11" x14ac:dyDescent="0.25">
      <c r="A70" s="54"/>
      <c r="B70" s="4"/>
      <c r="C70" s="4"/>
      <c r="D70" s="4"/>
      <c r="E70" s="4"/>
      <c r="F70" s="4"/>
      <c r="G70" s="4"/>
      <c r="H70" s="9"/>
      <c r="I70" s="9"/>
      <c r="J70" s="9"/>
      <c r="K70" s="9"/>
    </row>
    <row r="71" spans="1:11" x14ac:dyDescent="0.25">
      <c r="A71" s="55"/>
      <c r="B71" s="4"/>
      <c r="C71" s="4"/>
      <c r="D71" s="4"/>
      <c r="E71" s="4"/>
      <c r="F71" s="4"/>
      <c r="G71" s="4"/>
      <c r="H71" s="9"/>
      <c r="I71" s="9"/>
      <c r="J71" s="9"/>
      <c r="K71" s="9"/>
    </row>
    <row r="72" spans="1:11" ht="15.75" thickBot="1" x14ac:dyDescent="0.3">
      <c r="A72" s="26"/>
      <c r="B72" s="26"/>
      <c r="C72" s="26"/>
      <c r="D72" s="26"/>
      <c r="E72" s="26"/>
      <c r="F72" s="27"/>
      <c r="G72" s="27"/>
      <c r="H72" s="27"/>
      <c r="I72" s="27"/>
    </row>
    <row r="73" spans="1:11" ht="15.75" thickBot="1" x14ac:dyDescent="0.3">
      <c r="A73" s="22"/>
      <c r="B73" s="56" t="s">
        <v>29</v>
      </c>
      <c r="C73" s="52"/>
      <c r="D73" s="52"/>
      <c r="E73" s="52"/>
      <c r="F73" s="52"/>
      <c r="G73" s="53"/>
      <c r="H73" s="9"/>
      <c r="I73" s="9"/>
      <c r="J73" s="9"/>
      <c r="K73" s="9"/>
    </row>
    <row r="74" spans="1:11" ht="15.75" thickBot="1" x14ac:dyDescent="0.3">
      <c r="A74" s="23"/>
      <c r="B74" s="14" t="s">
        <v>13</v>
      </c>
      <c r="C74" s="14" t="s">
        <v>14</v>
      </c>
      <c r="D74" s="45" t="s">
        <v>15</v>
      </c>
      <c r="E74" s="24" t="s">
        <v>40</v>
      </c>
      <c r="F74" s="24" t="s">
        <v>41</v>
      </c>
      <c r="G74" s="25" t="s">
        <v>16</v>
      </c>
      <c r="H74" s="9"/>
      <c r="I74" s="9"/>
      <c r="J74" s="9"/>
      <c r="K74" s="9"/>
    </row>
    <row r="75" spans="1:11" x14ac:dyDescent="0.25">
      <c r="A75" s="16"/>
      <c r="B75" s="4">
        <v>0.7692521362331588</v>
      </c>
      <c r="C75" s="4">
        <v>0.7524089646517339</v>
      </c>
      <c r="D75" s="4">
        <v>0.96525632797478411</v>
      </c>
      <c r="E75" s="4"/>
      <c r="F75" s="4"/>
      <c r="G75" s="4">
        <v>0.35650352860971668</v>
      </c>
      <c r="H75" s="9"/>
      <c r="I75" s="9"/>
      <c r="J75" s="9"/>
      <c r="K75" s="9"/>
    </row>
    <row r="76" spans="1:11" x14ac:dyDescent="0.25">
      <c r="A76" s="16"/>
      <c r="B76" s="4">
        <v>-8.9269402510911852E-2</v>
      </c>
      <c r="C76" s="4">
        <v>-0.1144384022773291</v>
      </c>
      <c r="D76" s="4">
        <v>0.24020388425319467</v>
      </c>
      <c r="E76" s="4"/>
      <c r="F76" s="4"/>
      <c r="G76" s="4">
        <v>-0.32229050220622874</v>
      </c>
      <c r="H76" s="9"/>
      <c r="I76" s="9"/>
      <c r="J76" s="9"/>
      <c r="K76" s="9"/>
    </row>
    <row r="77" spans="1:11" x14ac:dyDescent="0.25">
      <c r="A77" s="16"/>
      <c r="B77" s="4">
        <v>0.2129401339278556</v>
      </c>
      <c r="C77" s="4">
        <v>0.42423785949946985</v>
      </c>
      <c r="D77" s="4">
        <v>0.92377585275770091</v>
      </c>
      <c r="E77" s="4"/>
      <c r="F77" s="4"/>
      <c r="G77" s="4">
        <v>0.27595568500834289</v>
      </c>
      <c r="H77" s="9"/>
      <c r="I77" s="9"/>
      <c r="J77" s="9"/>
      <c r="K77" s="9"/>
    </row>
    <row r="78" spans="1:11" x14ac:dyDescent="0.25">
      <c r="A78" s="16"/>
      <c r="B78" s="4">
        <v>1.0128501206436344</v>
      </c>
      <c r="C78" s="4">
        <v>1.1332895622191383</v>
      </c>
      <c r="D78" s="4">
        <v>1.6639810234339025</v>
      </c>
      <c r="E78" s="4"/>
      <c r="F78" s="4"/>
      <c r="G78" s="4">
        <v>1.0955466656687867</v>
      </c>
      <c r="H78" s="9"/>
      <c r="I78" s="9"/>
      <c r="J78" s="9"/>
      <c r="K78" s="9"/>
    </row>
    <row r="79" spans="1:11" x14ac:dyDescent="0.25">
      <c r="A79" s="16"/>
      <c r="B79" s="4"/>
      <c r="C79" s="4"/>
      <c r="D79" s="4"/>
      <c r="E79" s="4"/>
      <c r="F79" s="4"/>
      <c r="G79" s="4"/>
      <c r="H79" s="9"/>
      <c r="I79" s="9"/>
      <c r="J79" s="9"/>
      <c r="K79" s="9"/>
    </row>
    <row r="80" spans="1:11" x14ac:dyDescent="0.25">
      <c r="A80" s="16"/>
      <c r="B80" s="4"/>
      <c r="C80" s="4"/>
      <c r="D80" s="4"/>
      <c r="E80" s="4"/>
      <c r="F80" s="4"/>
      <c r="G80" s="4"/>
      <c r="H80" s="9"/>
      <c r="I80" s="9"/>
      <c r="J80" s="9"/>
      <c r="K80" s="9"/>
    </row>
    <row r="81" spans="1:11" x14ac:dyDescent="0.25">
      <c r="A81" s="16"/>
      <c r="B81" s="4"/>
      <c r="C81" s="4"/>
      <c r="D81" s="4"/>
      <c r="E81" s="4"/>
      <c r="F81" s="4"/>
      <c r="G81" s="4"/>
      <c r="H81" s="9"/>
      <c r="I81" s="9"/>
      <c r="J81" s="9"/>
      <c r="K81" s="9"/>
    </row>
    <row r="82" spans="1:11" x14ac:dyDescent="0.25">
      <c r="A82" s="16"/>
      <c r="B82" s="4"/>
      <c r="C82" s="4"/>
      <c r="D82" s="4"/>
      <c r="E82" s="4"/>
      <c r="F82" s="4"/>
      <c r="G82" s="4"/>
      <c r="H82" s="9"/>
      <c r="I82" s="9"/>
      <c r="J82" s="9"/>
      <c r="K82" s="9"/>
    </row>
    <row r="83" spans="1:11" x14ac:dyDescent="0.25">
      <c r="A83" s="16"/>
      <c r="B83" s="4"/>
      <c r="C83" s="4"/>
      <c r="D83" s="4"/>
      <c r="E83" s="4"/>
      <c r="F83" s="4"/>
      <c r="G83" s="4"/>
      <c r="H83" s="9"/>
      <c r="I83" s="9"/>
      <c r="J83" s="9"/>
      <c r="K83" s="9"/>
    </row>
    <row r="84" spans="1:11" x14ac:dyDescent="0.25">
      <c r="A84" s="16"/>
      <c r="B84" s="4"/>
      <c r="C84" s="4"/>
      <c r="D84" s="4"/>
      <c r="E84" s="4"/>
      <c r="F84" s="4"/>
      <c r="G84" s="4"/>
      <c r="H84" s="9"/>
      <c r="I84" s="9"/>
      <c r="J84" s="9"/>
      <c r="K84" s="9"/>
    </row>
    <row r="85" spans="1:11" x14ac:dyDescent="0.25">
      <c r="A85" s="16"/>
      <c r="B85" s="4"/>
      <c r="C85" s="4"/>
      <c r="D85" s="4"/>
      <c r="E85" s="4"/>
      <c r="F85" s="4"/>
      <c r="G85" s="4"/>
      <c r="H85" s="9"/>
      <c r="I85" s="9"/>
      <c r="J85" s="9"/>
      <c r="K85" s="9"/>
    </row>
    <row r="86" spans="1:11" x14ac:dyDescent="0.25">
      <c r="A86" s="16"/>
      <c r="B86" s="4"/>
      <c r="C86" s="4"/>
      <c r="D86" s="4"/>
      <c r="E86" s="4"/>
      <c r="F86" s="4"/>
      <c r="G86" s="4"/>
      <c r="H86" s="9"/>
      <c r="I86" s="9"/>
      <c r="J86" s="9"/>
      <c r="K86" s="9"/>
    </row>
    <row r="87" spans="1:11" x14ac:dyDescent="0.25">
      <c r="A87" s="16"/>
      <c r="B87" s="4"/>
      <c r="C87" s="4"/>
      <c r="D87" s="4"/>
      <c r="E87" s="4"/>
      <c r="F87" s="4"/>
      <c r="G87" s="4"/>
      <c r="H87" s="9"/>
      <c r="I87" s="9"/>
      <c r="J87" s="9"/>
      <c r="K87" s="9"/>
    </row>
    <row r="88" spans="1:11" x14ac:dyDescent="0.25">
      <c r="A88" s="16"/>
      <c r="B88" s="4"/>
      <c r="C88" s="4"/>
      <c r="D88" s="4"/>
      <c r="E88" s="4"/>
      <c r="F88" s="4"/>
      <c r="G88" s="4"/>
      <c r="H88" s="9"/>
      <c r="I88" s="9"/>
      <c r="J88" s="9"/>
      <c r="K88" s="9"/>
    </row>
    <row r="89" spans="1:11" x14ac:dyDescent="0.25">
      <c r="A89" s="16"/>
      <c r="B89" s="4"/>
      <c r="C89" s="4"/>
      <c r="D89" s="4"/>
      <c r="E89" s="4"/>
      <c r="F89" s="4"/>
      <c r="G89" s="4"/>
      <c r="H89" s="9"/>
      <c r="I89" s="9"/>
      <c r="J89" s="9"/>
      <c r="K89" s="9"/>
    </row>
    <row r="90" spans="1:11" x14ac:dyDescent="0.25">
      <c r="A90" s="16"/>
      <c r="B90" s="4"/>
      <c r="C90" s="4"/>
      <c r="D90" s="4"/>
      <c r="E90" s="4"/>
      <c r="F90" s="4"/>
      <c r="G90" s="4"/>
      <c r="H90" s="9"/>
      <c r="I90" s="9"/>
      <c r="J90" s="9"/>
      <c r="K90" s="9"/>
    </row>
    <row r="91" spans="1:11" x14ac:dyDescent="0.25">
      <c r="A91" s="16"/>
      <c r="B91" s="4"/>
      <c r="C91" s="4"/>
      <c r="D91" s="4"/>
      <c r="E91" s="4"/>
      <c r="F91" s="4"/>
      <c r="G91" s="4"/>
      <c r="H91" s="9"/>
      <c r="I91" s="9"/>
      <c r="J91" s="9"/>
      <c r="K91" s="9"/>
    </row>
    <row r="92" spans="1:11" x14ac:dyDescent="0.25">
      <c r="A92" s="16"/>
      <c r="B92" s="4"/>
      <c r="C92" s="4"/>
      <c r="D92" s="4"/>
      <c r="E92" s="4"/>
      <c r="F92" s="4"/>
      <c r="G92" s="4"/>
      <c r="H92" s="9"/>
      <c r="I92" s="9"/>
      <c r="J92" s="9"/>
      <c r="K92" s="9"/>
    </row>
    <row r="93" spans="1:11" x14ac:dyDescent="0.25">
      <c r="A93" s="54"/>
      <c r="B93" s="4"/>
      <c r="C93" s="4"/>
      <c r="D93" s="4"/>
      <c r="E93" s="4"/>
      <c r="F93" s="4"/>
      <c r="G93" s="4"/>
      <c r="H93" s="9"/>
      <c r="I93" s="9"/>
      <c r="J93" s="9"/>
      <c r="K93" s="9"/>
    </row>
    <row r="94" spans="1:11" x14ac:dyDescent="0.25">
      <c r="A94" s="55"/>
      <c r="B94" s="4"/>
      <c r="C94" s="4"/>
      <c r="D94" s="4"/>
      <c r="E94" s="4"/>
      <c r="F94" s="4"/>
      <c r="G94" s="4"/>
      <c r="H94" s="9"/>
      <c r="I94" s="9"/>
      <c r="J94" s="9"/>
      <c r="K94" s="9"/>
    </row>
    <row r="95" spans="1:11" ht="15.75" thickBot="1" x14ac:dyDescent="0.3">
      <c r="A95" s="26"/>
      <c r="B95" s="26"/>
      <c r="C95" s="26"/>
      <c r="D95" s="26"/>
      <c r="E95" s="26"/>
      <c r="F95" s="27"/>
      <c r="G95" s="27"/>
      <c r="H95" s="27"/>
      <c r="I95" s="27"/>
    </row>
    <row r="96" spans="1:11" ht="15.75" thickBot="1" x14ac:dyDescent="0.3">
      <c r="A96" s="22"/>
      <c r="B96" s="56" t="s">
        <v>3</v>
      </c>
      <c r="C96" s="52"/>
      <c r="D96" s="52"/>
      <c r="E96" s="52"/>
      <c r="F96" s="52"/>
      <c r="G96" s="53"/>
      <c r="H96" s="9"/>
      <c r="I96" s="9"/>
      <c r="J96" s="9"/>
      <c r="K96" s="9"/>
    </row>
    <row r="97" spans="1:11" ht="15.75" thickBot="1" x14ac:dyDescent="0.3">
      <c r="A97" s="23"/>
      <c r="B97" s="14" t="s">
        <v>13</v>
      </c>
      <c r="C97" s="14" t="s">
        <v>14</v>
      </c>
      <c r="D97" s="45" t="s">
        <v>15</v>
      </c>
      <c r="E97" s="24" t="s">
        <v>40</v>
      </c>
      <c r="F97" s="24" t="s">
        <v>41</v>
      </c>
      <c r="G97" s="25" t="s">
        <v>16</v>
      </c>
      <c r="H97" s="9"/>
      <c r="I97" s="9"/>
      <c r="J97" s="9"/>
      <c r="K97" s="9"/>
    </row>
    <row r="98" spans="1:11" x14ac:dyDescent="0.25">
      <c r="A98" s="16"/>
      <c r="B98" s="2">
        <v>6.3313825253384942E-2</v>
      </c>
      <c r="C98" s="2">
        <v>7.30239712830454E-2</v>
      </c>
      <c r="D98" s="2">
        <v>7.6078190497998063E-2</v>
      </c>
      <c r="E98" s="2"/>
      <c r="F98" s="2"/>
      <c r="G98" s="2">
        <v>0.11770380646546863</v>
      </c>
      <c r="H98" s="9"/>
      <c r="I98" s="9"/>
      <c r="J98" s="9"/>
      <c r="K98" s="9"/>
    </row>
    <row r="99" spans="1:11" x14ac:dyDescent="0.25">
      <c r="A99" s="16"/>
      <c r="B99" s="2">
        <v>2.6479948980313386E-2</v>
      </c>
      <c r="C99" s="2">
        <v>2.8955997924437003E-2</v>
      </c>
      <c r="D99" s="2">
        <v>2.6933120239904303E-2</v>
      </c>
      <c r="E99" s="2"/>
      <c r="F99" s="2"/>
      <c r="G99" s="2">
        <v>4.4590982988061426E-2</v>
      </c>
      <c r="H99" s="9"/>
      <c r="I99" s="9"/>
      <c r="J99" s="9"/>
      <c r="K99" s="9"/>
    </row>
    <row r="100" spans="1:11" x14ac:dyDescent="0.25">
      <c r="A100" s="16"/>
      <c r="B100" s="2">
        <v>2.4460314866139803E-2</v>
      </c>
      <c r="C100" s="2">
        <v>2.9150886319465826E-2</v>
      </c>
      <c r="D100" s="2">
        <v>2.7003308966685912E-2</v>
      </c>
      <c r="E100" s="2"/>
      <c r="F100" s="2"/>
      <c r="G100" s="2">
        <v>4.6325637149992056E-2</v>
      </c>
      <c r="H100" s="9"/>
      <c r="I100" s="9"/>
      <c r="J100" s="9"/>
      <c r="K100" s="9"/>
    </row>
    <row r="101" spans="1:11" x14ac:dyDescent="0.25">
      <c r="A101" s="16"/>
      <c r="B101" s="2">
        <v>1.2445381196104352E-2</v>
      </c>
      <c r="C101" s="2">
        <v>1.3012735112710661E-2</v>
      </c>
      <c r="D101" s="2">
        <v>1.2358346756065468E-2</v>
      </c>
      <c r="E101" s="2"/>
      <c r="F101" s="2"/>
      <c r="G101" s="2">
        <v>2.0222359978053314E-2</v>
      </c>
      <c r="H101" s="9"/>
      <c r="I101" s="9"/>
      <c r="J101" s="9"/>
      <c r="K101" s="9"/>
    </row>
    <row r="102" spans="1:11" x14ac:dyDescent="0.25">
      <c r="A102" s="16"/>
      <c r="B102" s="2"/>
      <c r="C102" s="2"/>
      <c r="D102" s="2"/>
      <c r="E102" s="2"/>
      <c r="F102" s="2"/>
      <c r="G102" s="2"/>
      <c r="H102" s="9"/>
      <c r="I102" s="9"/>
      <c r="J102" s="9"/>
      <c r="K102" s="9"/>
    </row>
    <row r="103" spans="1:11" x14ac:dyDescent="0.25">
      <c r="A103" s="16"/>
      <c r="B103" s="2"/>
      <c r="C103" s="2"/>
      <c r="D103" s="2"/>
      <c r="E103" s="2"/>
      <c r="F103" s="2"/>
      <c r="G103" s="2"/>
      <c r="H103" s="9"/>
      <c r="I103" s="9"/>
      <c r="J103" s="9"/>
      <c r="K103" s="9"/>
    </row>
    <row r="104" spans="1:11" x14ac:dyDescent="0.25">
      <c r="A104" s="16"/>
      <c r="B104" s="2"/>
      <c r="C104" s="2"/>
      <c r="D104" s="2"/>
      <c r="E104" s="2"/>
      <c r="F104" s="2"/>
      <c r="G104" s="2"/>
      <c r="H104" s="9"/>
      <c r="I104" s="9"/>
      <c r="J104" s="9"/>
      <c r="K104" s="9"/>
    </row>
    <row r="105" spans="1:11" x14ac:dyDescent="0.25">
      <c r="A105" s="16"/>
      <c r="B105" s="2"/>
      <c r="C105" s="2"/>
      <c r="D105" s="2"/>
      <c r="E105" s="2"/>
      <c r="F105" s="2"/>
      <c r="G105" s="2"/>
      <c r="H105" s="9"/>
      <c r="I105" s="9"/>
      <c r="J105" s="9"/>
      <c r="K105" s="9"/>
    </row>
    <row r="106" spans="1:11" x14ac:dyDescent="0.25">
      <c r="A106" s="16"/>
      <c r="B106" s="2"/>
      <c r="C106" s="2"/>
      <c r="D106" s="2"/>
      <c r="E106" s="2"/>
      <c r="F106" s="2"/>
      <c r="G106" s="2"/>
      <c r="H106" s="9"/>
      <c r="I106" s="9"/>
      <c r="J106" s="9"/>
      <c r="K106" s="9"/>
    </row>
    <row r="107" spans="1:11" x14ac:dyDescent="0.25">
      <c r="A107" s="16"/>
      <c r="B107" s="2"/>
      <c r="C107" s="2"/>
      <c r="D107" s="2"/>
      <c r="E107" s="2"/>
      <c r="F107" s="2"/>
      <c r="G107" s="2"/>
      <c r="H107" s="9"/>
      <c r="I107" s="9"/>
      <c r="J107" s="9"/>
      <c r="K107" s="9"/>
    </row>
    <row r="108" spans="1:11" x14ac:dyDescent="0.25">
      <c r="A108" s="16"/>
      <c r="B108" s="2"/>
      <c r="C108" s="2"/>
      <c r="D108" s="2"/>
      <c r="E108" s="2"/>
      <c r="F108" s="2"/>
      <c r="G108" s="2"/>
      <c r="H108" s="9"/>
      <c r="I108" s="9"/>
      <c r="J108" s="9"/>
      <c r="K108" s="9"/>
    </row>
    <row r="109" spans="1:11" x14ac:dyDescent="0.25">
      <c r="A109" s="16"/>
      <c r="B109" s="2"/>
      <c r="C109" s="2"/>
      <c r="D109" s="2"/>
      <c r="E109" s="2"/>
      <c r="F109" s="2"/>
      <c r="G109" s="2"/>
      <c r="H109" s="9"/>
      <c r="I109" s="9"/>
      <c r="J109" s="9"/>
      <c r="K109" s="9"/>
    </row>
    <row r="110" spans="1:11" x14ac:dyDescent="0.25">
      <c r="A110" s="16"/>
      <c r="B110" s="2"/>
      <c r="C110" s="2"/>
      <c r="D110" s="2"/>
      <c r="E110" s="2"/>
      <c r="F110" s="2"/>
      <c r="G110" s="2"/>
      <c r="H110" s="9"/>
      <c r="I110" s="9"/>
      <c r="J110" s="9"/>
      <c r="K110" s="9"/>
    </row>
    <row r="111" spans="1:11" x14ac:dyDescent="0.25">
      <c r="A111" s="16"/>
      <c r="B111" s="2"/>
      <c r="C111" s="2"/>
      <c r="D111" s="2"/>
      <c r="E111" s="2"/>
      <c r="F111" s="2"/>
      <c r="G111" s="2"/>
      <c r="H111" s="9"/>
      <c r="I111" s="9"/>
      <c r="J111" s="9"/>
      <c r="K111" s="9"/>
    </row>
    <row r="112" spans="1:11" x14ac:dyDescent="0.25">
      <c r="A112" s="16"/>
      <c r="B112" s="2"/>
      <c r="C112" s="2"/>
      <c r="D112" s="2"/>
      <c r="E112" s="2"/>
      <c r="F112" s="2"/>
      <c r="G112" s="2"/>
      <c r="H112" s="9"/>
      <c r="I112" s="9"/>
      <c r="J112" s="9"/>
      <c r="K112" s="9"/>
    </row>
    <row r="113" spans="1:11" x14ac:dyDescent="0.25">
      <c r="A113" s="16"/>
      <c r="B113" s="2"/>
      <c r="C113" s="2"/>
      <c r="D113" s="2"/>
      <c r="E113" s="2"/>
      <c r="F113" s="2"/>
      <c r="G113" s="2"/>
      <c r="H113" s="9"/>
      <c r="I113" s="9"/>
      <c r="J113" s="9"/>
      <c r="K113" s="9"/>
    </row>
    <row r="114" spans="1:11" x14ac:dyDescent="0.25">
      <c r="A114" s="16"/>
      <c r="B114" s="2"/>
      <c r="C114" s="2"/>
      <c r="D114" s="2"/>
      <c r="E114" s="2"/>
      <c r="F114" s="2"/>
      <c r="G114" s="2"/>
      <c r="H114" s="9"/>
      <c r="I114" s="9"/>
      <c r="J114" s="9"/>
      <c r="K114" s="9"/>
    </row>
    <row r="115" spans="1:11" x14ac:dyDescent="0.25">
      <c r="A115" s="16"/>
      <c r="B115" s="2"/>
      <c r="C115" s="2"/>
      <c r="D115" s="2"/>
      <c r="E115" s="2"/>
      <c r="F115" s="2"/>
      <c r="G115" s="2"/>
      <c r="H115" s="9"/>
      <c r="I115" s="9"/>
      <c r="J115" s="9"/>
      <c r="K115" s="9"/>
    </row>
    <row r="116" spans="1:11" x14ac:dyDescent="0.25">
      <c r="A116" s="54"/>
      <c r="B116" s="2"/>
      <c r="C116" s="2"/>
      <c r="D116" s="2"/>
      <c r="E116" s="2"/>
      <c r="F116" s="2"/>
      <c r="G116" s="2"/>
      <c r="H116" s="9"/>
      <c r="I116" s="9"/>
      <c r="J116" s="9"/>
      <c r="K116" s="9"/>
    </row>
    <row r="117" spans="1:11" x14ac:dyDescent="0.25">
      <c r="A117" s="55"/>
      <c r="B117" s="2"/>
      <c r="C117" s="2"/>
      <c r="D117" s="2"/>
      <c r="E117" s="2"/>
      <c r="F117" s="2"/>
      <c r="G117" s="2"/>
      <c r="H117" s="9"/>
      <c r="I117" s="9"/>
      <c r="J117" s="9"/>
      <c r="K117" s="9"/>
    </row>
    <row r="118" spans="1:11" ht="15.75" thickBot="1" x14ac:dyDescent="0.3">
      <c r="A118" s="26"/>
      <c r="B118" s="26"/>
      <c r="C118" s="26"/>
      <c r="D118" s="26"/>
      <c r="E118" s="26"/>
      <c r="F118" s="27"/>
      <c r="G118" s="27"/>
      <c r="H118" s="27"/>
      <c r="I118" s="27"/>
    </row>
    <row r="119" spans="1:11" ht="15.75" thickBot="1" x14ac:dyDescent="0.3">
      <c r="A119" s="22"/>
      <c r="B119" s="56" t="s">
        <v>2</v>
      </c>
      <c r="C119" s="52"/>
      <c r="D119" s="52"/>
      <c r="E119" s="52"/>
      <c r="F119" s="52"/>
      <c r="G119" s="53"/>
      <c r="H119" s="9"/>
      <c r="I119" s="9"/>
      <c r="J119" s="9"/>
      <c r="K119" s="9"/>
    </row>
    <row r="120" spans="1:11" ht="15.75" thickBot="1" x14ac:dyDescent="0.3">
      <c r="A120" s="23"/>
      <c r="B120" s="14" t="s">
        <v>13</v>
      </c>
      <c r="C120" s="14" t="s">
        <v>14</v>
      </c>
      <c r="D120" s="45" t="s">
        <v>15</v>
      </c>
      <c r="E120" s="24" t="s">
        <v>40</v>
      </c>
      <c r="F120" s="24" t="s">
        <v>41</v>
      </c>
      <c r="G120" s="25" t="s">
        <v>16</v>
      </c>
      <c r="H120" s="9"/>
      <c r="I120" s="9"/>
      <c r="J120" s="9"/>
      <c r="K120" s="9"/>
    </row>
    <row r="121" spans="1:11" x14ac:dyDescent="0.25">
      <c r="A121" s="16"/>
      <c r="B121" s="2">
        <v>0.11532971306065519</v>
      </c>
      <c r="C121" s="2">
        <v>0.1261188959417455</v>
      </c>
      <c r="D121" s="2">
        <v>0.13486542958496517</v>
      </c>
      <c r="E121" s="2"/>
      <c r="F121" s="2"/>
      <c r="G121" s="2">
        <v>0.16813499824156372</v>
      </c>
      <c r="H121" s="9"/>
      <c r="I121" s="9"/>
      <c r="J121" s="9"/>
      <c r="K121" s="9"/>
    </row>
    <row r="122" spans="1:11" x14ac:dyDescent="0.25">
      <c r="A122" s="16"/>
      <c r="B122" s="2">
        <v>3.7608250355727103E-2</v>
      </c>
      <c r="C122" s="2">
        <v>3.9978374716160767E-2</v>
      </c>
      <c r="D122" s="2">
        <v>3.9926780341355474E-2</v>
      </c>
      <c r="E122" s="2"/>
      <c r="F122" s="2"/>
      <c r="G122" s="2">
        <v>5.4819011953738797E-2</v>
      </c>
      <c r="H122" s="9"/>
      <c r="I122" s="9"/>
      <c r="J122" s="9"/>
      <c r="K122" s="9"/>
    </row>
    <row r="123" spans="1:11" x14ac:dyDescent="0.25">
      <c r="A123" s="16"/>
      <c r="B123" s="2">
        <v>3.8307702833098541E-2</v>
      </c>
      <c r="C123" s="2">
        <v>4.6283984209936742E-2</v>
      </c>
      <c r="D123" s="2">
        <v>4.6737046752642959E-2</v>
      </c>
      <c r="E123" s="2"/>
      <c r="F123" s="2"/>
      <c r="G123" s="2">
        <v>6.1936161325806809E-2</v>
      </c>
      <c r="H123" s="9"/>
      <c r="I123" s="9"/>
      <c r="J123" s="9"/>
      <c r="K123" s="9"/>
    </row>
    <row r="124" spans="1:11" x14ac:dyDescent="0.25">
      <c r="A124" s="16"/>
      <c r="B124" s="2">
        <v>2.7933838327786082E-2</v>
      </c>
      <c r="C124" s="2">
        <v>3.0463504128839986E-2</v>
      </c>
      <c r="D124" s="2">
        <v>3.4620144284016843E-2</v>
      </c>
      <c r="E124" s="2"/>
      <c r="F124" s="2"/>
      <c r="G124" s="2">
        <v>4.1382874422403321E-2</v>
      </c>
      <c r="H124" s="9"/>
      <c r="I124" s="9"/>
      <c r="J124" s="9"/>
      <c r="K124" s="9"/>
    </row>
    <row r="125" spans="1:11" x14ac:dyDescent="0.25">
      <c r="A125" s="16"/>
      <c r="B125" s="2"/>
      <c r="C125" s="2"/>
      <c r="D125" s="2"/>
      <c r="E125" s="2"/>
      <c r="F125" s="2"/>
      <c r="G125" s="2"/>
      <c r="H125" s="9"/>
      <c r="I125" s="9"/>
      <c r="J125" s="9"/>
      <c r="K125" s="9"/>
    </row>
    <row r="126" spans="1:11" x14ac:dyDescent="0.25">
      <c r="A126" s="16"/>
      <c r="B126" s="2"/>
      <c r="C126" s="2"/>
      <c r="D126" s="2"/>
      <c r="E126" s="2"/>
      <c r="F126" s="2"/>
      <c r="G126" s="2"/>
      <c r="H126" s="9"/>
      <c r="I126" s="9"/>
      <c r="J126" s="9"/>
      <c r="K126" s="9"/>
    </row>
    <row r="127" spans="1:11" x14ac:dyDescent="0.25">
      <c r="A127" s="16"/>
      <c r="B127" s="2"/>
      <c r="C127" s="2"/>
      <c r="D127" s="2"/>
      <c r="E127" s="2"/>
      <c r="F127" s="2"/>
      <c r="G127" s="2"/>
      <c r="H127" s="9"/>
      <c r="I127" s="9"/>
      <c r="J127" s="9"/>
      <c r="K127" s="9"/>
    </row>
    <row r="128" spans="1:11" x14ac:dyDescent="0.25">
      <c r="A128" s="16"/>
      <c r="B128" s="2"/>
      <c r="C128" s="2"/>
      <c r="D128" s="2"/>
      <c r="E128" s="2"/>
      <c r="F128" s="2"/>
      <c r="G128" s="2"/>
      <c r="H128" s="9"/>
      <c r="I128" s="9"/>
      <c r="J128" s="9"/>
      <c r="K128" s="9"/>
    </row>
    <row r="129" spans="1:11" x14ac:dyDescent="0.25">
      <c r="A129" s="16"/>
      <c r="B129" s="2"/>
      <c r="C129" s="2"/>
      <c r="D129" s="2"/>
      <c r="E129" s="2"/>
      <c r="F129" s="2"/>
      <c r="G129" s="2"/>
      <c r="H129" s="9"/>
      <c r="I129" s="9"/>
      <c r="J129" s="9"/>
      <c r="K129" s="9"/>
    </row>
    <row r="130" spans="1:11" x14ac:dyDescent="0.25">
      <c r="A130" s="16"/>
      <c r="B130" s="2"/>
      <c r="C130" s="2"/>
      <c r="D130" s="2"/>
      <c r="E130" s="2"/>
      <c r="F130" s="2"/>
      <c r="G130" s="2"/>
      <c r="H130" s="9"/>
      <c r="I130" s="9"/>
      <c r="J130" s="9"/>
      <c r="K130" s="9"/>
    </row>
    <row r="131" spans="1:11" x14ac:dyDescent="0.25">
      <c r="A131" s="16"/>
      <c r="B131" s="2"/>
      <c r="C131" s="2"/>
      <c r="D131" s="2"/>
      <c r="E131" s="2"/>
      <c r="F131" s="2"/>
      <c r="G131" s="2"/>
      <c r="H131" s="9"/>
      <c r="I131" s="9"/>
      <c r="J131" s="9"/>
      <c r="K131" s="9"/>
    </row>
    <row r="132" spans="1:11" x14ac:dyDescent="0.25">
      <c r="A132" s="16"/>
      <c r="B132" s="2"/>
      <c r="C132" s="2"/>
      <c r="D132" s="2"/>
      <c r="E132" s="2"/>
      <c r="F132" s="2"/>
      <c r="G132" s="2"/>
      <c r="H132" s="9"/>
      <c r="I132" s="9"/>
      <c r="J132" s="9"/>
      <c r="K132" s="9"/>
    </row>
    <row r="133" spans="1:11" x14ac:dyDescent="0.25">
      <c r="A133" s="16"/>
      <c r="B133" s="2"/>
      <c r="C133" s="2"/>
      <c r="D133" s="2"/>
      <c r="E133" s="2"/>
      <c r="F133" s="2"/>
      <c r="G133" s="2"/>
      <c r="H133" s="9"/>
      <c r="I133" s="9"/>
      <c r="J133" s="9"/>
      <c r="K133" s="9"/>
    </row>
    <row r="134" spans="1:11" x14ac:dyDescent="0.25">
      <c r="A134" s="16"/>
      <c r="B134" s="2"/>
      <c r="C134" s="2"/>
      <c r="D134" s="2"/>
      <c r="E134" s="2"/>
      <c r="F134" s="2"/>
      <c r="G134" s="2"/>
      <c r="H134" s="9"/>
      <c r="I134" s="9"/>
      <c r="J134" s="9"/>
      <c r="K134" s="9"/>
    </row>
    <row r="135" spans="1:11" x14ac:dyDescent="0.25">
      <c r="A135" s="16"/>
      <c r="B135" s="2"/>
      <c r="C135" s="2"/>
      <c r="D135" s="2"/>
      <c r="E135" s="2"/>
      <c r="F135" s="2"/>
      <c r="G135" s="2"/>
      <c r="H135" s="9"/>
      <c r="I135" s="9"/>
      <c r="J135" s="9"/>
      <c r="K135" s="9"/>
    </row>
    <row r="136" spans="1:11" x14ac:dyDescent="0.25">
      <c r="A136" s="16"/>
      <c r="B136" s="2"/>
      <c r="C136" s="2"/>
      <c r="D136" s="2"/>
      <c r="E136" s="2"/>
      <c r="F136" s="2"/>
      <c r="G136" s="2"/>
      <c r="H136" s="9"/>
      <c r="I136" s="9"/>
      <c r="J136" s="9"/>
      <c r="K136" s="9"/>
    </row>
    <row r="137" spans="1:11" x14ac:dyDescent="0.25">
      <c r="A137" s="16"/>
      <c r="B137" s="2"/>
      <c r="C137" s="2"/>
      <c r="D137" s="2"/>
      <c r="E137" s="2"/>
      <c r="F137" s="2"/>
      <c r="G137" s="2"/>
      <c r="H137" s="9"/>
      <c r="I137" s="9"/>
      <c r="J137" s="9"/>
      <c r="K137" s="9"/>
    </row>
    <row r="138" spans="1:11" x14ac:dyDescent="0.25">
      <c r="A138" s="16"/>
      <c r="B138" s="2"/>
      <c r="C138" s="2"/>
      <c r="D138" s="2"/>
      <c r="E138" s="2"/>
      <c r="F138" s="2"/>
      <c r="G138" s="2"/>
      <c r="H138" s="9"/>
      <c r="I138" s="9"/>
      <c r="J138" s="9"/>
      <c r="K138" s="9"/>
    </row>
    <row r="139" spans="1:11" x14ac:dyDescent="0.25">
      <c r="A139" s="54"/>
      <c r="B139" s="2"/>
      <c r="C139" s="2"/>
      <c r="D139" s="2"/>
      <c r="E139" s="2"/>
      <c r="F139" s="2"/>
      <c r="G139" s="2"/>
      <c r="H139" s="9"/>
      <c r="I139" s="9"/>
      <c r="J139" s="9"/>
      <c r="K139" s="9"/>
    </row>
    <row r="140" spans="1:11" x14ac:dyDescent="0.25">
      <c r="A140" s="55"/>
      <c r="B140" s="2"/>
      <c r="C140" s="2"/>
      <c r="D140" s="2"/>
      <c r="E140" s="2"/>
      <c r="F140" s="2"/>
      <c r="G140" s="2"/>
      <c r="H140" s="9"/>
      <c r="I140" s="9"/>
      <c r="J140" s="9"/>
      <c r="K140" s="9"/>
    </row>
    <row r="141" spans="1:11" ht="15.75" thickBot="1" x14ac:dyDescent="0.3">
      <c r="A141" s="26"/>
      <c r="B141" s="26"/>
      <c r="C141" s="26"/>
      <c r="D141" s="26"/>
      <c r="E141" s="26"/>
      <c r="F141" s="27"/>
      <c r="G141" s="27"/>
      <c r="H141" s="27"/>
      <c r="I141" s="27"/>
    </row>
    <row r="142" spans="1:11" ht="30.75" thickBot="1" x14ac:dyDescent="0.3">
      <c r="A142" s="28"/>
      <c r="B142" s="29" t="s">
        <v>1</v>
      </c>
      <c r="C142" s="29" t="s">
        <v>17</v>
      </c>
      <c r="D142" s="29" t="s">
        <v>19</v>
      </c>
      <c r="E142" s="29" t="s">
        <v>4</v>
      </c>
      <c r="F142" s="44" t="s">
        <v>5</v>
      </c>
      <c r="G142" s="36"/>
      <c r="H142" s="36"/>
      <c r="I142" s="36"/>
      <c r="J142" s="36"/>
    </row>
    <row r="143" spans="1:11" x14ac:dyDescent="0.25">
      <c r="A143" s="16"/>
      <c r="B143" s="2">
        <v>-0.48584532917403811</v>
      </c>
      <c r="C143" s="3">
        <v>14</v>
      </c>
      <c r="D143" s="3">
        <v>25</v>
      </c>
      <c r="E143" s="1">
        <v>-0.70522019577171069</v>
      </c>
      <c r="F143" s="1">
        <v>1.3636493048359846</v>
      </c>
      <c r="G143" s="36"/>
      <c r="H143" s="36"/>
      <c r="I143" s="36"/>
      <c r="J143" s="36"/>
    </row>
    <row r="144" spans="1:11" x14ac:dyDescent="0.25">
      <c r="A144" s="16"/>
      <c r="B144" s="2">
        <v>-0.21369430993387861</v>
      </c>
      <c r="C144" s="3">
        <v>12</v>
      </c>
      <c r="D144" s="3">
        <v>59</v>
      </c>
      <c r="E144" s="1">
        <v>-1.5090706824457498</v>
      </c>
      <c r="F144" s="1">
        <v>3.9352901334691319</v>
      </c>
      <c r="G144" s="36"/>
      <c r="H144" s="36"/>
      <c r="I144" s="36"/>
      <c r="J144" s="36"/>
    </row>
    <row r="145" spans="1:10" x14ac:dyDescent="0.25">
      <c r="A145" s="16"/>
      <c r="B145" s="2">
        <v>-0.20356032324978934</v>
      </c>
      <c r="C145" s="3">
        <v>12</v>
      </c>
      <c r="D145" s="3">
        <v>16</v>
      </c>
      <c r="E145" s="1">
        <v>-1.643433165344947</v>
      </c>
      <c r="F145" s="1">
        <v>4.5482231877742034</v>
      </c>
      <c r="G145" s="36"/>
      <c r="H145" s="36"/>
      <c r="I145" s="36"/>
      <c r="J145" s="36"/>
    </row>
    <row r="146" spans="1:10" x14ac:dyDescent="0.25">
      <c r="A146" s="16"/>
      <c r="B146" s="2">
        <v>-8.2091987197748392E-2</v>
      </c>
      <c r="C146" s="3">
        <v>6</v>
      </c>
      <c r="D146" s="3">
        <v>7</v>
      </c>
      <c r="E146" s="1">
        <v>-0.12468675348102704</v>
      </c>
      <c r="F146" s="1">
        <v>0.66717660541233936</v>
      </c>
      <c r="G146" s="36"/>
      <c r="H146" s="36"/>
      <c r="I146" s="36"/>
      <c r="J146" s="36"/>
    </row>
    <row r="147" spans="1:10" x14ac:dyDescent="0.25">
      <c r="A147" s="16"/>
      <c r="B147" s="2"/>
      <c r="C147" s="3"/>
      <c r="D147" s="3"/>
      <c r="E147" s="1"/>
      <c r="F147" s="1"/>
      <c r="G147" s="36"/>
      <c r="H147" s="36"/>
      <c r="I147" s="36"/>
      <c r="J147" s="36"/>
    </row>
    <row r="148" spans="1:10" x14ac:dyDescent="0.25">
      <c r="A148" s="16"/>
      <c r="B148" s="2"/>
      <c r="C148" s="3"/>
      <c r="D148" s="3"/>
      <c r="E148" s="1"/>
      <c r="F148" s="1"/>
      <c r="G148" s="36"/>
      <c r="H148" s="36"/>
      <c r="I148" s="36"/>
      <c r="J148" s="36"/>
    </row>
    <row r="149" spans="1:10" x14ac:dyDescent="0.25">
      <c r="A149" s="16"/>
      <c r="B149" s="2"/>
      <c r="C149" s="3"/>
      <c r="D149" s="3"/>
      <c r="E149" s="1"/>
      <c r="F149" s="1"/>
      <c r="G149" s="36"/>
      <c r="H149" s="36"/>
      <c r="I149" s="36"/>
      <c r="J149" s="36"/>
    </row>
    <row r="150" spans="1:10" x14ac:dyDescent="0.25">
      <c r="A150" s="16"/>
      <c r="B150" s="2"/>
      <c r="C150" s="3"/>
      <c r="D150" s="3"/>
      <c r="E150" s="1"/>
      <c r="F150" s="1"/>
      <c r="G150" s="36"/>
      <c r="H150" s="36"/>
      <c r="I150" s="36"/>
      <c r="J150" s="36"/>
    </row>
    <row r="151" spans="1:10" x14ac:dyDescent="0.25">
      <c r="A151" s="16"/>
      <c r="B151" s="2"/>
      <c r="C151" s="3"/>
      <c r="D151" s="3"/>
      <c r="E151" s="1"/>
      <c r="F151" s="1"/>
      <c r="G151" s="36"/>
      <c r="H151" s="36"/>
      <c r="I151" s="36"/>
      <c r="J151" s="36"/>
    </row>
    <row r="152" spans="1:10" x14ac:dyDescent="0.25">
      <c r="A152" s="16"/>
      <c r="B152" s="2"/>
      <c r="C152" s="3"/>
      <c r="D152" s="3"/>
      <c r="E152" s="1"/>
      <c r="F152" s="1"/>
      <c r="G152" s="36"/>
      <c r="H152" s="36"/>
      <c r="I152" s="36"/>
      <c r="J152" s="36"/>
    </row>
    <row r="153" spans="1:10" x14ac:dyDescent="0.25">
      <c r="A153" s="16"/>
      <c r="B153" s="2"/>
      <c r="C153" s="3"/>
      <c r="D153" s="3"/>
      <c r="E153" s="1"/>
      <c r="F153" s="1"/>
      <c r="G153" s="36"/>
      <c r="H153" s="36"/>
      <c r="I153" s="36"/>
      <c r="J153" s="36"/>
    </row>
    <row r="154" spans="1:10" x14ac:dyDescent="0.25">
      <c r="A154" s="16"/>
      <c r="B154" s="2"/>
      <c r="C154" s="3"/>
      <c r="D154" s="3"/>
      <c r="E154" s="1"/>
      <c r="F154" s="1"/>
      <c r="G154" s="36"/>
      <c r="H154" s="36"/>
      <c r="I154" s="36"/>
      <c r="J154" s="36"/>
    </row>
    <row r="155" spans="1:10" x14ac:dyDescent="0.25">
      <c r="A155" s="16"/>
      <c r="B155" s="2"/>
      <c r="C155" s="3"/>
      <c r="D155" s="3"/>
      <c r="E155" s="1"/>
      <c r="F155" s="1"/>
      <c r="G155" s="36"/>
      <c r="H155" s="36"/>
      <c r="I155" s="36"/>
      <c r="J155" s="36"/>
    </row>
    <row r="156" spans="1:10" x14ac:dyDescent="0.25">
      <c r="A156" s="16"/>
      <c r="B156" s="2"/>
      <c r="C156" s="3"/>
      <c r="D156" s="3"/>
      <c r="E156" s="1"/>
      <c r="F156" s="1"/>
      <c r="G156" s="36"/>
      <c r="H156" s="36"/>
      <c r="I156" s="36"/>
      <c r="J156" s="36"/>
    </row>
    <row r="157" spans="1:10" x14ac:dyDescent="0.25">
      <c r="A157" s="16"/>
      <c r="B157" s="2"/>
      <c r="C157" s="3"/>
      <c r="D157" s="3"/>
      <c r="E157" s="1"/>
      <c r="F157" s="1"/>
      <c r="G157" s="36"/>
      <c r="H157" s="36"/>
      <c r="I157" s="36"/>
      <c r="J157" s="36"/>
    </row>
    <row r="158" spans="1:10" x14ac:dyDescent="0.25">
      <c r="A158" s="16"/>
      <c r="B158" s="2"/>
      <c r="C158" s="3"/>
      <c r="D158" s="3"/>
      <c r="E158" s="1"/>
      <c r="F158" s="1"/>
      <c r="G158" s="36"/>
      <c r="H158" s="36"/>
      <c r="I158" s="36"/>
      <c r="J158" s="36"/>
    </row>
    <row r="159" spans="1:10" x14ac:dyDescent="0.25">
      <c r="A159" s="16"/>
      <c r="B159" s="2"/>
      <c r="C159" s="3"/>
      <c r="D159" s="3"/>
      <c r="E159" s="1"/>
      <c r="F159" s="1"/>
      <c r="G159" s="36"/>
      <c r="H159" s="36"/>
      <c r="I159" s="36"/>
      <c r="J159" s="36"/>
    </row>
    <row r="160" spans="1:10" x14ac:dyDescent="0.25">
      <c r="A160" s="16"/>
      <c r="B160" s="2"/>
      <c r="C160" s="3"/>
      <c r="D160" s="3"/>
      <c r="E160" s="1"/>
      <c r="F160" s="1"/>
      <c r="G160" s="36"/>
      <c r="H160" s="36"/>
      <c r="I160" s="36"/>
      <c r="J160" s="36"/>
    </row>
    <row r="161" spans="1:11" x14ac:dyDescent="0.25">
      <c r="A161" s="54"/>
      <c r="B161" s="2"/>
      <c r="C161" s="3"/>
      <c r="D161" s="3"/>
      <c r="E161" s="1"/>
      <c r="F161" s="1"/>
      <c r="G161" s="36"/>
      <c r="H161" s="36"/>
      <c r="I161" s="36"/>
      <c r="J161" s="36"/>
    </row>
    <row r="162" spans="1:11" ht="15.75" thickBot="1" x14ac:dyDescent="0.3">
      <c r="A162" s="55"/>
      <c r="B162" s="2"/>
      <c r="C162" s="3"/>
      <c r="D162" s="3"/>
      <c r="E162" s="1"/>
      <c r="F162" s="62"/>
      <c r="G162" s="36"/>
      <c r="H162" s="36"/>
      <c r="I162" s="36"/>
      <c r="J162" s="36"/>
    </row>
    <row r="163" spans="1:11" ht="15.75" thickBot="1" x14ac:dyDescent="0.3">
      <c r="A163" s="30"/>
      <c r="B163" s="31"/>
      <c r="C163" s="31"/>
      <c r="D163" s="31"/>
      <c r="E163" s="31"/>
      <c r="F163" s="30"/>
      <c r="G163" s="41"/>
      <c r="H163" s="42"/>
      <c r="I163" s="43"/>
      <c r="J163" s="42"/>
    </row>
    <row r="164" spans="1:11" ht="30.75" thickBot="1" x14ac:dyDescent="0.3">
      <c r="A164" s="11"/>
      <c r="B164" s="109" t="s">
        <v>10</v>
      </c>
      <c r="C164" s="110"/>
      <c r="D164" s="110"/>
      <c r="E164" s="110"/>
      <c r="F164" s="111"/>
      <c r="G164" s="6" t="s">
        <v>35</v>
      </c>
      <c r="H164" s="5" t="s">
        <v>31</v>
      </c>
      <c r="I164" s="9"/>
      <c r="J164" s="9"/>
      <c r="K164" s="9"/>
    </row>
    <row r="165" spans="1:11" ht="15.75" thickBot="1" x14ac:dyDescent="0.3">
      <c r="A165" s="23"/>
      <c r="B165" s="32" t="s">
        <v>8</v>
      </c>
      <c r="C165" s="32" t="s">
        <v>6</v>
      </c>
      <c r="D165" s="32" t="s">
        <v>30</v>
      </c>
      <c r="E165" s="32" t="s">
        <v>28</v>
      </c>
      <c r="F165" s="32" t="s">
        <v>7</v>
      </c>
      <c r="G165" s="32" t="s">
        <v>6</v>
      </c>
      <c r="H165" s="33" t="s">
        <v>6</v>
      </c>
      <c r="I165" s="9"/>
      <c r="J165" s="9"/>
      <c r="K165" s="9"/>
    </row>
    <row r="166" spans="1:11" x14ac:dyDescent="0.25">
      <c r="A166" s="16"/>
      <c r="B166" s="2">
        <v>0</v>
      </c>
      <c r="C166" s="1">
        <v>1.0000000000000002</v>
      </c>
      <c r="D166" s="4">
        <v>1</v>
      </c>
      <c r="E166" s="2">
        <v>6.7168056602346024E-2</v>
      </c>
      <c r="F166" s="2">
        <v>-1.7347234759768071E-18</v>
      </c>
      <c r="G166" s="1">
        <v>0.87684490600369946</v>
      </c>
      <c r="H166" s="1">
        <v>0.79222906860713893</v>
      </c>
      <c r="I166" s="9"/>
      <c r="J166" s="9"/>
      <c r="K166" s="9"/>
    </row>
    <row r="167" spans="1:11" x14ac:dyDescent="0.25">
      <c r="A167" s="16"/>
      <c r="B167" s="2">
        <v>-1.7104069892318607E-2</v>
      </c>
      <c r="C167" s="1">
        <v>0.24513093463483857</v>
      </c>
      <c r="D167" s="4">
        <v>0.56526237937524038</v>
      </c>
      <c r="E167" s="2">
        <v>2.9675775022616727E-3</v>
      </c>
      <c r="F167" s="2">
        <v>-1.4366365579628778E-3</v>
      </c>
      <c r="G167" s="1">
        <v>0.7979162281220662</v>
      </c>
      <c r="H167" s="1">
        <v>0.30967685775559928</v>
      </c>
      <c r="I167" s="9"/>
      <c r="J167" s="9"/>
      <c r="K167" s="9"/>
    </row>
    <row r="168" spans="1:11" x14ac:dyDescent="0.25">
      <c r="A168" s="16"/>
      <c r="B168" s="2">
        <v>1.4425717295118545E-2</v>
      </c>
      <c r="C168" s="1">
        <v>0.28308523317278356</v>
      </c>
      <c r="D168" s="4">
        <v>0.59055738924447276</v>
      </c>
      <c r="E168" s="2">
        <v>0.12525447273975462</v>
      </c>
      <c r="F168" s="2">
        <v>1.1942672867807245E-3</v>
      </c>
      <c r="G168" s="1">
        <v>0.8735559421944713</v>
      </c>
      <c r="H168" s="1">
        <v>0.31852866135338231</v>
      </c>
      <c r="I168" s="9"/>
      <c r="J168" s="9"/>
      <c r="K168" s="9"/>
    </row>
    <row r="169" spans="1:11" x14ac:dyDescent="0.25">
      <c r="A169" s="16"/>
      <c r="B169" s="2">
        <v>6.2428004504063717E-2</v>
      </c>
      <c r="C169" s="1">
        <v>5.3118749466232816E-2</v>
      </c>
      <c r="D169" s="4">
        <v>4.6576904882752568E-2</v>
      </c>
      <c r="E169" s="2">
        <v>1.2425547160498063</v>
      </c>
      <c r="F169" s="2">
        <v>5.0591594683107284E-3</v>
      </c>
      <c r="G169" s="1">
        <v>1.0000000000000004</v>
      </c>
      <c r="H169" s="1">
        <v>0.22500581578411558</v>
      </c>
      <c r="I169" s="9"/>
      <c r="J169" s="9"/>
      <c r="K169" s="9"/>
    </row>
    <row r="170" spans="1:11" x14ac:dyDescent="0.25">
      <c r="A170" s="16"/>
      <c r="B170" s="2"/>
      <c r="C170" s="1"/>
      <c r="D170" s="4"/>
      <c r="E170" s="2"/>
      <c r="F170" s="2"/>
      <c r="G170" s="1"/>
      <c r="H170" s="1"/>
      <c r="I170" s="9"/>
      <c r="J170" s="9"/>
      <c r="K170" s="9"/>
    </row>
    <row r="171" spans="1:11" x14ac:dyDescent="0.25">
      <c r="A171" s="16"/>
      <c r="B171" s="2"/>
      <c r="C171" s="1"/>
      <c r="D171" s="4"/>
      <c r="E171" s="2"/>
      <c r="F171" s="2"/>
      <c r="G171" s="1"/>
      <c r="H171" s="1"/>
      <c r="I171" s="9"/>
      <c r="J171" s="9"/>
      <c r="K171" s="9"/>
    </row>
    <row r="172" spans="1:11" x14ac:dyDescent="0.25">
      <c r="A172" s="16"/>
      <c r="B172" s="2"/>
      <c r="C172" s="1"/>
      <c r="D172" s="4"/>
      <c r="E172" s="2"/>
      <c r="F172" s="2"/>
      <c r="G172" s="1"/>
      <c r="H172" s="1"/>
      <c r="I172" s="9"/>
      <c r="J172" s="9"/>
      <c r="K172" s="9"/>
    </row>
    <row r="173" spans="1:11" x14ac:dyDescent="0.25">
      <c r="A173" s="16"/>
      <c r="B173" s="2"/>
      <c r="C173" s="1"/>
      <c r="D173" s="4"/>
      <c r="E173" s="2"/>
      <c r="F173" s="2"/>
      <c r="G173" s="1"/>
      <c r="H173" s="1"/>
      <c r="I173" s="9"/>
      <c r="J173" s="9"/>
      <c r="K173" s="9"/>
    </row>
    <row r="174" spans="1:11" x14ac:dyDescent="0.25">
      <c r="A174" s="16"/>
      <c r="B174" s="2"/>
      <c r="C174" s="1"/>
      <c r="D174" s="4"/>
      <c r="E174" s="2"/>
      <c r="F174" s="2"/>
      <c r="G174" s="1"/>
      <c r="H174" s="1"/>
      <c r="I174" s="9"/>
      <c r="J174" s="9"/>
      <c r="K174" s="9"/>
    </row>
    <row r="175" spans="1:11" x14ac:dyDescent="0.25">
      <c r="A175" s="16"/>
      <c r="B175" s="2"/>
      <c r="C175" s="1"/>
      <c r="D175" s="4"/>
      <c r="E175" s="2"/>
      <c r="F175" s="2"/>
      <c r="G175" s="1"/>
      <c r="H175" s="1"/>
      <c r="I175" s="9"/>
      <c r="J175" s="9"/>
      <c r="K175" s="9"/>
    </row>
    <row r="176" spans="1:11" x14ac:dyDescent="0.25">
      <c r="A176" s="16"/>
      <c r="B176" s="2"/>
      <c r="C176" s="1"/>
      <c r="D176" s="4"/>
      <c r="E176" s="2"/>
      <c r="F176" s="2"/>
      <c r="G176" s="1"/>
      <c r="H176" s="1"/>
      <c r="I176" s="9"/>
      <c r="J176" s="9"/>
      <c r="K176" s="9"/>
    </row>
    <row r="177" spans="1:12" x14ac:dyDescent="0.25">
      <c r="A177" s="16"/>
      <c r="B177" s="2"/>
      <c r="C177" s="1"/>
      <c r="D177" s="4"/>
      <c r="E177" s="2"/>
      <c r="F177" s="2"/>
      <c r="G177" s="1"/>
      <c r="H177" s="1"/>
      <c r="I177" s="9"/>
      <c r="J177" s="9"/>
      <c r="K177" s="9"/>
    </row>
    <row r="178" spans="1:12" x14ac:dyDescent="0.25">
      <c r="A178" s="16"/>
      <c r="B178" s="2"/>
      <c r="C178" s="1"/>
      <c r="D178" s="4"/>
      <c r="E178" s="2"/>
      <c r="F178" s="2"/>
      <c r="G178" s="1"/>
      <c r="H178" s="1"/>
      <c r="I178" s="9"/>
      <c r="J178" s="9"/>
      <c r="K178" s="9"/>
    </row>
    <row r="179" spans="1:12" x14ac:dyDescent="0.25">
      <c r="A179" s="16"/>
      <c r="B179" s="2"/>
      <c r="C179" s="1"/>
      <c r="D179" s="4"/>
      <c r="E179" s="2"/>
      <c r="F179" s="2"/>
      <c r="G179" s="1"/>
      <c r="H179" s="1"/>
      <c r="I179" s="9"/>
      <c r="J179" s="9"/>
      <c r="K179" s="9"/>
    </row>
    <row r="180" spans="1:12" x14ac:dyDescent="0.25">
      <c r="A180" s="16"/>
      <c r="B180" s="2"/>
      <c r="C180" s="1"/>
      <c r="D180" s="4"/>
      <c r="E180" s="2"/>
      <c r="F180" s="2"/>
      <c r="G180" s="1"/>
      <c r="H180" s="1"/>
      <c r="I180" s="9"/>
      <c r="J180" s="9"/>
      <c r="K180" s="9"/>
    </row>
    <row r="181" spans="1:12" x14ac:dyDescent="0.25">
      <c r="A181" s="16"/>
      <c r="B181" s="2"/>
      <c r="C181" s="1"/>
      <c r="D181" s="4"/>
      <c r="E181" s="2"/>
      <c r="F181" s="2"/>
      <c r="G181" s="1"/>
      <c r="H181" s="1"/>
      <c r="I181" s="9"/>
      <c r="J181" s="9"/>
      <c r="K181" s="9"/>
    </row>
    <row r="182" spans="1:12" x14ac:dyDescent="0.25">
      <c r="A182" s="16"/>
      <c r="B182" s="2"/>
      <c r="C182" s="1"/>
      <c r="D182" s="4"/>
      <c r="E182" s="2"/>
      <c r="F182" s="2"/>
      <c r="G182" s="1"/>
      <c r="H182" s="1"/>
      <c r="I182" s="9"/>
      <c r="J182" s="9"/>
      <c r="K182" s="9"/>
    </row>
    <row r="183" spans="1:12" x14ac:dyDescent="0.25">
      <c r="A183" s="16"/>
      <c r="B183" s="2"/>
      <c r="C183" s="1"/>
      <c r="D183" s="4"/>
      <c r="E183" s="2"/>
      <c r="F183" s="2"/>
      <c r="G183" s="1"/>
      <c r="H183" s="1"/>
      <c r="I183" s="9"/>
      <c r="J183" s="9"/>
      <c r="K183" s="9"/>
    </row>
    <row r="184" spans="1:12" x14ac:dyDescent="0.25">
      <c r="A184" s="54"/>
      <c r="B184" s="2"/>
      <c r="C184" s="1"/>
      <c r="D184" s="4"/>
      <c r="E184" s="2"/>
      <c r="F184" s="2"/>
      <c r="G184" s="1"/>
      <c r="H184" s="1"/>
      <c r="I184" s="9"/>
      <c r="J184" s="9"/>
      <c r="K184" s="9"/>
    </row>
    <row r="185" spans="1:12" ht="15.75" thickBot="1" x14ac:dyDescent="0.3">
      <c r="A185" s="55"/>
      <c r="B185" s="2"/>
      <c r="C185" s="1"/>
      <c r="D185" s="2"/>
      <c r="E185" s="2"/>
      <c r="F185" s="2"/>
      <c r="G185" s="1"/>
      <c r="H185" s="62"/>
      <c r="I185" s="9"/>
      <c r="J185" s="9"/>
      <c r="K185" s="9"/>
    </row>
    <row r="186" spans="1:12" ht="15.75" thickBot="1" x14ac:dyDescent="0.3">
      <c r="A186" s="34"/>
      <c r="B186" s="31"/>
      <c r="C186" s="31"/>
      <c r="D186" s="31"/>
      <c r="E186" s="31"/>
      <c r="F186" s="35"/>
      <c r="G186" s="36"/>
      <c r="H186" s="36"/>
      <c r="I186" s="36"/>
      <c r="J186" s="36"/>
    </row>
    <row r="187" spans="1:12" ht="43.9" customHeight="1" thickBot="1" x14ac:dyDescent="0.3">
      <c r="A187" s="37"/>
      <c r="B187" s="38" t="s">
        <v>18</v>
      </c>
      <c r="C187" s="38" t="s">
        <v>20</v>
      </c>
      <c r="D187" s="38" t="s">
        <v>23</v>
      </c>
      <c r="E187" s="38" t="s">
        <v>24</v>
      </c>
      <c r="F187" s="38" t="s">
        <v>25</v>
      </c>
      <c r="G187" s="39" t="s">
        <v>26</v>
      </c>
      <c r="H187" s="39" t="s">
        <v>42</v>
      </c>
      <c r="I187" s="39" t="s">
        <v>32</v>
      </c>
      <c r="J187" s="48" t="s">
        <v>33</v>
      </c>
      <c r="K187" s="48" t="s">
        <v>43</v>
      </c>
      <c r="L187" s="48" t="s">
        <v>34</v>
      </c>
    </row>
    <row r="188" spans="1:12" x14ac:dyDescent="0.25">
      <c r="A188" s="16"/>
      <c r="B188" s="4">
        <v>62.376237623762378</v>
      </c>
      <c r="C188" s="4">
        <v>1.4219195380897682</v>
      </c>
      <c r="D188" s="4">
        <v>63</v>
      </c>
      <c r="E188" s="4">
        <v>38</v>
      </c>
      <c r="F188" s="4">
        <v>0.85766575313351023</v>
      </c>
      <c r="G188" s="4">
        <v>100</v>
      </c>
      <c r="H188" s="4">
        <v>96.205228725833862</v>
      </c>
      <c r="I188" s="4">
        <v>124.9357490585102</v>
      </c>
      <c r="J188" s="4">
        <v>100</v>
      </c>
      <c r="K188" s="4">
        <v>36.695843160147732</v>
      </c>
      <c r="L188" s="4">
        <v>87.14024469497889</v>
      </c>
    </row>
    <row r="189" spans="1:12" x14ac:dyDescent="0.25">
      <c r="A189" s="16"/>
      <c r="B189" s="4">
        <v>60.396039603960396</v>
      </c>
      <c r="C189" s="4">
        <v>1.0324663578242286</v>
      </c>
      <c r="D189" s="4">
        <v>61</v>
      </c>
      <c r="E189" s="4">
        <v>40</v>
      </c>
      <c r="F189" s="4">
        <v>0.67702711988474018</v>
      </c>
      <c r="G189" s="4">
        <v>22.262417650215234</v>
      </c>
      <c r="H189" s="4">
        <v>43.609533707581065</v>
      </c>
      <c r="I189" s="4">
        <v>20.967339815507344</v>
      </c>
      <c r="J189" s="4">
        <v>30.466522405515139</v>
      </c>
      <c r="K189" s="4">
        <v>134.91850516307622</v>
      </c>
      <c r="L189" s="4">
        <v>42.625243706026971</v>
      </c>
    </row>
    <row r="190" spans="1:12" x14ac:dyDescent="0.25">
      <c r="A190" s="16"/>
      <c r="B190" s="4">
        <v>63.366336633663366</v>
      </c>
      <c r="C190" s="4">
        <v>1.5797034364765252</v>
      </c>
      <c r="D190" s="4">
        <v>64</v>
      </c>
      <c r="E190" s="4">
        <v>37</v>
      </c>
      <c r="F190" s="4">
        <v>0.91326604921299148</v>
      </c>
      <c r="G190" s="4">
        <v>33.19455462398281</v>
      </c>
      <c r="H190" s="4">
        <v>73.800270337920054</v>
      </c>
      <c r="I190" s="4">
        <v>45.642771851093691</v>
      </c>
      <c r="J190" s="4">
        <v>27.64664385524117</v>
      </c>
      <c r="K190" s="4">
        <v>112.64374938642501</v>
      </c>
      <c r="L190" s="4">
        <v>13.378997485236363</v>
      </c>
    </row>
    <row r="191" spans="1:12" x14ac:dyDescent="0.25">
      <c r="A191" s="16"/>
      <c r="B191" s="4">
        <v>66.336633663366342</v>
      </c>
      <c r="C191" s="4">
        <v>3.2735598793828875</v>
      </c>
      <c r="D191" s="4">
        <v>67</v>
      </c>
      <c r="E191" s="4">
        <v>34</v>
      </c>
      <c r="F191" s="4">
        <v>1.6612094910301227</v>
      </c>
      <c r="G191" s="4">
        <v>20.699056856271095</v>
      </c>
      <c r="H191" s="4">
        <v>100</v>
      </c>
      <c r="I191" s="4">
        <v>60.709066493554744</v>
      </c>
      <c r="J191" s="4">
        <v>-5.0438554569370462</v>
      </c>
      <c r="K191" s="4">
        <v>100</v>
      </c>
      <c r="L191" s="4">
        <v>-20.414362174027289</v>
      </c>
    </row>
    <row r="192" spans="1:12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6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6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6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6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6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6"/>
      <c r="B199" s="4"/>
      <c r="C199" s="4"/>
      <c r="D199" s="4"/>
      <c r="E199" s="4"/>
      <c r="F199" s="4"/>
      <c r="G199" s="4"/>
      <c r="H199" s="4"/>
      <c r="I199" s="4"/>
      <c r="J199" s="63"/>
      <c r="K199" s="63"/>
      <c r="L199" s="63"/>
    </row>
    <row r="200" spans="1:12" x14ac:dyDescent="0.25">
      <c r="A200" s="16"/>
      <c r="B200" s="4"/>
      <c r="C200" s="4"/>
      <c r="D200" s="4"/>
      <c r="E200" s="4"/>
      <c r="F200" s="4"/>
      <c r="G200" s="4"/>
      <c r="H200" s="4"/>
      <c r="I200" s="4"/>
      <c r="J200" s="63"/>
      <c r="K200" s="63"/>
      <c r="L200" s="63"/>
    </row>
    <row r="201" spans="1:12" x14ac:dyDescent="0.25">
      <c r="A201" s="16"/>
      <c r="B201" s="4"/>
      <c r="C201" s="4"/>
      <c r="D201" s="4"/>
      <c r="E201" s="4"/>
      <c r="F201" s="4"/>
      <c r="G201" s="4"/>
      <c r="H201" s="4"/>
      <c r="I201" s="4"/>
      <c r="J201" s="63"/>
      <c r="K201" s="63"/>
      <c r="L201" s="63"/>
    </row>
    <row r="202" spans="1:12" x14ac:dyDescent="0.25">
      <c r="A202" s="16"/>
      <c r="B202" s="4"/>
      <c r="C202" s="4"/>
      <c r="D202" s="4"/>
      <c r="E202" s="4"/>
      <c r="F202" s="4"/>
      <c r="G202" s="4"/>
      <c r="H202" s="4"/>
      <c r="I202" s="4"/>
      <c r="J202" s="63"/>
      <c r="K202" s="63"/>
      <c r="L202" s="63"/>
    </row>
    <row r="203" spans="1:12" x14ac:dyDescent="0.25">
      <c r="A203" s="16"/>
      <c r="B203" s="4"/>
      <c r="C203" s="4"/>
      <c r="D203" s="4"/>
      <c r="E203" s="4"/>
      <c r="F203" s="4"/>
      <c r="G203" s="4"/>
      <c r="H203" s="4"/>
      <c r="I203" s="4"/>
      <c r="J203" s="63"/>
      <c r="K203" s="63"/>
      <c r="L203" s="63"/>
    </row>
    <row r="204" spans="1:12" x14ac:dyDescent="0.25">
      <c r="A204" s="16"/>
      <c r="B204" s="4"/>
      <c r="C204" s="4"/>
      <c r="D204" s="4"/>
      <c r="E204" s="4"/>
      <c r="F204" s="4"/>
      <c r="G204" s="4"/>
      <c r="H204" s="4"/>
      <c r="I204" s="4"/>
      <c r="J204" s="63"/>
      <c r="K204" s="63"/>
      <c r="L204" s="63"/>
    </row>
    <row r="205" spans="1:12" x14ac:dyDescent="0.25">
      <c r="A205" s="16"/>
      <c r="B205" s="4"/>
      <c r="C205" s="4"/>
      <c r="D205" s="4"/>
      <c r="E205" s="4"/>
      <c r="F205" s="4"/>
      <c r="G205" s="4"/>
      <c r="H205" s="4"/>
      <c r="I205" s="4"/>
      <c r="J205" s="61"/>
      <c r="K205" s="61"/>
      <c r="L205" s="61"/>
    </row>
    <row r="206" spans="1:12" x14ac:dyDescent="0.25">
      <c r="A206" s="54"/>
      <c r="B206" s="4"/>
      <c r="C206" s="4"/>
      <c r="D206" s="4"/>
      <c r="E206" s="4"/>
      <c r="F206" s="4"/>
      <c r="G206" s="4"/>
      <c r="H206" s="4"/>
      <c r="I206" s="4"/>
      <c r="J206" s="61"/>
      <c r="K206" s="61"/>
      <c r="L206" s="61"/>
    </row>
    <row r="207" spans="1:12" x14ac:dyDescent="0.25">
      <c r="A207" s="55"/>
      <c r="B207" s="4"/>
      <c r="C207" s="4"/>
      <c r="D207" s="4"/>
      <c r="E207" s="4"/>
      <c r="F207" s="4"/>
      <c r="G207" s="4"/>
      <c r="H207" s="4"/>
      <c r="I207" s="4"/>
      <c r="J207" s="61"/>
      <c r="K207" s="61"/>
      <c r="L207" s="61"/>
    </row>
    <row r="208" spans="1:12" ht="15.75" thickBot="1" x14ac:dyDescent="0.3">
      <c r="B208" s="40"/>
    </row>
    <row r="209" spans="1:7" ht="15.75" thickBot="1" x14ac:dyDescent="0.3">
      <c r="A209" s="22"/>
      <c r="B209" s="56" t="s">
        <v>6</v>
      </c>
      <c r="C209" s="52"/>
      <c r="D209" s="52"/>
      <c r="E209" s="52"/>
      <c r="F209" s="52"/>
      <c r="G209" s="53"/>
    </row>
    <row r="210" spans="1:7" ht="15.75" thickBot="1" x14ac:dyDescent="0.3">
      <c r="A210" s="23"/>
      <c r="B210" s="14" t="s">
        <v>13</v>
      </c>
      <c r="C210" s="14" t="s">
        <v>14</v>
      </c>
      <c r="D210" s="45" t="s">
        <v>15</v>
      </c>
      <c r="E210" s="24" t="s">
        <v>40</v>
      </c>
      <c r="F210" s="24" t="s">
        <v>41</v>
      </c>
      <c r="G210" s="25" t="s">
        <v>16</v>
      </c>
    </row>
    <row r="211" spans="1:7" x14ac:dyDescent="0.25">
      <c r="A211" s="16"/>
      <c r="B211" s="49">
        <v>0.99999999999999967</v>
      </c>
      <c r="C211" s="49">
        <v>1.0000000000000002</v>
      </c>
      <c r="D211" s="49">
        <v>1.0000000000000002</v>
      </c>
      <c r="E211" s="49"/>
      <c r="F211" s="49"/>
      <c r="G211" s="49">
        <v>1.0000000000000002</v>
      </c>
    </row>
    <row r="212" spans="1:7" x14ac:dyDescent="0.25">
      <c r="A212" s="16"/>
      <c r="B212" s="49">
        <v>0.25776587934423956</v>
      </c>
      <c r="C212" s="49">
        <v>0.25402618939759353</v>
      </c>
      <c r="D212" s="49">
        <v>0.24329165385541124</v>
      </c>
      <c r="E212" s="49"/>
      <c r="F212" s="49"/>
      <c r="G212" s="49">
        <v>0.24513093463483857</v>
      </c>
    </row>
    <row r="213" spans="1:7" x14ac:dyDescent="0.25">
      <c r="A213" s="16"/>
      <c r="B213" s="49">
        <v>0.2210412301422775</v>
      </c>
      <c r="C213" s="49">
        <v>0.2820235507132865</v>
      </c>
      <c r="D213" s="49">
        <v>0.27066642500740057</v>
      </c>
      <c r="E213" s="49"/>
      <c r="F213" s="49"/>
      <c r="G213" s="49">
        <v>0.28308523317278356</v>
      </c>
    </row>
    <row r="214" spans="1:7" x14ac:dyDescent="0.25">
      <c r="A214" s="16"/>
      <c r="B214" s="49">
        <v>8.9044312178555782E-3</v>
      </c>
      <c r="C214" s="49">
        <v>1.4224011308632321E-2</v>
      </c>
      <c r="D214" s="49">
        <v>4.7911599828824897E-2</v>
      </c>
      <c r="E214" s="49"/>
      <c r="F214" s="49"/>
      <c r="G214" s="49">
        <v>5.3118749466232816E-2</v>
      </c>
    </row>
    <row r="215" spans="1:7" x14ac:dyDescent="0.25">
      <c r="A215" s="16"/>
      <c r="B215" s="49"/>
      <c r="C215" s="49"/>
      <c r="D215" s="49"/>
      <c r="E215" s="49"/>
      <c r="F215" s="49"/>
      <c r="G215" s="49"/>
    </row>
    <row r="216" spans="1:7" x14ac:dyDescent="0.25">
      <c r="A216" s="16"/>
      <c r="B216" s="49"/>
      <c r="C216" s="49"/>
      <c r="D216" s="49"/>
      <c r="E216" s="49"/>
      <c r="F216" s="49"/>
      <c r="G216" s="49"/>
    </row>
    <row r="217" spans="1:7" x14ac:dyDescent="0.25">
      <c r="A217" s="16"/>
      <c r="B217" s="49"/>
      <c r="C217" s="49"/>
      <c r="D217" s="49"/>
      <c r="E217" s="49"/>
      <c r="F217" s="49"/>
      <c r="G217" s="49"/>
    </row>
    <row r="218" spans="1:7" x14ac:dyDescent="0.25">
      <c r="A218" s="16"/>
      <c r="B218" s="49"/>
      <c r="C218" s="49"/>
      <c r="D218" s="49"/>
      <c r="E218" s="49"/>
      <c r="F218" s="49"/>
      <c r="G218" s="49"/>
    </row>
    <row r="219" spans="1:7" x14ac:dyDescent="0.25">
      <c r="A219" s="16"/>
      <c r="B219" s="49"/>
      <c r="C219" s="49"/>
      <c r="D219" s="49"/>
      <c r="E219" s="49"/>
      <c r="F219" s="49"/>
      <c r="G219" s="49"/>
    </row>
    <row r="220" spans="1:7" x14ac:dyDescent="0.25">
      <c r="A220" s="16"/>
      <c r="B220" s="49"/>
      <c r="C220" s="49"/>
      <c r="D220" s="49"/>
      <c r="E220" s="49"/>
      <c r="F220" s="49"/>
      <c r="G220" s="49"/>
    </row>
    <row r="221" spans="1:7" x14ac:dyDescent="0.25">
      <c r="A221" s="16"/>
      <c r="B221" s="49"/>
      <c r="C221" s="49"/>
      <c r="D221" s="49"/>
      <c r="E221" s="49"/>
      <c r="F221" s="49"/>
      <c r="G221" s="49"/>
    </row>
    <row r="222" spans="1:7" x14ac:dyDescent="0.25">
      <c r="A222" s="16"/>
      <c r="B222" s="49"/>
      <c r="C222" s="49"/>
      <c r="D222" s="49"/>
      <c r="E222" s="49"/>
      <c r="F222" s="49"/>
      <c r="G222" s="49"/>
    </row>
    <row r="223" spans="1:7" x14ac:dyDescent="0.25">
      <c r="A223" s="16"/>
      <c r="B223" s="49"/>
      <c r="C223" s="49"/>
      <c r="D223" s="49"/>
      <c r="E223" s="49"/>
      <c r="F223" s="49"/>
      <c r="G223" s="49"/>
    </row>
    <row r="224" spans="1:7" x14ac:dyDescent="0.25">
      <c r="A224" s="16"/>
      <c r="B224" s="49"/>
      <c r="C224" s="49"/>
      <c r="D224" s="49"/>
      <c r="E224" s="49"/>
      <c r="F224" s="49"/>
      <c r="G224" s="49"/>
    </row>
    <row r="225" spans="1:7" x14ac:dyDescent="0.25">
      <c r="A225" s="16"/>
      <c r="B225" s="49"/>
      <c r="C225" s="49"/>
      <c r="D225" s="49"/>
      <c r="E225" s="49"/>
      <c r="F225" s="49"/>
      <c r="G225" s="49"/>
    </row>
    <row r="226" spans="1:7" x14ac:dyDescent="0.25">
      <c r="A226" s="16"/>
      <c r="B226" s="49"/>
      <c r="C226" s="49"/>
      <c r="D226" s="49"/>
      <c r="E226" s="49"/>
      <c r="F226" s="49"/>
      <c r="G226" s="49"/>
    </row>
    <row r="227" spans="1:7" ht="15.75" thickBot="1" x14ac:dyDescent="0.3">
      <c r="A227" s="15"/>
      <c r="B227" s="49"/>
      <c r="C227" s="49"/>
      <c r="D227" s="49"/>
      <c r="E227" s="49"/>
      <c r="F227" s="49"/>
      <c r="G227" s="49"/>
    </row>
    <row r="228" spans="1:7" x14ac:dyDescent="0.25">
      <c r="A228" s="54"/>
      <c r="B228" s="49"/>
      <c r="C228" s="49"/>
      <c r="D228" s="49"/>
      <c r="E228" s="49"/>
      <c r="F228" s="49"/>
      <c r="G228" s="49"/>
    </row>
    <row r="229" spans="1:7" x14ac:dyDescent="0.25">
      <c r="A229" s="55"/>
      <c r="B229" s="2"/>
      <c r="C229" s="2"/>
      <c r="D229" s="2"/>
      <c r="E229" s="2"/>
      <c r="F229" s="2"/>
      <c r="G229" s="2"/>
    </row>
    <row r="230" spans="1:7" ht="15.75" thickBot="1" x14ac:dyDescent="0.3"/>
    <row r="231" spans="1:7" ht="15.75" thickBot="1" x14ac:dyDescent="0.3">
      <c r="A231" s="22"/>
      <c r="B231" s="56" t="s">
        <v>44</v>
      </c>
      <c r="C231" s="52"/>
      <c r="D231" s="52"/>
      <c r="E231" s="52"/>
      <c r="F231" s="52"/>
      <c r="G231" s="53"/>
    </row>
    <row r="232" spans="1:7" ht="15.75" thickBot="1" x14ac:dyDescent="0.3">
      <c r="A232" s="23"/>
      <c r="B232" s="14" t="s">
        <v>13</v>
      </c>
      <c r="C232" s="14" t="s">
        <v>14</v>
      </c>
      <c r="D232" s="45" t="s">
        <v>15</v>
      </c>
      <c r="E232" s="24" t="s">
        <v>40</v>
      </c>
      <c r="F232" s="24" t="s">
        <v>41</v>
      </c>
      <c r="G232" s="25" t="s">
        <v>16</v>
      </c>
    </row>
    <row r="233" spans="1:7" x14ac:dyDescent="0.25">
      <c r="A233" s="16"/>
      <c r="B233" s="49">
        <v>1.962149409417357</v>
      </c>
      <c r="C233" s="49">
        <v>1.9472227560427988</v>
      </c>
      <c r="D233" s="49">
        <v>2.2173349833748852</v>
      </c>
      <c r="E233" s="49"/>
      <c r="F233" s="49"/>
      <c r="G233" s="49">
        <v>1.4219195380897682</v>
      </c>
    </row>
    <row r="234" spans="1:7" x14ac:dyDescent="0.25">
      <c r="A234" s="16"/>
      <c r="B234" s="49">
        <v>1.3517221788225271</v>
      </c>
      <c r="C234" s="49">
        <v>1.3065181898775304</v>
      </c>
      <c r="D234" s="49">
        <v>1.6816307438137161</v>
      </c>
      <c r="E234" s="49"/>
      <c r="F234" s="49"/>
      <c r="G234" s="49">
        <v>1.0324663578242286</v>
      </c>
    </row>
    <row r="235" spans="1:7" x14ac:dyDescent="0.25">
      <c r="A235" s="16"/>
      <c r="B235" s="49">
        <v>1.6682281181015293</v>
      </c>
      <c r="C235" s="49">
        <v>1.8450547361664342</v>
      </c>
      <c r="D235" s="49">
        <v>2.5491919603235056</v>
      </c>
      <c r="E235" s="49"/>
      <c r="F235" s="49"/>
      <c r="G235" s="49">
        <v>1.5797034364765252</v>
      </c>
    </row>
    <row r="236" spans="1:7" x14ac:dyDescent="0.25">
      <c r="A236" s="16"/>
      <c r="B236" s="49">
        <v>3.6518071862991883</v>
      </c>
      <c r="C236" s="49">
        <v>3.7900897155023272</v>
      </c>
      <c r="D236" s="49">
        <v>5.4084721269545541</v>
      </c>
      <c r="E236" s="49"/>
      <c r="F236" s="49"/>
      <c r="G236" s="49">
        <v>3.2735598793828875</v>
      </c>
    </row>
    <row r="237" spans="1:7" x14ac:dyDescent="0.25">
      <c r="A237" s="16"/>
      <c r="B237" s="49"/>
      <c r="C237" s="49"/>
      <c r="D237" s="49"/>
      <c r="E237" s="49"/>
      <c r="F237" s="49"/>
      <c r="G237" s="49"/>
    </row>
    <row r="238" spans="1:7" x14ac:dyDescent="0.25">
      <c r="A238" s="16"/>
      <c r="B238" s="49"/>
      <c r="C238" s="49"/>
      <c r="D238" s="49"/>
      <c r="E238" s="49"/>
      <c r="F238" s="49"/>
      <c r="G238" s="49"/>
    </row>
    <row r="239" spans="1:7" x14ac:dyDescent="0.25">
      <c r="A239" s="16"/>
      <c r="B239" s="49"/>
      <c r="C239" s="49"/>
      <c r="D239" s="49"/>
      <c r="E239" s="49"/>
      <c r="F239" s="49"/>
      <c r="G239" s="49"/>
    </row>
    <row r="240" spans="1:7" x14ac:dyDescent="0.25">
      <c r="A240" s="16"/>
      <c r="B240" s="49"/>
      <c r="C240" s="49"/>
      <c r="D240" s="49"/>
      <c r="E240" s="49"/>
      <c r="F240" s="49"/>
      <c r="G240" s="49"/>
    </row>
    <row r="241" spans="1:7" x14ac:dyDescent="0.25">
      <c r="A241" s="16"/>
      <c r="B241" s="49"/>
      <c r="C241" s="49"/>
      <c r="D241" s="49"/>
      <c r="E241" s="49"/>
      <c r="F241" s="49"/>
      <c r="G241" s="49"/>
    </row>
    <row r="242" spans="1:7" x14ac:dyDescent="0.25">
      <c r="A242" s="16"/>
      <c r="B242" s="49"/>
      <c r="C242" s="49"/>
      <c r="D242" s="49"/>
      <c r="E242" s="49"/>
      <c r="F242" s="49"/>
      <c r="G242" s="49"/>
    </row>
    <row r="243" spans="1:7" x14ac:dyDescent="0.25">
      <c r="A243" s="16"/>
      <c r="B243" s="49"/>
      <c r="C243" s="49"/>
      <c r="D243" s="49"/>
      <c r="E243" s="49"/>
      <c r="F243" s="49"/>
      <c r="G243" s="49"/>
    </row>
    <row r="244" spans="1:7" x14ac:dyDescent="0.25">
      <c r="A244" s="16"/>
      <c r="B244" s="49"/>
      <c r="C244" s="49"/>
      <c r="D244" s="49"/>
      <c r="E244" s="49"/>
      <c r="F244" s="49"/>
      <c r="G244" s="49"/>
    </row>
    <row r="245" spans="1:7" x14ac:dyDescent="0.25">
      <c r="A245" s="16"/>
      <c r="B245" s="49"/>
      <c r="C245" s="49"/>
      <c r="D245" s="49"/>
      <c r="E245" s="49"/>
      <c r="F245" s="49"/>
      <c r="G245" s="49"/>
    </row>
    <row r="246" spans="1:7" x14ac:dyDescent="0.25">
      <c r="A246" s="16"/>
      <c r="B246" s="49"/>
      <c r="C246" s="49"/>
      <c r="D246" s="49"/>
      <c r="E246" s="49"/>
      <c r="F246" s="49"/>
      <c r="G246" s="49"/>
    </row>
    <row r="247" spans="1:7" x14ac:dyDescent="0.25">
      <c r="A247" s="16"/>
      <c r="B247" s="49"/>
      <c r="C247" s="49"/>
      <c r="D247" s="49"/>
      <c r="E247" s="49"/>
      <c r="F247" s="49"/>
      <c r="G247" s="49"/>
    </row>
    <row r="248" spans="1:7" x14ac:dyDescent="0.25">
      <c r="A248" s="16"/>
      <c r="B248" s="49"/>
      <c r="C248" s="49"/>
      <c r="D248" s="49"/>
      <c r="E248" s="49"/>
      <c r="F248" s="49"/>
      <c r="G248" s="49"/>
    </row>
    <row r="249" spans="1:7" ht="15.75" thickBot="1" x14ac:dyDescent="0.3">
      <c r="A249" s="15"/>
      <c r="B249" s="49"/>
      <c r="C249" s="49"/>
      <c r="D249" s="49"/>
      <c r="E249" s="49"/>
      <c r="F249" s="49"/>
      <c r="G249" s="49"/>
    </row>
    <row r="250" spans="1:7" x14ac:dyDescent="0.25">
      <c r="A250" s="54"/>
      <c r="B250" s="49"/>
      <c r="C250" s="49"/>
      <c r="D250" s="49"/>
      <c r="E250" s="49"/>
      <c r="F250" s="49"/>
      <c r="G250" s="49"/>
    </row>
    <row r="251" spans="1:7" x14ac:dyDescent="0.25">
      <c r="A251" s="55"/>
      <c r="B251" s="49"/>
      <c r="C251" s="49"/>
      <c r="D251" s="49"/>
      <c r="E251" s="49"/>
      <c r="F251" s="49"/>
      <c r="G251" s="49"/>
    </row>
    <row r="252" spans="1:7" x14ac:dyDescent="0.25">
      <c r="A252" s="55"/>
      <c r="B252" s="49"/>
      <c r="C252" s="49"/>
      <c r="D252" s="49"/>
      <c r="E252" s="49"/>
      <c r="F252" s="49"/>
      <c r="G252" s="49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workbookViewId="0">
      <selection sqref="A1:J64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114</v>
      </c>
      <c r="B6" s="2">
        <v>0.10176966026899747</v>
      </c>
      <c r="C6" s="2">
        <v>5.9491658564123195E-2</v>
      </c>
      <c r="D6" s="2">
        <v>7.3012548963338642E-2</v>
      </c>
      <c r="E6" s="2">
        <v>7.7787398847632971E-2</v>
      </c>
      <c r="F6" s="2">
        <v>8.8759256413076359E-2</v>
      </c>
      <c r="G6" s="9"/>
      <c r="H6" s="9"/>
      <c r="I6" s="9"/>
      <c r="J6" s="9"/>
    </row>
    <row r="7" spans="1:10" x14ac:dyDescent="0.25">
      <c r="A7" s="16" t="s">
        <v>116</v>
      </c>
      <c r="B7" s="2">
        <v>3.6439159359222817E-3</v>
      </c>
      <c r="C7" s="2">
        <v>7.6724050006360622E-2</v>
      </c>
      <c r="D7" s="2">
        <v>9.9104911896442438E-2</v>
      </c>
      <c r="E7" s="2">
        <v>9.8754418137017463E-2</v>
      </c>
      <c r="F7" s="2">
        <v>7.3880785707339136E-2</v>
      </c>
      <c r="G7" s="9"/>
      <c r="H7" s="9"/>
      <c r="I7" s="9"/>
      <c r="J7" s="9"/>
    </row>
    <row r="8" spans="1:10" ht="14.45" x14ac:dyDescent="0.5">
      <c r="A8" s="16" t="s">
        <v>117</v>
      </c>
      <c r="B8" s="2">
        <v>5.612442332169576E-2</v>
      </c>
      <c r="C8" s="2">
        <v>8.771703711165113E-2</v>
      </c>
      <c r="D8" s="2">
        <v>9.1162863773849301E-2</v>
      </c>
      <c r="E8" s="2">
        <v>7.9456201010407401E-2</v>
      </c>
      <c r="F8" s="2">
        <v>5.232678253741696E-2</v>
      </c>
      <c r="G8" s="9"/>
      <c r="H8" s="9"/>
      <c r="I8" s="9"/>
      <c r="J8" s="9"/>
    </row>
    <row r="9" spans="1:10" ht="14.45" x14ac:dyDescent="0.5">
      <c r="A9" s="16" t="s">
        <v>115</v>
      </c>
      <c r="B9" s="2">
        <v>-3.1908943761042585E-2</v>
      </c>
      <c r="C9" s="2">
        <v>8.1558699988136585E-2</v>
      </c>
      <c r="D9" s="2">
        <v>7.9900858300088196E-2</v>
      </c>
      <c r="E9" s="2">
        <v>0.10427867175921479</v>
      </c>
      <c r="F9" s="2">
        <v>3.1048677152980098E-2</v>
      </c>
      <c r="G9" s="9"/>
      <c r="H9" s="9"/>
      <c r="I9" s="9"/>
      <c r="J9" s="9"/>
    </row>
    <row r="10" spans="1:10" ht="14.65" thickBot="1" x14ac:dyDescent="0.55000000000000004">
      <c r="A10" s="26"/>
      <c r="B10" s="26"/>
      <c r="C10" s="26"/>
      <c r="D10" s="26"/>
      <c r="E10" s="26"/>
      <c r="F10" s="27"/>
      <c r="G10" s="27"/>
      <c r="H10" s="27"/>
      <c r="I10" s="27"/>
    </row>
    <row r="11" spans="1:10" ht="14.65" thickBot="1" x14ac:dyDescent="0.55000000000000004">
      <c r="A11" s="11"/>
      <c r="B11" s="106" t="s">
        <v>21</v>
      </c>
      <c r="C11" s="107"/>
      <c r="D11" s="107"/>
      <c r="E11" s="107"/>
      <c r="F11" s="107"/>
      <c r="G11" s="107"/>
      <c r="H11" s="107"/>
      <c r="I11" s="107"/>
      <c r="J11" s="107"/>
    </row>
    <row r="12" spans="1:10" ht="14.65" thickBot="1" x14ac:dyDescent="0.55000000000000004">
      <c r="A12" s="12"/>
      <c r="B12" s="13" t="s">
        <v>11</v>
      </c>
      <c r="C12" s="13">
        <v>2015</v>
      </c>
      <c r="D12" s="13">
        <v>2014</v>
      </c>
      <c r="E12" s="14">
        <v>2013</v>
      </c>
      <c r="F12" s="13">
        <v>2012</v>
      </c>
      <c r="G12" s="14">
        <v>2011</v>
      </c>
      <c r="H12" s="13">
        <v>2010</v>
      </c>
      <c r="I12" s="14">
        <v>2009</v>
      </c>
      <c r="J12" s="13">
        <v>2008</v>
      </c>
    </row>
    <row r="13" spans="1:10" ht="14.45" x14ac:dyDescent="0.5">
      <c r="A13" s="16" t="s">
        <v>114</v>
      </c>
      <c r="B13" s="2">
        <v>5.2256972854882067E-2</v>
      </c>
      <c r="C13" s="2">
        <v>6.6570959464778978E-2</v>
      </c>
      <c r="D13" s="2">
        <v>7.4878497717198567E-2</v>
      </c>
      <c r="E13" s="2">
        <v>4.0882604319496307E-2</v>
      </c>
      <c r="F13" s="2">
        <v>5.1783182211792456E-2</v>
      </c>
      <c r="G13" s="2">
        <v>0.13037328130278203</v>
      </c>
      <c r="H13" s="2">
        <v>0.10545716877520639</v>
      </c>
      <c r="I13" s="2">
        <v>6.351573858221804E-2</v>
      </c>
      <c r="J13" s="2">
        <v>0.17385423934146105</v>
      </c>
    </row>
    <row r="14" spans="1:10" x14ac:dyDescent="0.25">
      <c r="A14" s="16" t="s">
        <v>116</v>
      </c>
      <c r="B14" s="2">
        <v>-2.8809466490000046E-2</v>
      </c>
      <c r="C14" s="2">
        <v>0.11610315586837938</v>
      </c>
      <c r="D14" s="2">
        <v>7.6286364207678981E-2</v>
      </c>
      <c r="E14" s="2">
        <v>0.20771690717056046</v>
      </c>
      <c r="F14" s="2">
        <v>6.8064835609109142E-2</v>
      </c>
      <c r="G14" s="2">
        <v>8.3896621001262828E-2</v>
      </c>
      <c r="H14" s="2">
        <v>7.0142499138409864E-2</v>
      </c>
      <c r="I14" s="2">
        <v>0.31248176583462772</v>
      </c>
      <c r="J14" s="2">
        <v>-0.1999733014399977</v>
      </c>
    </row>
    <row r="15" spans="1:10" ht="14.45" x14ac:dyDescent="0.5">
      <c r="A15" s="16" t="s">
        <v>117</v>
      </c>
      <c r="B15" s="2">
        <v>6.0570862939504089E-3</v>
      </c>
      <c r="C15" s="2">
        <v>0.10453161921546594</v>
      </c>
      <c r="D15" s="2">
        <v>6.7727457095694277E-2</v>
      </c>
      <c r="E15" s="2">
        <v>0.16355026817211837</v>
      </c>
      <c r="F15" s="2">
        <v>0.11508207414829941</v>
      </c>
      <c r="G15" s="2">
        <v>3.8410746707733479E-2</v>
      </c>
      <c r="H15" s="2">
        <v>9.962764150708292E-4</v>
      </c>
      <c r="I15" s="2">
        <v>0.21514654111555287</v>
      </c>
      <c r="J15" s="2">
        <v>-0.20659152148530568</v>
      </c>
    </row>
    <row r="16" spans="1:10" ht="14.65" thickBot="1" x14ac:dyDescent="0.55000000000000004">
      <c r="A16" s="16" t="s">
        <v>115</v>
      </c>
      <c r="B16" s="2">
        <v>-2.9927722849548699E-3</v>
      </c>
      <c r="C16" s="2">
        <v>1.2842266083883391E-2</v>
      </c>
      <c r="D16" s="2">
        <v>9.301862685188178E-2</v>
      </c>
      <c r="E16" s="2">
        <v>0.2551938968133427</v>
      </c>
      <c r="F16" s="2">
        <v>0.15858617650319728</v>
      </c>
      <c r="G16" s="2">
        <v>-6.4492157409310913E-2</v>
      </c>
      <c r="H16" s="2">
        <v>0.10530855091728042</v>
      </c>
      <c r="I16" s="2">
        <v>0.29222082620890655</v>
      </c>
      <c r="J16" s="2">
        <v>-0.39535788503346969</v>
      </c>
    </row>
    <row r="17" spans="1:10" s="20" customFormat="1" ht="14.65" thickBot="1" x14ac:dyDescent="0.55000000000000004">
      <c r="A17" s="17"/>
      <c r="B17" s="18"/>
      <c r="C17" s="18"/>
      <c r="D17" s="18"/>
      <c r="E17" s="18"/>
      <c r="F17" s="19"/>
      <c r="G17" s="19"/>
      <c r="H17" s="19"/>
      <c r="I17" s="19"/>
      <c r="J17" s="19"/>
    </row>
    <row r="18" spans="1:10" ht="14.65" thickBot="1" x14ac:dyDescent="0.55000000000000004">
      <c r="A18" s="22"/>
      <c r="B18" s="106" t="s">
        <v>22</v>
      </c>
      <c r="C18" s="107"/>
      <c r="D18" s="107"/>
      <c r="E18" s="108"/>
      <c r="F18" s="9"/>
      <c r="G18" s="9"/>
      <c r="H18" s="9"/>
      <c r="I18" s="9"/>
    </row>
    <row r="19" spans="1:10" ht="14.65" thickBot="1" x14ac:dyDescent="0.55000000000000004">
      <c r="A19" s="23"/>
      <c r="B19" s="14" t="s">
        <v>13</v>
      </c>
      <c r="C19" s="14" t="s">
        <v>14</v>
      </c>
      <c r="D19" s="45" t="s">
        <v>15</v>
      </c>
      <c r="E19" s="25" t="s">
        <v>16</v>
      </c>
      <c r="F19" s="9"/>
      <c r="G19" s="9"/>
      <c r="H19" s="9"/>
      <c r="I19" s="9"/>
    </row>
    <row r="20" spans="1:10" ht="14.45" x14ac:dyDescent="0.5">
      <c r="A20" s="16" t="s">
        <v>114</v>
      </c>
      <c r="B20" s="4">
        <v>2.6645552290797179</v>
      </c>
      <c r="C20" s="4">
        <v>3.7854379959650846</v>
      </c>
      <c r="D20" s="4">
        <v>4.2437998247694741</v>
      </c>
      <c r="E20" s="4">
        <v>4.8110143465978146</v>
      </c>
      <c r="F20" s="9"/>
      <c r="G20" s="9"/>
      <c r="H20" s="9"/>
      <c r="I20" s="9"/>
    </row>
    <row r="21" spans="1:10" x14ac:dyDescent="0.25">
      <c r="A21" s="16" t="s">
        <v>116</v>
      </c>
      <c r="B21" s="4">
        <v>2.5794346162775192</v>
      </c>
      <c r="C21" s="4">
        <v>3.9976767701961431</v>
      </c>
      <c r="D21" s="4">
        <v>3.8489176570987107</v>
      </c>
      <c r="E21" s="4">
        <v>1.2937236056327861</v>
      </c>
      <c r="F21" s="9"/>
      <c r="G21" s="9"/>
      <c r="H21" s="9"/>
      <c r="I21" s="9"/>
    </row>
    <row r="22" spans="1:10" ht="14.45" x14ac:dyDescent="0.5">
      <c r="A22" s="16" t="s">
        <v>117</v>
      </c>
      <c r="B22" s="4">
        <v>4.3820559675837369</v>
      </c>
      <c r="C22" s="4">
        <v>4.2124236904305441</v>
      </c>
      <c r="D22" s="4">
        <v>3.145224755339433</v>
      </c>
      <c r="E22" s="4">
        <v>1.0011148401299506</v>
      </c>
      <c r="F22" s="9"/>
      <c r="G22" s="9"/>
      <c r="H22" s="9"/>
      <c r="I22" s="9"/>
    </row>
    <row r="23" spans="1:10" ht="14.45" x14ac:dyDescent="0.5">
      <c r="A23" s="16" t="s">
        <v>115</v>
      </c>
      <c r="B23" s="4">
        <v>1.2545469649702166</v>
      </c>
      <c r="C23" s="4">
        <v>1.0539904907949942</v>
      </c>
      <c r="D23" s="4">
        <v>1.3761733247874188</v>
      </c>
      <c r="E23" s="4">
        <v>0.27107045154852111</v>
      </c>
      <c r="F23" s="9"/>
      <c r="G23" s="9"/>
      <c r="H23" s="9"/>
      <c r="I23" s="9"/>
    </row>
    <row r="24" spans="1:10" ht="14.65" thickBot="1" x14ac:dyDescent="0.55000000000000004">
      <c r="A24" s="26"/>
      <c r="B24" s="26"/>
      <c r="C24" s="26"/>
      <c r="D24" s="26"/>
      <c r="E24" s="27"/>
      <c r="F24" s="27"/>
      <c r="G24" s="27"/>
    </row>
    <row r="25" spans="1:10" ht="14.65" thickBot="1" x14ac:dyDescent="0.55000000000000004">
      <c r="A25" s="22"/>
      <c r="B25" s="106" t="s">
        <v>29</v>
      </c>
      <c r="C25" s="107"/>
      <c r="D25" s="107"/>
      <c r="E25" s="108"/>
      <c r="F25" s="9"/>
      <c r="G25" s="9"/>
      <c r="H25" s="9"/>
      <c r="I25" s="9"/>
    </row>
    <row r="26" spans="1:10" ht="14.65" thickBot="1" x14ac:dyDescent="0.55000000000000004">
      <c r="A26" s="23"/>
      <c r="B26" s="14" t="s">
        <v>13</v>
      </c>
      <c r="C26" s="14" t="s">
        <v>14</v>
      </c>
      <c r="D26" s="45" t="s">
        <v>15</v>
      </c>
      <c r="E26" s="25" t="s">
        <v>16</v>
      </c>
      <c r="F26" s="9"/>
      <c r="G26" s="9"/>
      <c r="H26" s="9"/>
      <c r="I26" s="9"/>
    </row>
    <row r="27" spans="1:10" ht="14.45" x14ac:dyDescent="0.5">
      <c r="A27" s="16" t="s">
        <v>114</v>
      </c>
      <c r="B27" s="4">
        <v>0.86949456777273271</v>
      </c>
      <c r="C27" s="4">
        <v>1.2271550841863592</v>
      </c>
      <c r="D27" s="4">
        <v>1.342398643651292</v>
      </c>
      <c r="E27" s="4">
        <v>1.5247900174687827</v>
      </c>
      <c r="F27" s="9"/>
      <c r="G27" s="9"/>
      <c r="H27" s="9"/>
      <c r="I27" s="9"/>
    </row>
    <row r="28" spans="1:10" x14ac:dyDescent="0.25">
      <c r="A28" s="16" t="s">
        <v>116</v>
      </c>
      <c r="B28" s="4">
        <v>1.0345500839689246</v>
      </c>
      <c r="C28" s="4">
        <v>1.5096808455171136</v>
      </c>
      <c r="D28" s="4">
        <v>1.4363742334139278</v>
      </c>
      <c r="E28" s="4">
        <v>0.68177172802561736</v>
      </c>
      <c r="F28" s="9"/>
      <c r="G28" s="9"/>
      <c r="H28" s="9"/>
      <c r="I28" s="9"/>
    </row>
    <row r="29" spans="1:10" x14ac:dyDescent="0.25">
      <c r="A29" s="16" t="s">
        <v>117</v>
      </c>
      <c r="B29" s="4">
        <v>1.4440291271006915</v>
      </c>
      <c r="C29" s="4">
        <v>1.519723358345072</v>
      </c>
      <c r="D29" s="4">
        <v>1.1769062776008941</v>
      </c>
      <c r="E29" s="4">
        <v>0.46413052668399923</v>
      </c>
      <c r="F29" s="9"/>
      <c r="G29" s="9"/>
      <c r="H29" s="9"/>
      <c r="I29" s="9"/>
    </row>
    <row r="30" spans="1:10" x14ac:dyDescent="0.25">
      <c r="A30" s="16" t="s">
        <v>115</v>
      </c>
      <c r="B30" s="4">
        <v>0.61686486317592537</v>
      </c>
      <c r="C30" s="4">
        <v>0.55764069194211863</v>
      </c>
      <c r="D30" s="4">
        <v>0.72680551721679709</v>
      </c>
      <c r="E30" s="4">
        <v>0.14890134163608901</v>
      </c>
      <c r="F30" s="9"/>
      <c r="G30" s="9"/>
      <c r="H30" s="9"/>
      <c r="I30" s="9"/>
    </row>
    <row r="31" spans="1:10" ht="15.75" thickBot="1" x14ac:dyDescent="0.3">
      <c r="A31" s="26"/>
      <c r="B31" s="26"/>
      <c r="C31" s="26"/>
      <c r="D31" s="26"/>
      <c r="E31" s="27"/>
      <c r="F31" s="27"/>
      <c r="G31" s="27"/>
    </row>
    <row r="32" spans="1:10" ht="15.75" thickBot="1" x14ac:dyDescent="0.3">
      <c r="A32" s="22"/>
      <c r="B32" s="106" t="s">
        <v>3</v>
      </c>
      <c r="C32" s="107"/>
      <c r="D32" s="107"/>
      <c r="E32" s="108"/>
      <c r="F32" s="9"/>
      <c r="G32" s="9"/>
      <c r="H32" s="9"/>
      <c r="I32" s="9"/>
    </row>
    <row r="33" spans="1:9" ht="15.75" thickBot="1" x14ac:dyDescent="0.3">
      <c r="A33" s="23"/>
      <c r="B33" s="14" t="s">
        <v>13</v>
      </c>
      <c r="C33" s="14" t="s">
        <v>14</v>
      </c>
      <c r="D33" s="45" t="s">
        <v>15</v>
      </c>
      <c r="E33" s="25" t="s">
        <v>16</v>
      </c>
      <c r="F33" s="9"/>
      <c r="G33" s="9"/>
      <c r="H33" s="9"/>
      <c r="I33" s="9"/>
    </row>
    <row r="34" spans="1:9" x14ac:dyDescent="0.25">
      <c r="A34" s="16" t="s">
        <v>114</v>
      </c>
      <c r="B34" s="2">
        <v>2.1740438511370159E-2</v>
      </c>
      <c r="C34" s="2">
        <v>1.8670886427805188E-2</v>
      </c>
      <c r="D34" s="2">
        <v>1.7706899381718013E-2</v>
      </c>
      <c r="E34" s="2">
        <v>1.7738625187127991E-2</v>
      </c>
      <c r="F34" s="9"/>
      <c r="G34" s="9"/>
      <c r="H34" s="9"/>
      <c r="I34" s="9"/>
    </row>
    <row r="35" spans="1:9" x14ac:dyDescent="0.25">
      <c r="A35" s="16" t="s">
        <v>116</v>
      </c>
      <c r="B35" s="2">
        <v>2.8747115797357246E-2</v>
      </c>
      <c r="C35" s="2">
        <v>2.3731076671739945E-2</v>
      </c>
      <c r="D35" s="2">
        <v>2.4564754076870848E-2</v>
      </c>
      <c r="E35" s="2">
        <v>5.5259952523877345E-2</v>
      </c>
      <c r="F35" s="9"/>
      <c r="G35" s="9"/>
      <c r="H35" s="9"/>
      <c r="I35" s="9"/>
    </row>
    <row r="36" spans="1:9" x14ac:dyDescent="0.25">
      <c r="A36" s="16" t="s">
        <v>117</v>
      </c>
      <c r="B36" s="2">
        <v>1.9254956071965819E-2</v>
      </c>
      <c r="C36" s="2">
        <v>2.0786582210647327E-2</v>
      </c>
      <c r="D36" s="2">
        <v>2.4386647400341268E-2</v>
      </c>
      <c r="E36" s="2">
        <v>5.1055321782875293E-2</v>
      </c>
      <c r="F36" s="9"/>
      <c r="G36" s="9"/>
      <c r="H36" s="9"/>
      <c r="I36" s="9"/>
    </row>
    <row r="37" spans="1:9" x14ac:dyDescent="0.25">
      <c r="A37" s="16" t="s">
        <v>115</v>
      </c>
      <c r="B37" s="2">
        <v>6.2699867091831479E-2</v>
      </c>
      <c r="C37" s="2">
        <v>7.316571601508455E-2</v>
      </c>
      <c r="D37" s="2">
        <v>7.2377097798366333E-2</v>
      </c>
      <c r="E37" s="2">
        <v>0.11294261426780883</v>
      </c>
      <c r="F37" s="9"/>
      <c r="G37" s="9"/>
      <c r="H37" s="9"/>
      <c r="I37" s="9"/>
    </row>
    <row r="38" spans="1:9" ht="15.75" thickBot="1" x14ac:dyDescent="0.3">
      <c r="A38" s="26"/>
      <c r="B38" s="26"/>
      <c r="C38" s="26"/>
      <c r="D38" s="26"/>
      <c r="E38" s="27"/>
      <c r="F38" s="27"/>
      <c r="G38" s="27"/>
    </row>
    <row r="39" spans="1:9" ht="15.75" thickBot="1" x14ac:dyDescent="0.3">
      <c r="A39" s="22"/>
      <c r="B39" s="106" t="s">
        <v>2</v>
      </c>
      <c r="C39" s="107"/>
      <c r="D39" s="107"/>
      <c r="E39" s="108"/>
      <c r="F39" s="9"/>
      <c r="G39" s="9"/>
      <c r="H39" s="9"/>
      <c r="I39" s="9"/>
    </row>
    <row r="40" spans="1:9" ht="15.75" thickBot="1" x14ac:dyDescent="0.3">
      <c r="A40" s="23"/>
      <c r="B40" s="14" t="s">
        <v>13</v>
      </c>
      <c r="C40" s="14" t="s">
        <v>14</v>
      </c>
      <c r="D40" s="45" t="s">
        <v>15</v>
      </c>
      <c r="E40" s="25" t="s">
        <v>16</v>
      </c>
      <c r="F40" s="9"/>
      <c r="G40" s="9"/>
      <c r="H40" s="9"/>
      <c r="I40" s="9"/>
    </row>
    <row r="41" spans="1:9" x14ac:dyDescent="0.25">
      <c r="A41" s="16" t="s">
        <v>114</v>
      </c>
      <c r="B41" s="2">
        <v>4.5623285616844721E-2</v>
      </c>
      <c r="C41" s="2">
        <v>4.2519210414085629E-2</v>
      </c>
      <c r="D41" s="2">
        <v>4.211328934451454E-2</v>
      </c>
      <c r="E41" s="2">
        <v>4.380379774133486E-2</v>
      </c>
      <c r="F41" s="9"/>
      <c r="G41" s="9"/>
      <c r="H41" s="9"/>
      <c r="I41" s="9"/>
    </row>
    <row r="42" spans="1:9" x14ac:dyDescent="0.25">
      <c r="A42" s="16" t="s">
        <v>116</v>
      </c>
      <c r="B42" s="2">
        <v>5.4682982466472789E-2</v>
      </c>
      <c r="C42" s="2">
        <v>5.0981037019594069E-2</v>
      </c>
      <c r="D42" s="2">
        <v>5.3315552687257003E-2</v>
      </c>
      <c r="E42" s="2">
        <v>8.1025234965552931E-2</v>
      </c>
      <c r="F42" s="9"/>
      <c r="G42" s="9"/>
      <c r="H42" s="9"/>
      <c r="I42" s="9"/>
    </row>
    <row r="43" spans="1:9" x14ac:dyDescent="0.25">
      <c r="A43" s="16" t="s">
        <v>117</v>
      </c>
      <c r="B43" s="2">
        <v>4.6059526701866998E-2</v>
      </c>
      <c r="C43" s="2">
        <v>4.5627578264741203E-2</v>
      </c>
      <c r="D43" s="2">
        <v>4.9659208317693743E-2</v>
      </c>
      <c r="E43" s="2">
        <v>7.3652344266547695E-2</v>
      </c>
      <c r="F43" s="9"/>
      <c r="G43" s="9"/>
      <c r="H43" s="9"/>
      <c r="I43" s="9"/>
    </row>
    <row r="44" spans="1:9" x14ac:dyDescent="0.25">
      <c r="A44" s="16" t="s">
        <v>115</v>
      </c>
      <c r="B44" s="2">
        <v>0.10562937722685546</v>
      </c>
      <c r="C44" s="2">
        <v>0.11548645294388135</v>
      </c>
      <c r="D44" s="2">
        <v>0.12031547573157975</v>
      </c>
      <c r="E44" s="2">
        <v>0.1547024179663524</v>
      </c>
      <c r="F44" s="9"/>
      <c r="G44" s="9"/>
      <c r="H44" s="9"/>
      <c r="I44" s="9"/>
    </row>
    <row r="45" spans="1:9" ht="15.75" thickBot="1" x14ac:dyDescent="0.3">
      <c r="A45" s="26"/>
      <c r="B45" s="26"/>
      <c r="C45" s="26"/>
      <c r="D45" s="26"/>
      <c r="E45" s="26"/>
      <c r="F45" s="27"/>
      <c r="G45" s="27"/>
      <c r="H45" s="27"/>
      <c r="I45" s="27"/>
    </row>
    <row r="46" spans="1:9" ht="43.9" customHeight="1" thickBot="1" x14ac:dyDescent="0.3">
      <c r="A46" s="37"/>
      <c r="B46" s="38" t="s">
        <v>18</v>
      </c>
      <c r="C46" s="38" t="s">
        <v>20</v>
      </c>
      <c r="D46" s="38" t="s">
        <v>23</v>
      </c>
      <c r="E46" s="38" t="s">
        <v>24</v>
      </c>
      <c r="F46" s="38" t="s">
        <v>25</v>
      </c>
      <c r="G46" s="39" t="s">
        <v>26</v>
      </c>
      <c r="H46" s="48" t="s">
        <v>33</v>
      </c>
    </row>
    <row r="47" spans="1:9" x14ac:dyDescent="0.25">
      <c r="A47" s="16" t="s">
        <v>114</v>
      </c>
      <c r="B47" s="4">
        <v>71.568627450980387</v>
      </c>
      <c r="C47" s="4">
        <v>4.348858447488583</v>
      </c>
      <c r="D47" s="4">
        <v>73</v>
      </c>
      <c r="E47" s="4">
        <v>29</v>
      </c>
      <c r="F47" s="4">
        <v>1.7276286983173827</v>
      </c>
      <c r="G47" s="4">
        <v>17.716726999354471</v>
      </c>
      <c r="H47" s="4">
        <v>-21.051595384778686</v>
      </c>
    </row>
    <row r="48" spans="1:9" x14ac:dyDescent="0.25">
      <c r="A48" s="16" t="s">
        <v>116</v>
      </c>
      <c r="B48" s="4">
        <v>65.686274509803923</v>
      </c>
      <c r="C48" s="4">
        <v>2.0802039082412906</v>
      </c>
      <c r="D48" s="4">
        <v>67</v>
      </c>
      <c r="E48" s="4">
        <v>35</v>
      </c>
      <c r="F48" s="4">
        <v>1.0866736834096302</v>
      </c>
      <c r="G48" s="4">
        <v>38.904106298057108</v>
      </c>
      <c r="H48" s="4">
        <v>15.266664917939584</v>
      </c>
    </row>
    <row r="49" spans="1:8" x14ac:dyDescent="0.25">
      <c r="A49" s="16" t="s">
        <v>117</v>
      </c>
      <c r="B49" s="4">
        <v>64.705882352941174</v>
      </c>
      <c r="C49" s="4">
        <v>1.7973514549573095</v>
      </c>
      <c r="D49" s="4">
        <v>66</v>
      </c>
      <c r="E49" s="4">
        <v>36</v>
      </c>
      <c r="F49" s="4">
        <v>0.98037352088580521</v>
      </c>
      <c r="G49" s="4">
        <v>34.799605622199635</v>
      </c>
      <c r="H49" s="4">
        <v>20.660465952996766</v>
      </c>
    </row>
    <row r="50" spans="1:8" x14ac:dyDescent="0.25">
      <c r="A50" s="16" t="s">
        <v>115</v>
      </c>
      <c r="B50" s="4">
        <v>58.82352941176471</v>
      </c>
      <c r="C50" s="4">
        <v>1.2337386604902527</v>
      </c>
      <c r="D50" s="4">
        <v>60</v>
      </c>
      <c r="E50" s="4">
        <v>42</v>
      </c>
      <c r="F50" s="4">
        <v>0.86361706234317692</v>
      </c>
      <c r="G50" s="4">
        <v>84.009288671194753</v>
      </c>
      <c r="H50" s="4">
        <v>96.646820885468827</v>
      </c>
    </row>
    <row r="51" spans="1:8" ht="15.75" thickBot="1" x14ac:dyDescent="0.3">
      <c r="B51" s="40"/>
    </row>
    <row r="52" spans="1:8" ht="15.75" thickBot="1" x14ac:dyDescent="0.3">
      <c r="A52" s="22"/>
      <c r="B52" s="106" t="s">
        <v>72</v>
      </c>
      <c r="C52" s="107"/>
      <c r="D52" s="107"/>
      <c r="E52" s="108"/>
    </row>
    <row r="53" spans="1:8" ht="15.75" thickBot="1" x14ac:dyDescent="0.3">
      <c r="A53" s="23"/>
      <c r="B53" s="14" t="s">
        <v>13</v>
      </c>
      <c r="C53" s="14" t="s">
        <v>14</v>
      </c>
      <c r="D53" s="45" t="s">
        <v>15</v>
      </c>
      <c r="E53" s="25" t="s">
        <v>16</v>
      </c>
    </row>
    <row r="54" spans="1:8" x14ac:dyDescent="0.25">
      <c r="A54" s="16" t="s">
        <v>114</v>
      </c>
      <c r="B54" s="49">
        <v>4.5275126374111692E-2</v>
      </c>
      <c r="C54" s="49">
        <v>4.8471942895950658E-2</v>
      </c>
      <c r="D54" s="49">
        <v>6.3588339339819494E-3</v>
      </c>
      <c r="E54" s="49">
        <v>-2.7648078977829667E-2</v>
      </c>
    </row>
    <row r="55" spans="1:8" x14ac:dyDescent="0.25">
      <c r="A55" s="16" t="s">
        <v>116</v>
      </c>
      <c r="B55" s="49">
        <v>0.11703501495251631</v>
      </c>
      <c r="C55" s="49">
        <v>0.11627530665192191</v>
      </c>
      <c r="D55" s="49">
        <v>0.15855901313940135</v>
      </c>
      <c r="E55" s="49">
        <v>0.24256356074468979</v>
      </c>
    </row>
    <row r="56" spans="1:8" x14ac:dyDescent="0.25">
      <c r="A56" s="16" t="s">
        <v>117</v>
      </c>
      <c r="B56" s="49">
        <v>0.13438895674998752</v>
      </c>
      <c r="C56" s="49">
        <v>0.16394106751758478</v>
      </c>
      <c r="D56" s="49">
        <v>0.20743111304473358</v>
      </c>
      <c r="E56" s="49">
        <v>0.28624102098558429</v>
      </c>
    </row>
    <row r="57" spans="1:8" x14ac:dyDescent="0.25">
      <c r="A57" s="16" t="s">
        <v>115</v>
      </c>
      <c r="B57" s="49">
        <v>0.88674471185311998</v>
      </c>
      <c r="C57" s="49">
        <v>0.88800369955377267</v>
      </c>
      <c r="D57" s="49">
        <v>0.86360298903098498</v>
      </c>
      <c r="E57" s="49">
        <v>0.90024966577580801</v>
      </c>
    </row>
    <row r="58" spans="1:8" ht="15.75" thickBot="1" x14ac:dyDescent="0.3"/>
    <row r="59" spans="1:8" ht="15.75" thickBot="1" x14ac:dyDescent="0.3">
      <c r="A59" s="22"/>
      <c r="B59" s="106" t="s">
        <v>44</v>
      </c>
      <c r="C59" s="107"/>
      <c r="D59" s="107"/>
      <c r="E59" s="108"/>
    </row>
    <row r="60" spans="1:8" ht="15.75" thickBot="1" x14ac:dyDescent="0.3">
      <c r="A60" s="23"/>
      <c r="B60" s="14" t="s">
        <v>13</v>
      </c>
      <c r="C60" s="14" t="s">
        <v>14</v>
      </c>
      <c r="D60" s="45" t="s">
        <v>15</v>
      </c>
      <c r="E60" s="25" t="s">
        <v>16</v>
      </c>
    </row>
    <row r="61" spans="1:8" x14ac:dyDescent="0.25">
      <c r="A61" s="16" t="s">
        <v>114</v>
      </c>
      <c r="B61" s="49">
        <v>2.5729537366548043</v>
      </c>
      <c r="C61" s="49">
        <v>3.4257627118644081</v>
      </c>
      <c r="D61" s="49">
        <v>3.7065106815869791</v>
      </c>
      <c r="E61" s="49">
        <v>4.348858447488583</v>
      </c>
    </row>
    <row r="62" spans="1:8" x14ac:dyDescent="0.25">
      <c r="A62" s="16" t="s">
        <v>116</v>
      </c>
      <c r="B62" s="49">
        <v>2.6738007380073801</v>
      </c>
      <c r="C62" s="49">
        <v>3.9599753694581281</v>
      </c>
      <c r="D62" s="49">
        <v>3.7717705323978534</v>
      </c>
      <c r="E62" s="49">
        <v>2.0802039082412906</v>
      </c>
    </row>
    <row r="63" spans="1:8" x14ac:dyDescent="0.25">
      <c r="A63" s="16" t="s">
        <v>117</v>
      </c>
      <c r="B63" s="49">
        <v>3.853006681514477</v>
      </c>
      <c r="C63" s="49">
        <v>4.035640849897189</v>
      </c>
      <c r="D63" s="49">
        <v>3.0800915331807786</v>
      </c>
      <c r="E63" s="49">
        <v>1.7973514549573095</v>
      </c>
    </row>
    <row r="64" spans="1:8" x14ac:dyDescent="0.25">
      <c r="A64" s="16" t="s">
        <v>115</v>
      </c>
      <c r="B64" s="49">
        <v>1.8042091836734695</v>
      </c>
      <c r="C64" s="49">
        <v>1.6988475029229997</v>
      </c>
      <c r="D64" s="49">
        <v>1.8936730056213371</v>
      </c>
      <c r="E64" s="49">
        <v>1.2337386604902527</v>
      </c>
    </row>
  </sheetData>
  <mergeCells count="10">
    <mergeCell ref="B18:E18"/>
    <mergeCell ref="A1:J1"/>
    <mergeCell ref="A2:J2"/>
    <mergeCell ref="B59:E59"/>
    <mergeCell ref="B52:E52"/>
    <mergeCell ref="B39:E39"/>
    <mergeCell ref="B25:E25"/>
    <mergeCell ref="B32:E32"/>
    <mergeCell ref="B4:F4"/>
    <mergeCell ref="B11:J11"/>
  </mergeCells>
  <pageMargins left="0.7" right="0.7" top="0.75" bottom="0.75" header="0.3" footer="0.3"/>
  <pageSetup scale="6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82" zoomScaleNormal="100" workbookViewId="0">
      <selection activeCell="G66" sqref="G66"/>
    </sheetView>
  </sheetViews>
  <sheetFormatPr defaultColWidth="9.140625" defaultRowHeight="15" x14ac:dyDescent="0.25"/>
  <cols>
    <col min="1" max="1" width="47.28515625" style="7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119</v>
      </c>
      <c r="B6" s="2">
        <v>3.7384375746905674E-2</v>
      </c>
      <c r="C6" s="2">
        <v>9.5972138062628165E-2</v>
      </c>
      <c r="D6" s="2">
        <v>0.1044009272870281</v>
      </c>
      <c r="E6" s="2">
        <v>0.1317564460736651</v>
      </c>
      <c r="F6" s="2">
        <v>9.6522959656990093E-2</v>
      </c>
      <c r="G6" s="9"/>
      <c r="H6" s="9"/>
      <c r="I6" s="9"/>
      <c r="J6" s="9"/>
    </row>
    <row r="7" spans="1:10" ht="14.45" x14ac:dyDescent="0.5">
      <c r="A7" s="16" t="s">
        <v>120</v>
      </c>
      <c r="B7" s="2">
        <v>3.5480509291294648E-3</v>
      </c>
      <c r="C7" s="2">
        <v>6.9657076506278726E-2</v>
      </c>
      <c r="D7" s="2">
        <v>8.4978042458531799E-2</v>
      </c>
      <c r="E7" s="2">
        <v>0.1229651724548313</v>
      </c>
      <c r="F7" s="2">
        <v>9.4053888528976559E-2</v>
      </c>
      <c r="G7" s="9"/>
      <c r="H7" s="9"/>
      <c r="I7" s="9"/>
      <c r="J7" s="9"/>
    </row>
    <row r="8" spans="1:10" ht="14.45" x14ac:dyDescent="0.5">
      <c r="A8" s="16" t="s">
        <v>121</v>
      </c>
      <c r="B8" s="2">
        <v>1.9030407763104717E-2</v>
      </c>
      <c r="C8" s="2">
        <v>9.6785487339466902E-2</v>
      </c>
      <c r="D8" s="2">
        <v>0.10075067671574467</v>
      </c>
      <c r="E8" s="2">
        <v>0.12532985397478402</v>
      </c>
      <c r="F8" s="2">
        <v>9.2649930754182375E-2</v>
      </c>
      <c r="G8" s="9"/>
      <c r="H8" s="9"/>
      <c r="I8" s="9"/>
      <c r="J8" s="9"/>
    </row>
    <row r="9" spans="1:10" ht="14.45" x14ac:dyDescent="0.5">
      <c r="A9" s="16" t="s">
        <v>122</v>
      </c>
      <c r="B9" s="2">
        <v>5.8529097172954625E-3</v>
      </c>
      <c r="C9" s="2">
        <v>8.6886301058734849E-2</v>
      </c>
      <c r="D9" s="2">
        <v>9.717945401695216E-2</v>
      </c>
      <c r="E9" s="2">
        <v>0.11300639016970693</v>
      </c>
      <c r="F9" s="2">
        <v>9.149563494730284E-2</v>
      </c>
      <c r="G9" s="9"/>
      <c r="H9" s="9"/>
      <c r="I9" s="9"/>
      <c r="J9" s="9"/>
    </row>
    <row r="10" spans="1:10" ht="14.45" x14ac:dyDescent="0.5">
      <c r="A10" s="16" t="s">
        <v>123</v>
      </c>
      <c r="B10" s="2">
        <v>-4.0677534578902108E-2</v>
      </c>
      <c r="C10" s="2">
        <v>6.2668967159722921E-2</v>
      </c>
      <c r="D10" s="2">
        <v>7.8258327305771758E-2</v>
      </c>
      <c r="E10" s="2">
        <v>0.11257537280381702</v>
      </c>
      <c r="F10" s="2">
        <v>8.8979998224855361E-2</v>
      </c>
      <c r="G10" s="9"/>
      <c r="H10" s="9"/>
      <c r="I10" s="9"/>
      <c r="J10" s="9"/>
    </row>
    <row r="11" spans="1:10" ht="14.45" x14ac:dyDescent="0.5">
      <c r="A11" s="16" t="s">
        <v>124</v>
      </c>
      <c r="B11" s="2">
        <v>3.5875278818253697E-4</v>
      </c>
      <c r="C11" s="2">
        <v>6.8908334917309855E-2</v>
      </c>
      <c r="D11" s="2">
        <v>8.6040794181423186E-2</v>
      </c>
      <c r="E11" s="2">
        <v>0.11599150577925421</v>
      </c>
      <c r="F11" s="2">
        <v>9.0506348426663275E-2</v>
      </c>
      <c r="G11" s="9"/>
      <c r="H11" s="9"/>
      <c r="I11" s="9"/>
      <c r="J11" s="9"/>
    </row>
    <row r="12" spans="1:10" ht="14.45" x14ac:dyDescent="0.5">
      <c r="A12" s="16" t="s">
        <v>125</v>
      </c>
      <c r="B12" s="2">
        <v>-3.8453816613815195E-2</v>
      </c>
      <c r="C12" s="2">
        <v>6.1285006838808664E-2</v>
      </c>
      <c r="D12" s="2">
        <v>8.0957532978232161E-2</v>
      </c>
      <c r="E12" s="2">
        <v>0.12689854355222541</v>
      </c>
      <c r="F12" s="2">
        <v>8.8746578783352126E-2</v>
      </c>
      <c r="G12" s="9"/>
      <c r="H12" s="9"/>
      <c r="I12" s="9"/>
      <c r="J12" s="9"/>
    </row>
    <row r="13" spans="1:10" ht="14.45" x14ac:dyDescent="0.5">
      <c r="A13" s="16" t="s">
        <v>126</v>
      </c>
      <c r="B13" s="2">
        <v>7.300381920871013E-3</v>
      </c>
      <c r="C13" s="2">
        <v>6.7256085015952483E-2</v>
      </c>
      <c r="D13" s="2">
        <v>8.4003773243652491E-2</v>
      </c>
      <c r="E13" s="2">
        <v>0.1201657388017483</v>
      </c>
      <c r="F13" s="2">
        <v>8.7404172945321879E-2</v>
      </c>
      <c r="G13" s="9"/>
      <c r="H13" s="9"/>
      <c r="I13" s="9"/>
      <c r="J13" s="9"/>
    </row>
    <row r="14" spans="1:10" ht="14.45" x14ac:dyDescent="0.5">
      <c r="A14" s="16" t="s">
        <v>127</v>
      </c>
      <c r="B14" s="2">
        <v>-2.3907947825610565E-2</v>
      </c>
      <c r="C14" s="2">
        <v>2.8989620831147311E-2</v>
      </c>
      <c r="D14" s="2">
        <v>2.3757747846345101E-2</v>
      </c>
      <c r="E14" s="2">
        <v>4.5791542293513565E-2</v>
      </c>
      <c r="F14" s="2">
        <v>2.3056614355051686E-2</v>
      </c>
      <c r="G14" s="9"/>
      <c r="H14" s="9"/>
      <c r="I14" s="9"/>
      <c r="J14" s="9"/>
    </row>
    <row r="15" spans="1:10" ht="14.65" thickBot="1" x14ac:dyDescent="0.55000000000000004">
      <c r="A15" s="26"/>
      <c r="B15" s="26"/>
      <c r="C15" s="26"/>
      <c r="D15" s="26"/>
      <c r="E15" s="26"/>
      <c r="F15" s="27"/>
      <c r="G15" s="27"/>
      <c r="H15" s="27"/>
      <c r="I15" s="27"/>
    </row>
    <row r="16" spans="1:10" ht="14.65" thickBot="1" x14ac:dyDescent="0.55000000000000004">
      <c r="A16" s="11"/>
      <c r="B16" s="106" t="s">
        <v>21</v>
      </c>
      <c r="C16" s="107"/>
      <c r="D16" s="107"/>
      <c r="E16" s="107"/>
      <c r="F16" s="107"/>
      <c r="G16" s="107"/>
      <c r="H16" s="107"/>
      <c r="I16" s="107"/>
      <c r="J16" s="107"/>
    </row>
    <row r="17" spans="1:10" ht="14.65" thickBot="1" x14ac:dyDescent="0.55000000000000004">
      <c r="A17" s="12"/>
      <c r="B17" s="13" t="s">
        <v>11</v>
      </c>
      <c r="C17" s="13">
        <v>2015</v>
      </c>
      <c r="D17" s="13">
        <v>2014</v>
      </c>
      <c r="E17" s="14">
        <v>2013</v>
      </c>
      <c r="F17" s="13">
        <v>2012</v>
      </c>
      <c r="G17" s="14">
        <v>2011</v>
      </c>
      <c r="H17" s="13">
        <v>2010</v>
      </c>
      <c r="I17" s="14">
        <v>2009</v>
      </c>
      <c r="J17" s="13">
        <v>2008</v>
      </c>
    </row>
    <row r="18" spans="1:10" ht="14.45" x14ac:dyDescent="0.5">
      <c r="A18" s="16" t="s">
        <v>119</v>
      </c>
      <c r="B18" s="2">
        <v>1.4571167552829278E-2</v>
      </c>
      <c r="C18" s="2">
        <v>5.2947534861225831E-2</v>
      </c>
      <c r="D18" s="2">
        <v>0.1344348773353472</v>
      </c>
      <c r="E18" s="2">
        <v>0.16770823659417999</v>
      </c>
      <c r="F18" s="2">
        <v>0.1759571886776814</v>
      </c>
      <c r="G18" s="2">
        <v>4.2576042663883484E-2</v>
      </c>
      <c r="H18" s="2">
        <v>0.18849288535570974</v>
      </c>
      <c r="I18" s="2">
        <v>0.17900550123466674</v>
      </c>
      <c r="J18" s="2">
        <v>-9.9806506422402297E-2</v>
      </c>
    </row>
    <row r="19" spans="1:10" ht="14.45" x14ac:dyDescent="0.5">
      <c r="A19" s="16" t="s">
        <v>120</v>
      </c>
      <c r="B19" s="2">
        <v>1.7569691802425957E-3</v>
      </c>
      <c r="C19" s="2">
        <v>-3.3907446596695978E-3</v>
      </c>
      <c r="D19" s="2">
        <v>0.14120837392900687</v>
      </c>
      <c r="E19" s="2">
        <v>0.11651028623796189</v>
      </c>
      <c r="F19" s="2">
        <v>0.18344602875614835</v>
      </c>
      <c r="G19" s="2">
        <v>5.080775991215436E-2</v>
      </c>
      <c r="H19" s="2">
        <v>0.21555956116662056</v>
      </c>
      <c r="I19" s="2">
        <v>0.20810065036057335</v>
      </c>
      <c r="J19" s="2">
        <v>-7.5806280339493548E-2</v>
      </c>
    </row>
    <row r="20" spans="1:10" ht="14.45" x14ac:dyDescent="0.5">
      <c r="A20" s="16" t="s">
        <v>121</v>
      </c>
      <c r="B20" s="2">
        <v>1.3426299177037082E-2</v>
      </c>
      <c r="C20" s="2">
        <v>5.0702826759141839E-2</v>
      </c>
      <c r="D20" s="2">
        <v>0.12293858670724434</v>
      </c>
      <c r="E20" s="2">
        <v>0.18632665329328324</v>
      </c>
      <c r="F20" s="2">
        <v>0.16487161637747771</v>
      </c>
      <c r="G20" s="2">
        <v>3.2106167394891028E-2</v>
      </c>
      <c r="H20" s="2">
        <v>0.17814501070926991</v>
      </c>
      <c r="I20" s="2">
        <v>0.20507537020726518</v>
      </c>
      <c r="J20" s="2">
        <v>-0.12291617415494682</v>
      </c>
    </row>
    <row r="21" spans="1:10" ht="14.45" x14ac:dyDescent="0.5">
      <c r="A21" s="16" t="s">
        <v>122</v>
      </c>
      <c r="B21" s="2">
        <v>-2.444290379213232E-4</v>
      </c>
      <c r="C21" s="2">
        <v>6.8715316626990042E-2</v>
      </c>
      <c r="D21" s="2">
        <v>0.11567362367719092</v>
      </c>
      <c r="E21" s="2">
        <v>0.16208006663225238</v>
      </c>
      <c r="F21" s="2">
        <v>0.15103931877902754</v>
      </c>
      <c r="G21" s="2">
        <v>3.1586160694264231E-2</v>
      </c>
      <c r="H21" s="2">
        <v>0.14316320338516064</v>
      </c>
      <c r="I21" s="2">
        <v>0.1912767543672691</v>
      </c>
      <c r="J21" s="2">
        <v>-6.0403537362725523E-2</v>
      </c>
    </row>
    <row r="22" spans="1:10" ht="14.45" x14ac:dyDescent="0.5">
      <c r="A22" s="16" t="s">
        <v>123</v>
      </c>
      <c r="B22" s="2">
        <v>-1.7973188155091524E-3</v>
      </c>
      <c r="C22" s="2">
        <v>1.6867137405280896E-2</v>
      </c>
      <c r="D22" s="2">
        <v>8.5884832647292964E-2</v>
      </c>
      <c r="E22" s="2">
        <v>0.17515629164365509</v>
      </c>
      <c r="F22" s="2">
        <v>0.16229084988193265</v>
      </c>
      <c r="G22" s="2">
        <v>3.8258904305976671E-4</v>
      </c>
      <c r="H22" s="2">
        <v>0.20447606027833376</v>
      </c>
      <c r="I22" s="2">
        <v>0.27227657430614993</v>
      </c>
      <c r="J22" s="2">
        <v>-0.10577627755879349</v>
      </c>
    </row>
    <row r="23" spans="1:10" ht="14.45" x14ac:dyDescent="0.5">
      <c r="A23" s="16" t="s">
        <v>124</v>
      </c>
      <c r="B23" s="2">
        <v>-2.7806122528237776E-3</v>
      </c>
      <c r="C23" s="2">
        <v>5.0253954048051774E-4</v>
      </c>
      <c r="D23" s="2">
        <v>0.12880716245396284</v>
      </c>
      <c r="E23" s="2">
        <v>0.1415064486449451</v>
      </c>
      <c r="F23" s="2">
        <v>0.1455979094017148</v>
      </c>
      <c r="G23" s="2">
        <v>7.3951314097944643E-2</v>
      </c>
      <c r="H23" s="2">
        <v>0.19558682336844546</v>
      </c>
      <c r="I23" s="2">
        <v>0.16849028366277952</v>
      </c>
      <c r="J23" s="2">
        <v>-5.4830674657908363E-2</v>
      </c>
    </row>
    <row r="24" spans="1:10" ht="14.45" x14ac:dyDescent="0.5">
      <c r="A24" s="16" t="s">
        <v>125</v>
      </c>
      <c r="B24" s="2">
        <v>-3.7919512374180453E-3</v>
      </c>
      <c r="C24" s="2">
        <v>1.0885164601730279E-2</v>
      </c>
      <c r="D24" s="2">
        <v>8.9241098733771063E-2</v>
      </c>
      <c r="E24" s="2">
        <v>0.17212186867850376</v>
      </c>
      <c r="F24" s="2">
        <v>0.191721219619436</v>
      </c>
      <c r="G24" s="2">
        <v>2.0668857969552645E-2</v>
      </c>
      <c r="H24" s="2">
        <v>0.21973854073597776</v>
      </c>
      <c r="I24" s="2">
        <v>0.34090821541516525</v>
      </c>
      <c r="J24" s="2">
        <v>-0.19461444545121942</v>
      </c>
    </row>
    <row r="25" spans="1:10" ht="14.45" x14ac:dyDescent="0.5">
      <c r="A25" s="16" t="s">
        <v>126</v>
      </c>
      <c r="B25" s="2">
        <v>-3.2524931561543902E-3</v>
      </c>
      <c r="C25" s="2">
        <v>-1.1529468301029633E-2</v>
      </c>
      <c r="D25" s="2">
        <v>0.14201052582338414</v>
      </c>
      <c r="E25" s="2">
        <v>0.11274192798421057</v>
      </c>
      <c r="F25" s="2">
        <v>0.17098860575139474</v>
      </c>
      <c r="G25" s="2">
        <v>8.9689231710506245E-2</v>
      </c>
      <c r="H25" s="2">
        <v>0.19064454558083965</v>
      </c>
      <c r="I25" s="2">
        <v>0.22179785798696616</v>
      </c>
      <c r="J25" s="2">
        <v>-0.12285134592486846</v>
      </c>
    </row>
    <row r="26" spans="1:10" ht="14.65" thickBot="1" x14ac:dyDescent="0.55000000000000004">
      <c r="A26" s="16" t="s">
        <v>127</v>
      </c>
      <c r="B26" s="2">
        <v>1.1964987048874276E-2</v>
      </c>
      <c r="C26" s="2">
        <v>-1.1219375924621966E-2</v>
      </c>
      <c r="D26" s="2">
        <v>2.9824526834379306E-2</v>
      </c>
      <c r="E26" s="2">
        <v>9.1320331853023351E-2</v>
      </c>
      <c r="F26" s="2">
        <v>6.3587953358903215E-2</v>
      </c>
      <c r="G26" s="2">
        <v>-5.2543465511873499E-2</v>
      </c>
      <c r="H26" s="2">
        <v>0.10245012864770908</v>
      </c>
      <c r="I26" s="2">
        <v>0.19984210914714251</v>
      </c>
      <c r="J26" s="2">
        <v>-0.19025084131845182</v>
      </c>
    </row>
    <row r="27" spans="1:10" s="20" customFormat="1" ht="14.65" thickBot="1" x14ac:dyDescent="0.55000000000000004">
      <c r="A27" s="17"/>
      <c r="B27" s="18"/>
      <c r="C27" s="18"/>
      <c r="D27" s="18"/>
      <c r="E27" s="18"/>
      <c r="F27" s="19"/>
      <c r="G27" s="19"/>
      <c r="H27" s="19"/>
      <c r="I27" s="19"/>
      <c r="J27" s="19"/>
    </row>
    <row r="28" spans="1:10" ht="14.65" thickBot="1" x14ac:dyDescent="0.55000000000000004">
      <c r="A28" s="22"/>
      <c r="B28" s="106" t="s">
        <v>22</v>
      </c>
      <c r="C28" s="107"/>
      <c r="D28" s="107"/>
      <c r="E28" s="108"/>
      <c r="F28" s="9"/>
      <c r="G28" s="9"/>
      <c r="H28" s="9"/>
      <c r="I28" s="9"/>
    </row>
    <row r="29" spans="1:10" ht="14.65" thickBot="1" x14ac:dyDescent="0.55000000000000004">
      <c r="A29" s="23"/>
      <c r="B29" s="14" t="s">
        <v>13</v>
      </c>
      <c r="C29" s="14" t="s">
        <v>14</v>
      </c>
      <c r="D29" s="45" t="s">
        <v>15</v>
      </c>
      <c r="E29" s="25" t="s">
        <v>16</v>
      </c>
      <c r="F29" s="9"/>
      <c r="G29" s="9"/>
      <c r="H29" s="9"/>
      <c r="I29" s="9"/>
    </row>
    <row r="30" spans="1:10" ht="14.45" x14ac:dyDescent="0.5">
      <c r="A30" s="16" t="s">
        <v>119</v>
      </c>
      <c r="B30" s="4">
        <v>4.3246470171245175</v>
      </c>
      <c r="C30" s="4">
        <v>4.5397101450214254</v>
      </c>
      <c r="D30" s="4">
        <v>5.8379550196912984</v>
      </c>
      <c r="E30" s="4">
        <v>2.4604620256726801</v>
      </c>
      <c r="F30" s="9"/>
      <c r="G30" s="9"/>
      <c r="H30" s="9"/>
      <c r="I30" s="9"/>
    </row>
    <row r="31" spans="1:10" ht="14.45" x14ac:dyDescent="0.5">
      <c r="A31" s="16" t="s">
        <v>120</v>
      </c>
      <c r="B31" s="4">
        <v>2.4128333284306938</v>
      </c>
      <c r="C31" s="4">
        <v>3.3344170715104804</v>
      </c>
      <c r="D31" s="4">
        <v>5.2864363392849389</v>
      </c>
      <c r="E31" s="4">
        <v>2.8178168920181452</v>
      </c>
      <c r="F31" s="9"/>
      <c r="G31" s="9"/>
      <c r="H31" s="9"/>
      <c r="I31" s="9"/>
    </row>
    <row r="32" spans="1:10" ht="14.45" x14ac:dyDescent="0.5">
      <c r="A32" s="16" t="s">
        <v>121</v>
      </c>
      <c r="B32" s="4">
        <v>3.9611485348056865</v>
      </c>
      <c r="C32" s="4">
        <v>4.0381226828678871</v>
      </c>
      <c r="D32" s="4">
        <v>5.2389288932305309</v>
      </c>
      <c r="E32" s="4">
        <v>2.1550912584353852</v>
      </c>
      <c r="F32" s="9"/>
      <c r="G32" s="9"/>
      <c r="H32" s="9"/>
      <c r="I32" s="9"/>
    </row>
    <row r="33" spans="1:9" ht="14.45" x14ac:dyDescent="0.5">
      <c r="A33" s="16" t="s">
        <v>122</v>
      </c>
      <c r="B33" s="4">
        <v>4.2841800955466001</v>
      </c>
      <c r="C33" s="4">
        <v>5.2476054871213362</v>
      </c>
      <c r="D33" s="4">
        <v>6.0979940707167266</v>
      </c>
      <c r="E33" s="4">
        <v>3.1434107609548412</v>
      </c>
      <c r="F33" s="9"/>
      <c r="G33" s="9"/>
      <c r="H33" s="9"/>
      <c r="I33" s="9"/>
    </row>
    <row r="34" spans="1:9" ht="14.45" x14ac:dyDescent="0.5">
      <c r="A34" s="16" t="s">
        <v>123</v>
      </c>
      <c r="B34" s="4">
        <v>1.9549710105527771</v>
      </c>
      <c r="C34" s="4">
        <v>2.7069429090460004</v>
      </c>
      <c r="D34" s="4">
        <v>4.1805797595674976</v>
      </c>
      <c r="E34" s="4">
        <v>2.3320536403737133</v>
      </c>
      <c r="F34" s="9"/>
      <c r="G34" s="9"/>
      <c r="H34" s="9"/>
      <c r="I34" s="9"/>
    </row>
    <row r="35" spans="1:9" ht="14.45" x14ac:dyDescent="0.5">
      <c r="A35" s="16" t="s">
        <v>124</v>
      </c>
      <c r="B35" s="4">
        <v>2.2464531558329388</v>
      </c>
      <c r="C35" s="4">
        <v>3.3464515164303914</v>
      </c>
      <c r="D35" s="4">
        <v>4.9633692279479122</v>
      </c>
      <c r="E35" s="4">
        <v>2.8331175448079025</v>
      </c>
      <c r="F35" s="9"/>
      <c r="G35" s="9"/>
      <c r="H35" s="9"/>
      <c r="I35" s="9"/>
    </row>
    <row r="36" spans="1:9" ht="14.45" x14ac:dyDescent="0.5">
      <c r="A36" s="16" t="s">
        <v>125</v>
      </c>
      <c r="B36" s="4">
        <v>1.7661710924662106</v>
      </c>
      <c r="C36" s="4">
        <v>2.46799866599159</v>
      </c>
      <c r="D36" s="4">
        <v>4.2195725319940482</v>
      </c>
      <c r="E36" s="4">
        <v>1.8314683873726811</v>
      </c>
      <c r="F36" s="9"/>
      <c r="G36" s="9"/>
      <c r="H36" s="9"/>
      <c r="I36" s="9"/>
    </row>
    <row r="37" spans="1:9" ht="14.45" x14ac:dyDescent="0.5">
      <c r="A37" s="16" t="s">
        <v>126</v>
      </c>
      <c r="B37" s="4">
        <v>2.2809306362253525</v>
      </c>
      <c r="C37" s="4">
        <v>3.3672689885368512</v>
      </c>
      <c r="D37" s="4">
        <v>5.4083789284160577</v>
      </c>
      <c r="E37" s="4">
        <v>2.4456081180349316</v>
      </c>
      <c r="F37" s="9"/>
      <c r="G37" s="9"/>
      <c r="H37" s="9"/>
      <c r="I37" s="9"/>
    </row>
    <row r="38" spans="1:9" ht="14.45" x14ac:dyDescent="0.5">
      <c r="A38" s="16" t="s">
        <v>127</v>
      </c>
      <c r="B38" s="4">
        <v>1.1133098825781131</v>
      </c>
      <c r="C38" s="4">
        <v>0.69790609088747113</v>
      </c>
      <c r="D38" s="4">
        <v>1.4241814404255202</v>
      </c>
      <c r="E38" s="4">
        <v>0.49074469108033458</v>
      </c>
      <c r="F38" s="9"/>
      <c r="G38" s="9"/>
      <c r="H38" s="9"/>
      <c r="I38" s="9"/>
    </row>
    <row r="39" spans="1:9" ht="14.65" thickBot="1" x14ac:dyDescent="0.55000000000000004">
      <c r="A39" s="26"/>
      <c r="B39" s="26"/>
      <c r="C39" s="26"/>
      <c r="D39" s="26"/>
      <c r="E39" s="27"/>
      <c r="F39" s="27"/>
      <c r="G39" s="27"/>
    </row>
    <row r="40" spans="1:9" ht="14.65" thickBot="1" x14ac:dyDescent="0.55000000000000004">
      <c r="A40" s="22"/>
      <c r="B40" s="106" t="s">
        <v>29</v>
      </c>
      <c r="C40" s="107"/>
      <c r="D40" s="107"/>
      <c r="E40" s="108"/>
      <c r="F40" s="9"/>
      <c r="G40" s="9"/>
      <c r="H40" s="9"/>
      <c r="I40" s="9"/>
    </row>
    <row r="41" spans="1:9" ht="14.65" thickBot="1" x14ac:dyDescent="0.55000000000000004">
      <c r="A41" s="23"/>
      <c r="B41" s="14" t="s">
        <v>13</v>
      </c>
      <c r="C41" s="14" t="s">
        <v>14</v>
      </c>
      <c r="D41" s="45" t="s">
        <v>15</v>
      </c>
      <c r="E41" s="25" t="s">
        <v>16</v>
      </c>
      <c r="F41" s="9"/>
      <c r="G41" s="9"/>
      <c r="H41" s="9"/>
      <c r="I41" s="9"/>
    </row>
    <row r="42" spans="1:9" ht="14.45" x14ac:dyDescent="0.5">
      <c r="A42" s="16" t="s">
        <v>119</v>
      </c>
      <c r="B42" s="4">
        <v>1.5234078358774299</v>
      </c>
      <c r="C42" s="4">
        <v>1.6959995988504213</v>
      </c>
      <c r="D42" s="4">
        <v>2.0468782626370725</v>
      </c>
      <c r="E42" s="4">
        <v>1.1959197271169912</v>
      </c>
      <c r="F42" s="9"/>
      <c r="G42" s="9"/>
      <c r="H42" s="9"/>
      <c r="I42" s="9"/>
    </row>
    <row r="43" spans="1:9" ht="14.45" x14ac:dyDescent="0.5">
      <c r="A43" s="16" t="s">
        <v>120</v>
      </c>
      <c r="B43" s="4">
        <v>0.92766174980495908</v>
      </c>
      <c r="C43" s="4">
        <v>1.2859465283960894</v>
      </c>
      <c r="D43" s="4">
        <v>1.8176432950646453</v>
      </c>
      <c r="E43" s="4">
        <v>1.2140114106757647</v>
      </c>
      <c r="F43" s="9"/>
      <c r="G43" s="9"/>
      <c r="H43" s="9"/>
      <c r="I43" s="9"/>
    </row>
    <row r="44" spans="1:9" ht="14.45" x14ac:dyDescent="0.5">
      <c r="A44" s="16" t="s">
        <v>121</v>
      </c>
      <c r="B44" s="4">
        <v>1.4172439041844298</v>
      </c>
      <c r="C44" s="4">
        <v>1.536330506664161</v>
      </c>
      <c r="D44" s="4">
        <v>1.890326123865234</v>
      </c>
      <c r="E44" s="4">
        <v>1.0909571300227299</v>
      </c>
      <c r="F44" s="9"/>
      <c r="G44" s="9"/>
      <c r="H44" s="9"/>
      <c r="I44" s="9"/>
    </row>
    <row r="45" spans="1:9" ht="14.45" x14ac:dyDescent="0.5">
      <c r="A45" s="16" t="s">
        <v>122</v>
      </c>
      <c r="B45" s="4">
        <v>1.4796544245789343</v>
      </c>
      <c r="C45" s="4">
        <v>1.7339003544783946</v>
      </c>
      <c r="D45" s="4">
        <v>2.0115611346592175</v>
      </c>
      <c r="E45" s="4">
        <v>1.3864773270407387</v>
      </c>
      <c r="F45" s="9"/>
      <c r="G45" s="9"/>
      <c r="H45" s="9"/>
      <c r="I45" s="9"/>
    </row>
    <row r="46" spans="1:9" ht="14.45" x14ac:dyDescent="0.5">
      <c r="A46" s="16" t="s">
        <v>123</v>
      </c>
      <c r="B46" s="4">
        <v>0.75090337709621058</v>
      </c>
      <c r="C46" s="4">
        <v>1.0440764939403904</v>
      </c>
      <c r="D46" s="4">
        <v>1.5643184737089417</v>
      </c>
      <c r="E46" s="4">
        <v>1.0625787953557611</v>
      </c>
      <c r="F46" s="9"/>
      <c r="G46" s="9"/>
      <c r="H46" s="9"/>
      <c r="I46" s="9"/>
    </row>
    <row r="47" spans="1:9" ht="14.45" x14ac:dyDescent="0.5">
      <c r="A47" s="16" t="s">
        <v>124</v>
      </c>
      <c r="B47" s="4">
        <v>0.8352329287120972</v>
      </c>
      <c r="C47" s="4">
        <v>1.2659135544872049</v>
      </c>
      <c r="D47" s="4">
        <v>1.7008242597370133</v>
      </c>
      <c r="E47" s="4">
        <v>1.1879423119495234</v>
      </c>
      <c r="F47" s="9"/>
      <c r="G47" s="9"/>
      <c r="H47" s="9"/>
      <c r="I47" s="9"/>
    </row>
    <row r="48" spans="1:9" ht="14.45" x14ac:dyDescent="0.5">
      <c r="A48" s="16" t="s">
        <v>125</v>
      </c>
      <c r="B48" s="4">
        <v>0.71334688549882752</v>
      </c>
      <c r="C48" s="4">
        <v>1.0466944190560867</v>
      </c>
      <c r="D48" s="4">
        <v>1.6803221272415501</v>
      </c>
      <c r="E48" s="4">
        <v>0.92379770715534371</v>
      </c>
      <c r="F48" s="9"/>
      <c r="G48" s="9"/>
      <c r="H48" s="9"/>
      <c r="I48" s="9"/>
    </row>
    <row r="49" spans="1:9" ht="14.45" x14ac:dyDescent="0.5">
      <c r="A49" s="16" t="s">
        <v>126</v>
      </c>
      <c r="B49" s="4">
        <v>0.84952574713580986</v>
      </c>
      <c r="C49" s="4">
        <v>1.2598544348920593</v>
      </c>
      <c r="D49" s="4">
        <v>1.8107475288910326</v>
      </c>
      <c r="E49" s="4">
        <v>1.0935168343146489</v>
      </c>
      <c r="F49" s="9"/>
      <c r="G49" s="9"/>
      <c r="H49" s="9"/>
      <c r="I49" s="9"/>
    </row>
    <row r="50" spans="1:9" ht="14.45" x14ac:dyDescent="0.5">
      <c r="A50" s="16" t="s">
        <v>127</v>
      </c>
      <c r="B50" s="4">
        <v>0.23954307776470096</v>
      </c>
      <c r="C50" s="4">
        <v>0.10040114252552397</v>
      </c>
      <c r="D50" s="4">
        <v>0.51955738661428674</v>
      </c>
      <c r="E50" s="4">
        <v>7.9035837682502413E-2</v>
      </c>
      <c r="F50" s="9"/>
      <c r="G50" s="9"/>
      <c r="H50" s="9"/>
      <c r="I50" s="9"/>
    </row>
    <row r="51" spans="1:9" ht="14.65" thickBot="1" x14ac:dyDescent="0.55000000000000004">
      <c r="A51" s="26"/>
      <c r="B51" s="26"/>
      <c r="C51" s="26"/>
      <c r="D51" s="26"/>
      <c r="E51" s="27"/>
      <c r="F51" s="27"/>
      <c r="G51" s="27"/>
    </row>
    <row r="52" spans="1:9" ht="14.65" thickBot="1" x14ac:dyDescent="0.55000000000000004">
      <c r="A52" s="22"/>
      <c r="B52" s="106" t="s">
        <v>3</v>
      </c>
      <c r="C52" s="107"/>
      <c r="D52" s="107"/>
      <c r="E52" s="108"/>
      <c r="F52" s="9"/>
      <c r="G52" s="9"/>
      <c r="H52" s="9"/>
      <c r="I52" s="9"/>
    </row>
    <row r="53" spans="1:9" ht="14.65" thickBot="1" x14ac:dyDescent="0.55000000000000004">
      <c r="A53" s="23"/>
      <c r="B53" s="14" t="s">
        <v>13</v>
      </c>
      <c r="C53" s="14" t="s">
        <v>14</v>
      </c>
      <c r="D53" s="45" t="s">
        <v>15</v>
      </c>
      <c r="E53" s="25" t="s">
        <v>16</v>
      </c>
      <c r="F53" s="9"/>
      <c r="G53" s="9"/>
      <c r="H53" s="9"/>
      <c r="I53" s="9"/>
    </row>
    <row r="54" spans="1:9" ht="14.45" x14ac:dyDescent="0.5">
      <c r="A54" s="16" t="s">
        <v>119</v>
      </c>
      <c r="B54" s="2">
        <v>2.1271697874256878E-2</v>
      </c>
      <c r="C54" s="2">
        <v>2.1965070930594539E-2</v>
      </c>
      <c r="D54" s="2">
        <v>2.1310767768992607E-2</v>
      </c>
      <c r="E54" s="2">
        <v>3.759412145187483E-2</v>
      </c>
      <c r="F54" s="9"/>
      <c r="G54" s="9"/>
      <c r="H54" s="9"/>
      <c r="I54" s="9"/>
    </row>
    <row r="55" spans="1:9" ht="14.45" x14ac:dyDescent="0.5">
      <c r="A55" s="16" t="s">
        <v>120</v>
      </c>
      <c r="B55" s="2">
        <v>2.7986763594934884E-2</v>
      </c>
      <c r="C55" s="2">
        <v>2.4543283888304141E-2</v>
      </c>
      <c r="D55" s="2">
        <v>2.2044127076080448E-2</v>
      </c>
      <c r="E55" s="2">
        <v>3.2020348356676526E-2</v>
      </c>
      <c r="F55" s="9"/>
      <c r="G55" s="9"/>
      <c r="H55" s="9"/>
      <c r="I55" s="9"/>
    </row>
    <row r="56" spans="1:9" ht="14.45" x14ac:dyDescent="0.5">
      <c r="A56" s="16" t="s">
        <v>121</v>
      </c>
      <c r="B56" s="2">
        <v>2.3412438273291394E-2</v>
      </c>
      <c r="C56" s="2">
        <v>2.3866869050828517E-2</v>
      </c>
      <c r="D56" s="2">
        <v>2.2649481381267711E-2</v>
      </c>
      <c r="E56" s="2">
        <v>4.1266840227550061E-2</v>
      </c>
      <c r="F56" s="9"/>
      <c r="G56" s="9"/>
      <c r="H56" s="9"/>
      <c r="I56" s="9"/>
    </row>
    <row r="57" spans="1:9" ht="14.45" x14ac:dyDescent="0.5">
      <c r="A57" s="16" t="s">
        <v>122</v>
      </c>
      <c r="B57" s="2">
        <v>1.9515265696361979E-2</v>
      </c>
      <c r="C57" s="2">
        <v>1.774181833123957E-2</v>
      </c>
      <c r="D57" s="2">
        <v>1.7635939919209732E-2</v>
      </c>
      <c r="E57" s="2">
        <v>2.7953407844209598E-2</v>
      </c>
      <c r="F57" s="9"/>
      <c r="G57" s="9"/>
      <c r="H57" s="9"/>
      <c r="I57" s="9"/>
    </row>
    <row r="58" spans="1:9" ht="14.45" x14ac:dyDescent="0.5">
      <c r="A58" s="16" t="s">
        <v>123</v>
      </c>
      <c r="B58" s="2">
        <v>3.1170713419672664E-2</v>
      </c>
      <c r="C58" s="2">
        <v>2.7922319448154959E-2</v>
      </c>
      <c r="D58" s="2">
        <v>2.5631148838147388E-2</v>
      </c>
      <c r="E58" s="2">
        <v>3.6682239163400875E-2</v>
      </c>
      <c r="F58" s="9"/>
      <c r="G58" s="9"/>
      <c r="H58" s="9"/>
      <c r="I58" s="9"/>
    </row>
    <row r="59" spans="1:9" ht="14.45" x14ac:dyDescent="0.5">
      <c r="A59" s="16" t="s">
        <v>124</v>
      </c>
      <c r="B59" s="2">
        <v>2.9746112449906346E-2</v>
      </c>
      <c r="C59" s="2">
        <v>2.4749588182816609E-2</v>
      </c>
      <c r="D59" s="2">
        <v>2.2212049256275308E-2</v>
      </c>
      <c r="E59" s="2">
        <v>3.0692573378193859E-2</v>
      </c>
      <c r="F59" s="9"/>
      <c r="G59" s="9"/>
      <c r="H59" s="9"/>
      <c r="I59" s="9"/>
    </row>
    <row r="60" spans="1:9" ht="14.45" x14ac:dyDescent="0.5">
      <c r="A60" s="16" t="s">
        <v>125</v>
      </c>
      <c r="B60" s="2">
        <v>3.3761226252676267E-2</v>
      </c>
      <c r="C60" s="2">
        <v>3.164519861887527E-2</v>
      </c>
      <c r="D60" s="2">
        <v>2.8454514987378662E-2</v>
      </c>
      <c r="E60" s="2">
        <v>4.6590513859122072E-2</v>
      </c>
      <c r="F60" s="9"/>
      <c r="G60" s="9"/>
      <c r="H60" s="9"/>
      <c r="I60" s="9"/>
    </row>
    <row r="61" spans="1:9" ht="14.45" x14ac:dyDescent="0.5">
      <c r="A61" s="16" t="s">
        <v>126</v>
      </c>
      <c r="B61" s="2">
        <v>2.8614549455143704E-2</v>
      </c>
      <c r="C61" s="2">
        <v>2.4035230535950879E-2</v>
      </c>
      <c r="D61" s="2">
        <v>2.1081157926945183E-2</v>
      </c>
      <c r="E61" s="2">
        <v>3.4382696110804828E-2</v>
      </c>
      <c r="F61" s="9"/>
      <c r="G61" s="9"/>
      <c r="H61" s="9"/>
      <c r="I61" s="9"/>
    </row>
    <row r="62" spans="1:9" ht="14.45" x14ac:dyDescent="0.5">
      <c r="A62" s="16" t="s">
        <v>127</v>
      </c>
      <c r="B62" s="2">
        <v>2.5699425985807541E-2</v>
      </c>
      <c r="C62" s="2">
        <v>3.3676322180428188E-2</v>
      </c>
      <c r="D62" s="2">
        <v>3.1497173027341445E-2</v>
      </c>
      <c r="E62" s="2">
        <v>4.6493607044409871E-2</v>
      </c>
      <c r="F62" s="9"/>
      <c r="G62" s="9"/>
      <c r="H62" s="9"/>
      <c r="I62" s="9"/>
    </row>
    <row r="63" spans="1:9" ht="14.65" thickBot="1" x14ac:dyDescent="0.55000000000000004">
      <c r="A63" s="26"/>
      <c r="B63" s="26"/>
      <c r="C63" s="26"/>
      <c r="D63" s="26"/>
      <c r="E63" s="27"/>
      <c r="F63" s="27"/>
      <c r="G63" s="27"/>
    </row>
    <row r="64" spans="1:9" ht="14.65" thickBot="1" x14ac:dyDescent="0.55000000000000004">
      <c r="A64" s="22"/>
      <c r="B64" s="106" t="s">
        <v>2</v>
      </c>
      <c r="C64" s="107"/>
      <c r="D64" s="107"/>
      <c r="E64" s="108"/>
      <c r="F64" s="9"/>
      <c r="G64" s="9"/>
      <c r="H64" s="9"/>
      <c r="I64" s="9"/>
    </row>
    <row r="65" spans="1:9" ht="14.65" thickBot="1" x14ac:dyDescent="0.55000000000000004">
      <c r="A65" s="23"/>
      <c r="B65" s="14" t="s">
        <v>13</v>
      </c>
      <c r="C65" s="14" t="s">
        <v>14</v>
      </c>
      <c r="D65" s="45" t="s">
        <v>15</v>
      </c>
      <c r="E65" s="25" t="s">
        <v>16</v>
      </c>
      <c r="F65" s="9"/>
      <c r="G65" s="9"/>
      <c r="H65" s="9"/>
      <c r="I65" s="9"/>
    </row>
    <row r="66" spans="1:9" ht="14.45" x14ac:dyDescent="0.5">
      <c r="A66" s="16" t="s">
        <v>119</v>
      </c>
      <c r="B66" s="2">
        <v>4.8815050129706827E-2</v>
      </c>
      <c r="C66" s="2">
        <v>4.818178692547416E-2</v>
      </c>
      <c r="D66" s="2">
        <v>5.2058523615036635E-2</v>
      </c>
      <c r="E66" s="2">
        <v>6.2718422715828448E-2</v>
      </c>
      <c r="F66" s="9"/>
      <c r="G66" s="9"/>
      <c r="H66" s="9"/>
      <c r="I66" s="9"/>
    </row>
    <row r="67" spans="1:9" ht="14.45" x14ac:dyDescent="0.5">
      <c r="A67" s="16" t="s">
        <v>120</v>
      </c>
      <c r="B67" s="2">
        <v>5.3683634349740543E-2</v>
      </c>
      <c r="C67" s="2">
        <v>4.9578987381783554E-2</v>
      </c>
      <c r="D67" s="2">
        <v>5.4328812796427935E-2</v>
      </c>
      <c r="E67" s="2">
        <v>5.9742358103010755E-2</v>
      </c>
      <c r="F67" s="9"/>
      <c r="G67" s="9"/>
      <c r="H67" s="9"/>
      <c r="I67" s="9"/>
    </row>
    <row r="68" spans="1:9" ht="14.45" x14ac:dyDescent="0.5">
      <c r="A68" s="16" t="s">
        <v>121</v>
      </c>
      <c r="B68" s="2">
        <v>5.3159076827245896E-2</v>
      </c>
      <c r="C68" s="2">
        <v>5.1090798242345352E-2</v>
      </c>
      <c r="D68" s="2">
        <v>5.3344498704047491E-2</v>
      </c>
      <c r="E68" s="2">
        <v>6.5650507308757322E-2</v>
      </c>
      <c r="F68" s="9"/>
      <c r="G68" s="9"/>
      <c r="H68" s="9"/>
      <c r="I68" s="9"/>
    </row>
    <row r="69" spans="1:9" ht="14.45" x14ac:dyDescent="0.5">
      <c r="A69" s="16" t="s">
        <v>122</v>
      </c>
      <c r="B69" s="2">
        <v>4.4373978541479932E-2</v>
      </c>
      <c r="C69" s="2">
        <v>4.3150158328611112E-2</v>
      </c>
      <c r="D69" s="2">
        <v>4.4354845074735444E-2</v>
      </c>
      <c r="E69" s="2">
        <v>5.0230281937773465E-2</v>
      </c>
      <c r="F69" s="9"/>
      <c r="G69" s="9"/>
      <c r="H69" s="9"/>
      <c r="I69" s="9"/>
    </row>
    <row r="70" spans="1:9" ht="14.45" x14ac:dyDescent="0.5">
      <c r="A70" s="16" t="s">
        <v>123</v>
      </c>
      <c r="B70" s="2">
        <v>5.7713699979225618E-2</v>
      </c>
      <c r="C70" s="2">
        <v>5.5305669468846484E-2</v>
      </c>
      <c r="D70" s="2">
        <v>5.7195826043568557E-2</v>
      </c>
      <c r="E70" s="2">
        <v>6.4085163629998221E-2</v>
      </c>
      <c r="F70" s="9"/>
      <c r="G70" s="9"/>
      <c r="H70" s="9"/>
      <c r="I70" s="9"/>
    </row>
    <row r="71" spans="1:9" ht="14.45" x14ac:dyDescent="0.5">
      <c r="A71" s="16" t="s">
        <v>124</v>
      </c>
      <c r="B71" s="2">
        <v>5.9125353077747432E-2</v>
      </c>
      <c r="C71" s="2">
        <v>5.1211718010717784E-2</v>
      </c>
      <c r="D71" s="2">
        <v>5.434185124955012E-2</v>
      </c>
      <c r="E71" s="2">
        <v>5.8209309708388154E-2</v>
      </c>
      <c r="F71" s="9"/>
      <c r="G71" s="9"/>
      <c r="H71" s="9"/>
      <c r="I71" s="9"/>
    </row>
    <row r="72" spans="1:9" ht="14.45" x14ac:dyDescent="0.5">
      <c r="A72" s="16" t="s">
        <v>125</v>
      </c>
      <c r="B72" s="2">
        <v>5.8997055656126417E-2</v>
      </c>
      <c r="C72" s="2">
        <v>5.7724684367335986E-2</v>
      </c>
      <c r="D72" s="2">
        <v>6.1115031398169539E-2</v>
      </c>
      <c r="E72" s="2">
        <v>7.4251770497014105E-2</v>
      </c>
      <c r="F72" s="9"/>
      <c r="G72" s="9"/>
      <c r="H72" s="9"/>
      <c r="I72" s="9"/>
    </row>
    <row r="73" spans="1:9" ht="14.45" x14ac:dyDescent="0.5">
      <c r="A73" s="16" t="s">
        <v>126</v>
      </c>
      <c r="B73" s="2">
        <v>5.6071951739586234E-2</v>
      </c>
      <c r="C73" s="2">
        <v>4.989292860226615E-2</v>
      </c>
      <c r="D73" s="2">
        <v>5.310006614214912E-2</v>
      </c>
      <c r="E73" s="2">
        <v>6.0741709092019397E-2</v>
      </c>
      <c r="F73" s="9"/>
      <c r="G73" s="9"/>
      <c r="H73" s="9"/>
      <c r="I73" s="9"/>
    </row>
    <row r="74" spans="1:9" ht="14.45" x14ac:dyDescent="0.5">
      <c r="A74" s="16" t="s">
        <v>127</v>
      </c>
      <c r="B74" s="2">
        <v>4.0627953383635472E-2</v>
      </c>
      <c r="C74" s="2">
        <v>4.8824607805102067E-2</v>
      </c>
      <c r="D74" s="2">
        <v>5.0969724584437617E-2</v>
      </c>
      <c r="E74" s="2">
        <v>6.473371788080845E-2</v>
      </c>
      <c r="F74" s="9"/>
      <c r="G74" s="9"/>
      <c r="H74" s="9"/>
      <c r="I74" s="9"/>
    </row>
    <row r="75" spans="1:9" ht="14.65" thickBot="1" x14ac:dyDescent="0.55000000000000004">
      <c r="A75" s="26"/>
      <c r="B75" s="26"/>
      <c r="C75" s="26"/>
      <c r="D75" s="26"/>
      <c r="E75" s="26"/>
      <c r="F75" s="27"/>
      <c r="G75" s="27"/>
      <c r="H75" s="27"/>
      <c r="I75" s="27"/>
    </row>
    <row r="76" spans="1:9" ht="43.9" customHeight="1" thickBot="1" x14ac:dyDescent="0.55000000000000004">
      <c r="A76" s="37"/>
      <c r="B76" s="38" t="s">
        <v>18</v>
      </c>
      <c r="C76" s="38" t="s">
        <v>23</v>
      </c>
      <c r="D76" s="38" t="s">
        <v>24</v>
      </c>
      <c r="E76" s="38" t="s">
        <v>25</v>
      </c>
      <c r="F76" s="39" t="s">
        <v>26</v>
      </c>
      <c r="G76" s="48" t="s">
        <v>33</v>
      </c>
    </row>
    <row r="77" spans="1:9" ht="14.45" x14ac:dyDescent="0.5">
      <c r="A77" s="16" t="s">
        <v>119</v>
      </c>
      <c r="B77" s="4">
        <v>71.568627450980387</v>
      </c>
      <c r="C77" s="4">
        <v>73</v>
      </c>
      <c r="D77" s="4">
        <v>29</v>
      </c>
      <c r="E77" s="4">
        <v>1.1670915398294193</v>
      </c>
      <c r="F77" s="4">
        <v>47.853573409427455</v>
      </c>
      <c r="G77" s="4">
        <v>17.457262522437819</v>
      </c>
    </row>
    <row r="78" spans="1:9" ht="14.45" x14ac:dyDescent="0.5">
      <c r="A78" s="16" t="s">
        <v>120</v>
      </c>
      <c r="B78" s="4">
        <v>68.627450980392155</v>
      </c>
      <c r="C78" s="4">
        <v>70</v>
      </c>
      <c r="D78" s="4">
        <v>32</v>
      </c>
      <c r="E78" s="4">
        <v>1.3550647002295397</v>
      </c>
      <c r="F78" s="4">
        <v>45.283139876018502</v>
      </c>
      <c r="G78" s="4">
        <v>15.121302738029865</v>
      </c>
    </row>
    <row r="79" spans="1:9" ht="14.45" x14ac:dyDescent="0.5">
      <c r="A79" s="16" t="s">
        <v>121</v>
      </c>
      <c r="B79" s="4">
        <v>71.568627450980387</v>
      </c>
      <c r="C79" s="4">
        <v>73</v>
      </c>
      <c r="D79" s="4">
        <v>29</v>
      </c>
      <c r="E79" s="4">
        <v>1.0917559865062649</v>
      </c>
      <c r="F79" s="4">
        <v>48.47567878303574</v>
      </c>
      <c r="G79" s="4">
        <v>20.148507123302771</v>
      </c>
    </row>
    <row r="80" spans="1:9" ht="14.45" x14ac:dyDescent="0.5">
      <c r="A80" s="16" t="s">
        <v>122</v>
      </c>
      <c r="B80" s="4">
        <v>74.509803921568633</v>
      </c>
      <c r="C80" s="4">
        <v>76</v>
      </c>
      <c r="D80" s="4">
        <v>26</v>
      </c>
      <c r="E80" s="4">
        <v>1.2553193916058341</v>
      </c>
      <c r="F80" s="4">
        <v>40.108112496636558</v>
      </c>
      <c r="G80" s="4">
        <v>9.2952543693303635</v>
      </c>
    </row>
    <row r="81" spans="1:7" ht="14.45" x14ac:dyDescent="0.5">
      <c r="A81" s="16" t="s">
        <v>123</v>
      </c>
      <c r="B81" s="4">
        <v>68.627450980392155</v>
      </c>
      <c r="C81" s="4">
        <v>70</v>
      </c>
      <c r="D81" s="4">
        <v>32</v>
      </c>
      <c r="E81" s="4">
        <v>1.2402929349483987</v>
      </c>
      <c r="F81" s="4">
        <v>46.176756937600707</v>
      </c>
      <c r="G81" s="4">
        <v>18.758209198758308</v>
      </c>
    </row>
    <row r="82" spans="1:7" ht="14.45" x14ac:dyDescent="0.5">
      <c r="A82" s="16" t="s">
        <v>124</v>
      </c>
      <c r="B82" s="4">
        <v>67.64705882352942</v>
      </c>
      <c r="C82" s="4">
        <v>69</v>
      </c>
      <c r="D82" s="4">
        <v>33</v>
      </c>
      <c r="E82" s="4">
        <v>1.4263998666394331</v>
      </c>
      <c r="F82" s="4">
        <v>42.962866665159474</v>
      </c>
      <c r="G82" s="4">
        <v>13.621778252095293</v>
      </c>
    </row>
    <row r="83" spans="1:7" ht="14.45" x14ac:dyDescent="0.5">
      <c r="A83" s="16" t="s">
        <v>125</v>
      </c>
      <c r="B83" s="4">
        <v>71.568627450980387</v>
      </c>
      <c r="C83" s="4">
        <v>73</v>
      </c>
      <c r="D83" s="4">
        <v>29</v>
      </c>
      <c r="E83" s="4">
        <v>0.94964615802861285</v>
      </c>
      <c r="F83" s="4">
        <v>50.512534181429061</v>
      </c>
      <c r="G83" s="4">
        <v>24.663309014129936</v>
      </c>
    </row>
    <row r="84" spans="1:7" ht="14.45" x14ac:dyDescent="0.5">
      <c r="A84" s="16" t="s">
        <v>126</v>
      </c>
      <c r="B84" s="4">
        <v>68.627450980392155</v>
      </c>
      <c r="C84" s="4">
        <v>70</v>
      </c>
      <c r="D84" s="4">
        <v>32</v>
      </c>
      <c r="E84" s="4">
        <v>1.2612416561166391</v>
      </c>
      <c r="F84" s="4">
        <v>42.611544634996605</v>
      </c>
      <c r="G84" s="4">
        <v>14.576980944734172</v>
      </c>
    </row>
    <row r="85" spans="1:7" ht="14.45" x14ac:dyDescent="0.5">
      <c r="A85" s="16" t="s">
        <v>127</v>
      </c>
      <c r="B85" s="4">
        <v>58.82352941176471</v>
      </c>
      <c r="C85" s="4">
        <v>60</v>
      </c>
      <c r="D85" s="4">
        <v>42</v>
      </c>
      <c r="E85" s="4">
        <v>0.94079437749177142</v>
      </c>
      <c r="F85" s="4">
        <v>34.196208562799555</v>
      </c>
      <c r="G85" s="4">
        <v>35.312111382155386</v>
      </c>
    </row>
    <row r="86" spans="1:7" ht="14.65" thickBot="1" x14ac:dyDescent="0.55000000000000004">
      <c r="B86" s="40"/>
    </row>
    <row r="87" spans="1:7" ht="14.65" thickBot="1" x14ac:dyDescent="0.55000000000000004">
      <c r="A87" s="22"/>
      <c r="B87" s="106" t="s">
        <v>6</v>
      </c>
      <c r="C87" s="107"/>
      <c r="D87" s="107"/>
      <c r="E87" s="108"/>
    </row>
    <row r="88" spans="1:7" ht="14.65" thickBot="1" x14ac:dyDescent="0.55000000000000004">
      <c r="A88" s="23"/>
      <c r="B88" s="14" t="s">
        <v>13</v>
      </c>
      <c r="C88" s="14" t="s">
        <v>14</v>
      </c>
      <c r="D88" s="45" t="s">
        <v>15</v>
      </c>
      <c r="E88" s="25" t="s">
        <v>16</v>
      </c>
    </row>
    <row r="89" spans="1:7" ht="14.45" x14ac:dyDescent="0.5">
      <c r="A89" s="16" t="s">
        <v>119</v>
      </c>
      <c r="B89" s="49">
        <v>0.33415735083079656</v>
      </c>
      <c r="C89" s="49">
        <v>0.28506958358260759</v>
      </c>
      <c r="D89" s="49">
        <v>0.29081915730216618</v>
      </c>
      <c r="E89" s="49">
        <v>0.25892508892809696</v>
      </c>
    </row>
    <row r="90" spans="1:7" ht="14.45" x14ac:dyDescent="0.5">
      <c r="A90" s="16" t="s">
        <v>120</v>
      </c>
      <c r="B90" s="49">
        <v>0.35382256317759397</v>
      </c>
      <c r="C90" s="49">
        <v>0.26486174870859241</v>
      </c>
      <c r="D90" s="49">
        <v>0.27442673819793229</v>
      </c>
      <c r="E90" s="49">
        <v>0.23993262373820434</v>
      </c>
    </row>
    <row r="91" spans="1:7" ht="14.45" x14ac:dyDescent="0.5">
      <c r="A91" s="16" t="s">
        <v>121</v>
      </c>
      <c r="B91" s="49">
        <v>0.36156763162553446</v>
      </c>
      <c r="C91" s="49">
        <v>0.30987789212528627</v>
      </c>
      <c r="D91" s="49">
        <v>0.3045726742760177</v>
      </c>
      <c r="E91" s="49">
        <v>0.27553708782187925</v>
      </c>
    </row>
    <row r="92" spans="1:7" ht="14.45" x14ac:dyDescent="0.5">
      <c r="A92" s="16" t="s">
        <v>122</v>
      </c>
      <c r="B92" s="49">
        <v>0.21101084334502215</v>
      </c>
      <c r="C92" s="49">
        <v>0.18491392773716978</v>
      </c>
      <c r="D92" s="49">
        <v>0.20062722408688019</v>
      </c>
      <c r="E92" s="49">
        <v>0.18578192644331179</v>
      </c>
    </row>
    <row r="93" spans="1:7" ht="14.45" x14ac:dyDescent="0.5">
      <c r="A93" s="16" t="s">
        <v>123</v>
      </c>
      <c r="B93" s="49">
        <v>0.35459057772935787</v>
      </c>
      <c r="C93" s="49">
        <v>0.29008208661962942</v>
      </c>
      <c r="D93" s="49">
        <v>0.28604532565206858</v>
      </c>
      <c r="E93" s="49">
        <v>0.25057944399016308</v>
      </c>
    </row>
    <row r="94" spans="1:7" ht="14.45" x14ac:dyDescent="0.5">
      <c r="A94" s="16" t="s">
        <v>124</v>
      </c>
      <c r="B94" s="49">
        <v>0.31361892569464767</v>
      </c>
      <c r="C94" s="49">
        <v>0.23514043328141326</v>
      </c>
      <c r="D94" s="49">
        <v>0.25880097940675401</v>
      </c>
      <c r="E94" s="49">
        <v>0.22190425243373213</v>
      </c>
    </row>
    <row r="95" spans="1:7" ht="14.45" x14ac:dyDescent="0.5">
      <c r="A95" s="16" t="s">
        <v>125</v>
      </c>
      <c r="B95" s="49">
        <v>0.39472254715952065</v>
      </c>
      <c r="C95" s="49">
        <v>0.32808868055265467</v>
      </c>
      <c r="D95" s="49">
        <v>0.32303625678616804</v>
      </c>
      <c r="E95" s="49">
        <v>0.31579979160835492</v>
      </c>
    </row>
    <row r="96" spans="1:7" ht="14.45" x14ac:dyDescent="0.5">
      <c r="A96" s="16" t="s">
        <v>126</v>
      </c>
      <c r="B96" s="49">
        <v>0.30528619648414507</v>
      </c>
      <c r="C96" s="49">
        <v>0.22939159201871823</v>
      </c>
      <c r="D96" s="49">
        <v>0.24838990477645317</v>
      </c>
      <c r="E96" s="49">
        <v>0.24630231477228406</v>
      </c>
    </row>
    <row r="97" spans="1:5" ht="14.45" x14ac:dyDescent="0.5">
      <c r="A97" s="16" t="s">
        <v>127</v>
      </c>
      <c r="B97" s="49">
        <v>0.31799992093653434</v>
      </c>
      <c r="C97" s="49">
        <v>0.34653562426692808</v>
      </c>
      <c r="D97" s="49">
        <v>0.33947627320865092</v>
      </c>
      <c r="E97" s="49">
        <v>0.33219225844692352</v>
      </c>
    </row>
    <row r="98" spans="1:5" ht="14.65" thickBot="1" x14ac:dyDescent="0.55000000000000004"/>
    <row r="99" spans="1:5" ht="14.65" thickBot="1" x14ac:dyDescent="0.55000000000000004">
      <c r="A99" s="22"/>
      <c r="B99" s="106" t="s">
        <v>44</v>
      </c>
      <c r="C99" s="107"/>
      <c r="D99" s="107"/>
      <c r="E99" s="108"/>
    </row>
    <row r="100" spans="1:5" ht="14.65" thickBot="1" x14ac:dyDescent="0.55000000000000004">
      <c r="A100" s="23"/>
      <c r="B100" s="14" t="s">
        <v>13</v>
      </c>
      <c r="C100" s="14" t="s">
        <v>14</v>
      </c>
      <c r="D100" s="45" t="s">
        <v>15</v>
      </c>
      <c r="E100" s="25" t="s">
        <v>16</v>
      </c>
    </row>
    <row r="101" spans="1:5" ht="14.45" x14ac:dyDescent="0.5">
      <c r="A101" s="16" t="s">
        <v>119</v>
      </c>
      <c r="B101" s="49">
        <v>3.8597820939651037</v>
      </c>
      <c r="C101" s="49">
        <v>4.1770548359447526</v>
      </c>
      <c r="D101" s="49">
        <v>5.2094455264797856</v>
      </c>
      <c r="E101" s="49">
        <v>2.9378511175016411</v>
      </c>
    </row>
    <row r="102" spans="1:5" ht="14.45" x14ac:dyDescent="0.5">
      <c r="A102" s="16" t="s">
        <v>120</v>
      </c>
      <c r="B102" s="49">
        <v>2.4798331630725583</v>
      </c>
      <c r="C102" s="49">
        <v>3.0881801875129011</v>
      </c>
      <c r="D102" s="49">
        <v>4.5184483232250789</v>
      </c>
      <c r="E102" s="49">
        <v>2.9642040317521188</v>
      </c>
    </row>
    <row r="103" spans="1:5" ht="14.45" x14ac:dyDescent="0.5">
      <c r="A103" s="16" t="s">
        <v>121</v>
      </c>
      <c r="B103" s="49">
        <v>3.6082456788401811</v>
      </c>
      <c r="C103" s="49">
        <v>3.8235623062463215</v>
      </c>
      <c r="D103" s="49">
        <v>4.6731916748026165</v>
      </c>
      <c r="E103" s="49">
        <v>2.748213345343355</v>
      </c>
    </row>
    <row r="104" spans="1:5" ht="14.45" x14ac:dyDescent="0.5">
      <c r="A104" s="16" t="s">
        <v>122</v>
      </c>
      <c r="B104" s="49">
        <v>3.8982075499378661</v>
      </c>
      <c r="C104" s="49">
        <v>4.8570728395444105</v>
      </c>
      <c r="D104" s="49">
        <v>5.7041023267821771</v>
      </c>
      <c r="E104" s="49">
        <v>3.6693951446939783</v>
      </c>
    </row>
    <row r="105" spans="1:5" ht="14.45" x14ac:dyDescent="0.5">
      <c r="A105" s="16" t="s">
        <v>123</v>
      </c>
      <c r="B105" s="49">
        <v>2.2073678211091368</v>
      </c>
      <c r="C105" s="49">
        <v>2.7324226905149955</v>
      </c>
      <c r="D105" s="49">
        <v>3.8714200871255358</v>
      </c>
      <c r="E105" s="49">
        <v>2.7131407951996223</v>
      </c>
    </row>
    <row r="106" spans="1:5" ht="14.45" x14ac:dyDescent="0.5">
      <c r="A106" s="16" t="s">
        <v>124</v>
      </c>
      <c r="B106" s="49">
        <v>2.3633054436289429</v>
      </c>
      <c r="C106" s="49">
        <v>3.2061537049699709</v>
      </c>
      <c r="D106" s="49">
        <v>4.2935288141490799</v>
      </c>
      <c r="E106" s="49">
        <v>2.9824724484279055</v>
      </c>
    </row>
    <row r="107" spans="1:5" ht="14.45" x14ac:dyDescent="0.5">
      <c r="A107" s="16" t="s">
        <v>125</v>
      </c>
      <c r="B107" s="49">
        <v>2.1247838373409045</v>
      </c>
      <c r="C107" s="49">
        <v>2.6633146033390358</v>
      </c>
      <c r="D107" s="49">
        <v>4.0822757244950365</v>
      </c>
      <c r="E107" s="49">
        <v>2.3904886046927154</v>
      </c>
    </row>
    <row r="108" spans="1:5" ht="14.45" x14ac:dyDescent="0.5">
      <c r="A108" s="16" t="s">
        <v>126</v>
      </c>
      <c r="B108" s="49">
        <v>2.3867322149679024</v>
      </c>
      <c r="C108" s="49">
        <v>3.1123551198407275</v>
      </c>
      <c r="D108" s="49">
        <v>4.6667204408475502</v>
      </c>
      <c r="E108" s="49">
        <v>2.758966122755147</v>
      </c>
    </row>
    <row r="109" spans="1:5" x14ac:dyDescent="0.25">
      <c r="A109" s="16" t="s">
        <v>127</v>
      </c>
      <c r="B109" s="49">
        <v>1.665507775381228</v>
      </c>
      <c r="C109" s="49">
        <v>1.4518822323128757</v>
      </c>
      <c r="D109" s="49">
        <v>1.9329135677666267</v>
      </c>
      <c r="E109" s="49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showGridLines="0" topLeftCell="A12" zoomScaleNormal="100" workbookViewId="0">
      <selection activeCell="A54" sqref="A54:J91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128</v>
      </c>
      <c r="B6" s="2">
        <v>-1.8117815778219137E-3</v>
      </c>
      <c r="C6" s="2">
        <v>6.3010039471478319E-2</v>
      </c>
      <c r="D6" s="2">
        <v>7.6688255122873361E-2</v>
      </c>
      <c r="E6" s="2">
        <v>0.10366404182732869</v>
      </c>
      <c r="F6" s="2">
        <v>8.2808423435934086E-2</v>
      </c>
      <c r="G6" s="9"/>
      <c r="H6" s="9"/>
      <c r="I6" s="9"/>
      <c r="J6" s="9"/>
    </row>
    <row r="7" spans="1:10" ht="14.45" x14ac:dyDescent="0.5">
      <c r="A7" s="16" t="s">
        <v>129</v>
      </c>
      <c r="B7" s="2">
        <v>3.6950882644918748E-2</v>
      </c>
      <c r="C7" s="2">
        <v>8.8697460334125511E-2</v>
      </c>
      <c r="D7" s="2">
        <v>9.6155669499731422E-2</v>
      </c>
      <c r="E7" s="2">
        <v>0.10846607406558229</v>
      </c>
      <c r="F7" s="2">
        <v>8.790945104729353E-2</v>
      </c>
      <c r="G7" s="9"/>
      <c r="H7" s="9"/>
      <c r="I7" s="9"/>
      <c r="J7" s="9"/>
    </row>
    <row r="8" spans="1:10" ht="14.45" x14ac:dyDescent="0.5">
      <c r="A8" s="16" t="s">
        <v>130</v>
      </c>
      <c r="B8" s="2">
        <v>1.7861785735177937E-2</v>
      </c>
      <c r="C8" s="2">
        <v>6.4598884942934864E-2</v>
      </c>
      <c r="D8" s="2">
        <v>8.0082662268808891E-2</v>
      </c>
      <c r="E8" s="2">
        <v>0.10839145401958539</v>
      </c>
      <c r="F8" s="2">
        <v>8.8375868732891716E-2</v>
      </c>
      <c r="G8" s="9"/>
      <c r="H8" s="9"/>
      <c r="I8" s="9"/>
      <c r="J8" s="9"/>
    </row>
    <row r="9" spans="1:10" ht="14.45" x14ac:dyDescent="0.5">
      <c r="A9" s="16" t="s">
        <v>131</v>
      </c>
      <c r="B9" s="2">
        <v>4.5250157106002886E-2</v>
      </c>
      <c r="C9" s="2">
        <v>8.2632268127577957E-2</v>
      </c>
      <c r="D9" s="2">
        <v>8.9503545871545631E-2</v>
      </c>
      <c r="E9" s="2">
        <v>0.11262526171612031</v>
      </c>
      <c r="F9" s="2">
        <v>9.0033121173822561E-2</v>
      </c>
      <c r="G9" s="9"/>
      <c r="H9" s="9"/>
      <c r="I9" s="9"/>
      <c r="J9" s="9"/>
    </row>
    <row r="10" spans="1:10" ht="14.45" x14ac:dyDescent="0.5">
      <c r="A10" s="16" t="s">
        <v>132</v>
      </c>
      <c r="B10" s="2">
        <v>3.5116225876498985E-2</v>
      </c>
      <c r="C10" s="2">
        <v>9.0202766441984883E-2</v>
      </c>
      <c r="D10" s="2">
        <v>0.10026955611434851</v>
      </c>
      <c r="E10" s="2">
        <v>0.12351525129032215</v>
      </c>
      <c r="F10" s="2">
        <v>8.9740553455100791E-2</v>
      </c>
      <c r="G10" s="9"/>
      <c r="H10" s="9"/>
      <c r="I10" s="9"/>
      <c r="J10" s="9"/>
    </row>
    <row r="11" spans="1:10" ht="14.45" x14ac:dyDescent="0.5">
      <c r="A11" s="16" t="s">
        <v>133</v>
      </c>
      <c r="B11" s="2">
        <v>1.4025378572283698E-2</v>
      </c>
      <c r="C11" s="2">
        <v>6.7703809658926417E-2</v>
      </c>
      <c r="D11" s="2">
        <v>8.0727471703107678E-2</v>
      </c>
      <c r="E11" s="2">
        <v>0.11454226364321429</v>
      </c>
      <c r="F11" s="2">
        <v>8.8505811318894345E-2</v>
      </c>
      <c r="G11" s="9"/>
      <c r="H11" s="9"/>
      <c r="I11" s="9"/>
      <c r="J11" s="9"/>
    </row>
    <row r="12" spans="1:10" ht="14.45" x14ac:dyDescent="0.5">
      <c r="A12" s="16" t="s">
        <v>127</v>
      </c>
      <c r="B12" s="2">
        <v>-2.3907947825610565E-2</v>
      </c>
      <c r="C12" s="2">
        <v>2.8989620831147311E-2</v>
      </c>
      <c r="D12" s="2">
        <v>2.3757747846345101E-2</v>
      </c>
      <c r="E12" s="2">
        <v>4.5791542293513565E-2</v>
      </c>
      <c r="F12" s="2">
        <v>2.3056614355051686E-2</v>
      </c>
      <c r="G12" s="9"/>
      <c r="H12" s="9"/>
      <c r="I12" s="9"/>
      <c r="J12" s="9"/>
    </row>
    <row r="13" spans="1:10" ht="14.65" thickBot="1" x14ac:dyDescent="0.55000000000000004">
      <c r="A13" s="26"/>
      <c r="B13" s="26"/>
      <c r="C13" s="26"/>
      <c r="D13" s="26"/>
      <c r="E13" s="26"/>
      <c r="F13" s="27"/>
      <c r="G13" s="27"/>
      <c r="H13" s="27"/>
      <c r="I13" s="27"/>
    </row>
    <row r="14" spans="1:10" ht="14.65" thickBot="1" x14ac:dyDescent="0.55000000000000004">
      <c r="A14" s="11"/>
      <c r="B14" s="56" t="s">
        <v>21</v>
      </c>
      <c r="C14" s="52"/>
      <c r="D14" s="52"/>
      <c r="E14" s="52"/>
      <c r="F14" s="52"/>
      <c r="G14" s="52"/>
      <c r="H14" s="52"/>
      <c r="I14" s="52"/>
      <c r="J14" s="52"/>
    </row>
    <row r="15" spans="1:10" ht="14.65" thickBot="1" x14ac:dyDescent="0.55000000000000004">
      <c r="A15" s="12"/>
      <c r="B15" s="13" t="s">
        <v>11</v>
      </c>
      <c r="C15" s="13">
        <v>2015</v>
      </c>
      <c r="D15" s="13">
        <v>2014</v>
      </c>
      <c r="E15" s="14">
        <v>2013</v>
      </c>
      <c r="F15" s="13">
        <v>2012</v>
      </c>
      <c r="G15" s="14">
        <v>2011</v>
      </c>
      <c r="H15" s="13">
        <v>2010</v>
      </c>
      <c r="I15" s="14">
        <v>2009</v>
      </c>
      <c r="J15" s="13">
        <v>2008</v>
      </c>
    </row>
    <row r="16" spans="1:10" ht="14.45" x14ac:dyDescent="0.5">
      <c r="A16" s="16" t="s">
        <v>128</v>
      </c>
      <c r="B16" s="2">
        <v>9.3212950859735688E-3</v>
      </c>
      <c r="C16" s="2">
        <v>-2.2386550432904606E-3</v>
      </c>
      <c r="D16" s="2">
        <v>9.7932010516313062E-2</v>
      </c>
      <c r="E16" s="2">
        <v>0.15598455262595246</v>
      </c>
      <c r="F16" s="2">
        <v>0.13842479785009498</v>
      </c>
      <c r="G16" s="2">
        <v>2.8586670661039593E-2</v>
      </c>
      <c r="H16" s="2">
        <v>0.1855134548229509</v>
      </c>
      <c r="I16" s="2">
        <v>0.19577334043949524</v>
      </c>
      <c r="J16" s="2">
        <v>-7.316028387621698E-2</v>
      </c>
    </row>
    <row r="17" spans="1:10" ht="14.45" x14ac:dyDescent="0.5">
      <c r="A17" s="16" t="s">
        <v>129</v>
      </c>
      <c r="B17" s="2">
        <v>4.7520784846257769E-3</v>
      </c>
      <c r="C17" s="2">
        <v>4.1027843037020117E-2</v>
      </c>
      <c r="D17" s="2">
        <v>0.14222200012907504</v>
      </c>
      <c r="E17" s="2">
        <v>0.13456065419871588</v>
      </c>
      <c r="F17" s="2">
        <v>0.13375874055066883</v>
      </c>
      <c r="G17" s="2">
        <v>7.4796501323184605E-2</v>
      </c>
      <c r="H17" s="2">
        <v>0.13491334787029019</v>
      </c>
      <c r="I17" s="2">
        <v>0.12855074679383249</v>
      </c>
      <c r="J17" s="2">
        <v>-3.2595316371479277E-2</v>
      </c>
    </row>
    <row r="18" spans="1:10" ht="14.45" x14ac:dyDescent="0.5">
      <c r="A18" s="16" t="s">
        <v>130</v>
      </c>
      <c r="B18" s="2">
        <v>3.4130250025581343E-3</v>
      </c>
      <c r="C18" s="2">
        <v>4.4364547042332614E-3</v>
      </c>
      <c r="D18" s="2">
        <v>0.12277769356401436</v>
      </c>
      <c r="E18" s="2">
        <v>0.11995957464814255</v>
      </c>
      <c r="F18" s="2">
        <v>0.13487236693247318</v>
      </c>
      <c r="G18" s="2">
        <v>5.9633984350702995E-2</v>
      </c>
      <c r="H18" s="2">
        <v>0.18860365968793014</v>
      </c>
      <c r="I18" s="2">
        <v>0.14940501132318729</v>
      </c>
      <c r="J18" s="2">
        <v>-1.3472235831236579E-2</v>
      </c>
    </row>
    <row r="19" spans="1:10" ht="14.45" x14ac:dyDescent="0.5">
      <c r="A19" s="16" t="s">
        <v>131</v>
      </c>
      <c r="B19" s="2">
        <v>9.5828867688001473E-3</v>
      </c>
      <c r="C19" s="2">
        <v>1.7791348115778094E-2</v>
      </c>
      <c r="D19" s="2">
        <v>0.15637256079071737</v>
      </c>
      <c r="E19" s="2">
        <v>9.8542545303668794E-2</v>
      </c>
      <c r="F19" s="2">
        <v>0.15721436611589379</v>
      </c>
      <c r="G19" s="2">
        <v>6.6469548083484931E-2</v>
      </c>
      <c r="H19" s="2">
        <v>0.16533962989994877</v>
      </c>
      <c r="I19" s="2">
        <v>0.14416713820359095</v>
      </c>
      <c r="J19" s="2">
        <v>-3.1236547394846492E-2</v>
      </c>
    </row>
    <row r="20" spans="1:10" ht="14.45" x14ac:dyDescent="0.5">
      <c r="A20" s="16" t="s">
        <v>132</v>
      </c>
      <c r="B20" s="2">
        <v>7.8497296555772866E-3</v>
      </c>
      <c r="C20" s="2">
        <v>3.7666873998577266E-2</v>
      </c>
      <c r="D20" s="2">
        <v>0.14078319598106614</v>
      </c>
      <c r="E20" s="2">
        <v>0.14665182738099425</v>
      </c>
      <c r="F20" s="2">
        <v>0.16910145837811053</v>
      </c>
      <c r="G20" s="2">
        <v>7.1726710964579388E-2</v>
      </c>
      <c r="H20" s="2">
        <v>0.15862947094381186</v>
      </c>
      <c r="I20" s="2">
        <v>0.18945005092559186</v>
      </c>
      <c r="J20" s="2">
        <v>-0.12111712237751826</v>
      </c>
    </row>
    <row r="21" spans="1:10" ht="14.45" x14ac:dyDescent="0.5">
      <c r="A21" s="16" t="s">
        <v>133</v>
      </c>
      <c r="B21" s="2">
        <v>-2.0443293898383397E-3</v>
      </c>
      <c r="C21" s="2">
        <v>-5.1803106692052125E-3</v>
      </c>
      <c r="D21" s="2">
        <v>0.1463119645449722</v>
      </c>
      <c r="E21" s="2">
        <v>9.3636953162273384E-2</v>
      </c>
      <c r="F21" s="2">
        <v>0.16190122592358591</v>
      </c>
      <c r="G21" s="2">
        <v>7.8519683663413442E-2</v>
      </c>
      <c r="H21" s="2">
        <v>0.1859096171777419</v>
      </c>
      <c r="I21" s="2">
        <v>0.20036043146717164</v>
      </c>
      <c r="J21" s="2">
        <v>-7.3875826244609422E-2</v>
      </c>
    </row>
    <row r="22" spans="1:10" ht="14.65" thickBot="1" x14ac:dyDescent="0.55000000000000004">
      <c r="A22" s="16" t="s">
        <v>127</v>
      </c>
      <c r="B22" s="2">
        <v>1.1964987048874276E-2</v>
      </c>
      <c r="C22" s="2">
        <v>-1.1219375924621966E-2</v>
      </c>
      <c r="D22" s="2">
        <v>2.9824526834379306E-2</v>
      </c>
      <c r="E22" s="2">
        <v>9.1320331853023351E-2</v>
      </c>
      <c r="F22" s="2">
        <v>6.3587953358903215E-2</v>
      </c>
      <c r="G22" s="2">
        <v>-5.2543465511873499E-2</v>
      </c>
      <c r="H22" s="2">
        <v>0.10245012864770908</v>
      </c>
      <c r="I22" s="2">
        <v>0.19984210914714251</v>
      </c>
      <c r="J22" s="2">
        <v>-0.19025084131845182</v>
      </c>
    </row>
    <row r="23" spans="1:10" s="20" customFormat="1" ht="14.65" thickBot="1" x14ac:dyDescent="0.55000000000000004">
      <c r="A23" s="17"/>
      <c r="B23" s="18"/>
      <c r="C23" s="18"/>
      <c r="D23" s="18"/>
      <c r="E23" s="18"/>
      <c r="F23" s="19"/>
      <c r="G23" s="19"/>
      <c r="H23" s="19"/>
      <c r="I23" s="19"/>
      <c r="J23" s="19"/>
    </row>
    <row r="24" spans="1:10" ht="14.65" thickBot="1" x14ac:dyDescent="0.55000000000000004">
      <c r="A24" s="22"/>
      <c r="B24" s="106" t="s">
        <v>22</v>
      </c>
      <c r="C24" s="107"/>
      <c r="D24" s="107"/>
      <c r="E24" s="108"/>
      <c r="F24" s="9"/>
      <c r="G24" s="9"/>
      <c r="H24" s="9"/>
      <c r="I24" s="9"/>
    </row>
    <row r="25" spans="1:10" ht="14.65" thickBot="1" x14ac:dyDescent="0.55000000000000004">
      <c r="A25" s="23"/>
      <c r="B25" s="14" t="s">
        <v>13</v>
      </c>
      <c r="C25" s="14" t="s">
        <v>14</v>
      </c>
      <c r="D25" s="45" t="s">
        <v>15</v>
      </c>
      <c r="E25" s="25" t="s">
        <v>16</v>
      </c>
      <c r="F25" s="9"/>
      <c r="G25" s="9"/>
      <c r="H25" s="9"/>
      <c r="I25" s="9"/>
    </row>
    <row r="26" spans="1:10" ht="14.45" x14ac:dyDescent="0.5">
      <c r="A26" s="16" t="s">
        <v>128</v>
      </c>
      <c r="B26" s="4">
        <v>2.391342567477007</v>
      </c>
      <c r="C26" s="4">
        <v>3.3914030023210526</v>
      </c>
      <c r="D26" s="4">
        <v>5.0118731052992036</v>
      </c>
      <c r="E26" s="4">
        <v>2.5623896231005836</v>
      </c>
      <c r="F26" s="9"/>
      <c r="G26" s="9"/>
      <c r="H26" s="9"/>
      <c r="I26" s="9"/>
    </row>
    <row r="27" spans="1:10" ht="14.45" x14ac:dyDescent="0.5">
      <c r="A27" s="16" t="s">
        <v>129</v>
      </c>
      <c r="B27" s="4">
        <v>4.9754665258309405</v>
      </c>
      <c r="C27" s="4">
        <v>6.2129311521742521</v>
      </c>
      <c r="D27" s="4">
        <v>7.3310966123592607</v>
      </c>
      <c r="E27" s="4">
        <v>3.5169963431393065</v>
      </c>
      <c r="F27" s="9"/>
      <c r="G27" s="9"/>
      <c r="H27" s="9"/>
      <c r="I27" s="9"/>
    </row>
    <row r="28" spans="1:10" ht="14.45" x14ac:dyDescent="0.5">
      <c r="A28" s="16" t="s">
        <v>130</v>
      </c>
      <c r="B28" s="4">
        <v>2.7513667001071669</v>
      </c>
      <c r="C28" s="4">
        <v>4.0576205363972564</v>
      </c>
      <c r="D28" s="4">
        <v>6.1018608131399192</v>
      </c>
      <c r="E28" s="4">
        <v>3.6481116148100443</v>
      </c>
      <c r="F28" s="9"/>
      <c r="G28" s="9"/>
      <c r="H28" s="9"/>
      <c r="I28" s="9"/>
    </row>
    <row r="29" spans="1:10" ht="14.45" x14ac:dyDescent="0.5">
      <c r="A29" s="16" t="s">
        <v>131</v>
      </c>
      <c r="B29" s="4">
        <v>4.2894017240440308</v>
      </c>
      <c r="C29" s="4">
        <v>5.2332273194820393</v>
      </c>
      <c r="D29" s="4">
        <v>7.3379031278947</v>
      </c>
      <c r="E29" s="4">
        <v>3.6784429877373497</v>
      </c>
      <c r="F29" s="9"/>
      <c r="G29" s="9"/>
      <c r="H29" s="9"/>
      <c r="I29" s="9"/>
    </row>
    <row r="30" spans="1:10" ht="14.45" x14ac:dyDescent="0.5">
      <c r="A30" s="16" t="s">
        <v>132</v>
      </c>
      <c r="B30" s="4">
        <v>5.0134603225958134</v>
      </c>
      <c r="C30" s="4">
        <v>5.7724976279330296</v>
      </c>
      <c r="D30" s="4">
        <v>7.3482104857482815</v>
      </c>
      <c r="E30" s="4">
        <v>2.5598225878013108</v>
      </c>
      <c r="F30" s="9"/>
      <c r="G30" s="9"/>
      <c r="H30" s="9"/>
      <c r="I30" s="9"/>
    </row>
    <row r="31" spans="1:10" ht="14.45" x14ac:dyDescent="0.5">
      <c r="A31" s="16" t="s">
        <v>133</v>
      </c>
      <c r="B31" s="4">
        <v>2.7337694195559594</v>
      </c>
      <c r="C31" s="4">
        <v>3.7986765692877897</v>
      </c>
      <c r="D31" s="4">
        <v>6.1073665753950506</v>
      </c>
      <c r="E31" s="4">
        <v>3.1061788859175503</v>
      </c>
      <c r="F31" s="9"/>
      <c r="G31" s="9"/>
      <c r="H31" s="9"/>
      <c r="I31" s="9"/>
    </row>
    <row r="32" spans="1:10" ht="14.45" x14ac:dyDescent="0.5">
      <c r="A32" s="16" t="s">
        <v>127</v>
      </c>
      <c r="B32" s="4">
        <v>1.1133098825781131</v>
      </c>
      <c r="C32" s="4">
        <v>0.69790609088747113</v>
      </c>
      <c r="D32" s="4">
        <v>1.4241814404255202</v>
      </c>
      <c r="E32" s="4">
        <v>0.49074469108033458</v>
      </c>
      <c r="F32" s="9"/>
      <c r="G32" s="9"/>
      <c r="H32" s="9"/>
      <c r="I32" s="9"/>
    </row>
    <row r="33" spans="1:9" ht="14.65" thickBot="1" x14ac:dyDescent="0.55000000000000004">
      <c r="A33" s="26"/>
      <c r="B33" s="26"/>
      <c r="C33" s="26"/>
      <c r="D33" s="26"/>
      <c r="E33" s="27"/>
      <c r="F33" s="27"/>
      <c r="G33" s="27"/>
    </row>
    <row r="34" spans="1:9" ht="14.65" thickBot="1" x14ac:dyDescent="0.55000000000000004">
      <c r="A34" s="22"/>
      <c r="B34" s="106" t="s">
        <v>29</v>
      </c>
      <c r="C34" s="107"/>
      <c r="D34" s="107"/>
      <c r="E34" s="108"/>
      <c r="F34" s="9"/>
      <c r="G34" s="9"/>
      <c r="H34" s="9"/>
      <c r="I34" s="9"/>
    </row>
    <row r="35" spans="1:9" ht="14.65" thickBot="1" x14ac:dyDescent="0.55000000000000004">
      <c r="A35" s="23"/>
      <c r="B35" s="14" t="s">
        <v>13</v>
      </c>
      <c r="C35" s="14" t="s">
        <v>14</v>
      </c>
      <c r="D35" s="45" t="s">
        <v>15</v>
      </c>
      <c r="E35" s="25" t="s">
        <v>16</v>
      </c>
      <c r="F35" s="9"/>
      <c r="G35" s="9"/>
      <c r="H35" s="9"/>
      <c r="I35" s="9"/>
    </row>
    <row r="36" spans="1:9" ht="14.45" x14ac:dyDescent="0.5">
      <c r="A36" s="16" t="s">
        <v>128</v>
      </c>
      <c r="B36" s="4">
        <v>0.85114394269559934</v>
      </c>
      <c r="C36" s="4">
        <v>1.2290649354001941</v>
      </c>
      <c r="D36" s="4">
        <v>1.6679911774961167</v>
      </c>
      <c r="E36" s="4">
        <v>1.1212508416901292</v>
      </c>
      <c r="F36" s="9"/>
      <c r="G36" s="9"/>
      <c r="H36" s="9"/>
      <c r="I36" s="9"/>
    </row>
    <row r="37" spans="1:9" ht="14.45" x14ac:dyDescent="0.5">
      <c r="A37" s="16" t="s">
        <v>129</v>
      </c>
      <c r="B37" s="4">
        <v>1.4190945369326975</v>
      </c>
      <c r="C37" s="4">
        <v>1.7858824637820814</v>
      </c>
      <c r="D37" s="4">
        <v>2.000870667300116</v>
      </c>
      <c r="E37" s="4">
        <v>1.4030123767518732</v>
      </c>
      <c r="F37" s="9"/>
      <c r="G37" s="9"/>
      <c r="H37" s="9"/>
      <c r="I37" s="9"/>
    </row>
    <row r="38" spans="1:9" ht="14.45" x14ac:dyDescent="0.5">
      <c r="A38" s="16" t="s">
        <v>130</v>
      </c>
      <c r="B38" s="4">
        <v>0.92509430762342937</v>
      </c>
      <c r="C38" s="4">
        <v>1.3783805855776274</v>
      </c>
      <c r="D38" s="4">
        <v>1.8393062548188568</v>
      </c>
      <c r="E38" s="4">
        <v>1.3615047636522852</v>
      </c>
      <c r="F38" s="9"/>
      <c r="G38" s="9"/>
      <c r="H38" s="9"/>
      <c r="I38" s="9"/>
    </row>
    <row r="39" spans="1:9" x14ac:dyDescent="0.25">
      <c r="A39" s="16" t="s">
        <v>131</v>
      </c>
      <c r="B39" s="4">
        <v>1.3375351115187786</v>
      </c>
      <c r="C39" s="4">
        <v>1.5763853549592581</v>
      </c>
      <c r="D39" s="4">
        <v>1.9748305837266504</v>
      </c>
      <c r="E39" s="4">
        <v>1.389068980774635</v>
      </c>
      <c r="F39" s="9"/>
      <c r="G39" s="9"/>
      <c r="H39" s="9"/>
      <c r="I39" s="9"/>
    </row>
    <row r="40" spans="1:9" x14ac:dyDescent="0.25">
      <c r="A40" s="16" t="s">
        <v>132</v>
      </c>
      <c r="B40" s="4">
        <v>1.4970468330351079</v>
      </c>
      <c r="C40" s="4">
        <v>1.8053867503981083</v>
      </c>
      <c r="D40" s="4">
        <v>2.1421890924169031</v>
      </c>
      <c r="E40" s="4">
        <v>1.19898624379787</v>
      </c>
      <c r="F40" s="9"/>
      <c r="G40" s="9"/>
      <c r="H40" s="9"/>
      <c r="I40" s="9"/>
    </row>
    <row r="41" spans="1:9" x14ac:dyDescent="0.25">
      <c r="A41" s="16" t="s">
        <v>133</v>
      </c>
      <c r="B41" s="4">
        <v>0.94481720495192101</v>
      </c>
      <c r="C41" s="4">
        <v>1.3109456096364636</v>
      </c>
      <c r="D41" s="4">
        <v>1.8800834531070805</v>
      </c>
      <c r="E41" s="4">
        <v>1.2590418311329414</v>
      </c>
      <c r="F41" s="9"/>
      <c r="G41" s="9"/>
      <c r="H41" s="9"/>
      <c r="I41" s="9"/>
    </row>
    <row r="42" spans="1:9" x14ac:dyDescent="0.25">
      <c r="A42" s="16" t="s">
        <v>127</v>
      </c>
      <c r="B42" s="4">
        <v>0.23954307776470096</v>
      </c>
      <c r="C42" s="4">
        <v>0.10040114252552397</v>
      </c>
      <c r="D42" s="4">
        <v>0.51955738661428674</v>
      </c>
      <c r="E42" s="4">
        <v>7.9035837682502413E-2</v>
      </c>
      <c r="F42" s="9"/>
      <c r="G42" s="9"/>
      <c r="H42" s="9"/>
      <c r="I42" s="9"/>
    </row>
    <row r="43" spans="1:9" ht="15.75" thickBot="1" x14ac:dyDescent="0.3">
      <c r="A43" s="26"/>
      <c r="B43" s="26"/>
      <c r="C43" s="26"/>
      <c r="D43" s="26"/>
      <c r="E43" s="27"/>
      <c r="F43" s="27"/>
      <c r="G43" s="27"/>
    </row>
    <row r="44" spans="1:9" ht="15.75" thickBot="1" x14ac:dyDescent="0.3">
      <c r="A44" s="22"/>
      <c r="B44" s="106" t="s">
        <v>3</v>
      </c>
      <c r="C44" s="107"/>
      <c r="D44" s="107"/>
      <c r="E44" s="108"/>
      <c r="F44" s="9"/>
      <c r="G44" s="9"/>
      <c r="H44" s="9"/>
      <c r="I44" s="9"/>
    </row>
    <row r="45" spans="1:9" ht="15.75" thickBot="1" x14ac:dyDescent="0.3">
      <c r="A45" s="23"/>
      <c r="B45" s="14" t="s">
        <v>13</v>
      </c>
      <c r="C45" s="14" t="s">
        <v>14</v>
      </c>
      <c r="D45" s="45" t="s">
        <v>15</v>
      </c>
      <c r="E45" s="25" t="s">
        <v>16</v>
      </c>
      <c r="F45" s="9"/>
      <c r="G45" s="9"/>
      <c r="H45" s="9"/>
      <c r="I45" s="9"/>
    </row>
    <row r="46" spans="1:9" x14ac:dyDescent="0.25">
      <c r="A46" s="16" t="s">
        <v>128</v>
      </c>
      <c r="B46" s="2">
        <v>2.5617568377796746E-2</v>
      </c>
      <c r="C46" s="2">
        <v>2.1854629299457282E-2</v>
      </c>
      <c r="D46" s="2">
        <v>1.9761489696329883E-2</v>
      </c>
      <c r="E46" s="2">
        <v>3.1151535127725442E-2</v>
      </c>
      <c r="F46" s="9"/>
      <c r="G46" s="9"/>
      <c r="H46" s="9"/>
      <c r="I46" s="9"/>
    </row>
    <row r="47" spans="1:9" x14ac:dyDescent="0.25">
      <c r="A47" s="16" t="s">
        <v>129</v>
      </c>
      <c r="B47" s="2">
        <v>1.7140828187003174E-2</v>
      </c>
      <c r="C47" s="2">
        <v>1.4833789922603945E-2</v>
      </c>
      <c r="D47" s="2">
        <v>1.4107065003565773E-2</v>
      </c>
      <c r="E47" s="2">
        <v>2.4041657524324907E-2</v>
      </c>
      <c r="F47" s="9"/>
      <c r="G47" s="9"/>
      <c r="H47" s="9"/>
      <c r="I47" s="9"/>
    </row>
    <row r="48" spans="1:9" x14ac:dyDescent="0.25">
      <c r="A48" s="16" t="s">
        <v>130</v>
      </c>
      <c r="B48" s="2">
        <v>2.2811081618932052E-2</v>
      </c>
      <c r="C48" s="2">
        <v>1.9046973347437535E-2</v>
      </c>
      <c r="D48" s="2">
        <v>1.6937842251757478E-2</v>
      </c>
      <c r="E48" s="2">
        <v>2.3295911711938264E-2</v>
      </c>
      <c r="F48" s="9"/>
      <c r="G48" s="9"/>
      <c r="H48" s="9"/>
      <c r="I48" s="9"/>
    </row>
    <row r="49" spans="1:10" x14ac:dyDescent="0.25">
      <c r="A49" s="16" t="s">
        <v>131</v>
      </c>
      <c r="B49" s="2">
        <v>1.8571026309014686E-2</v>
      </c>
      <c r="C49" s="2">
        <v>1.6439002852424407E-2</v>
      </c>
      <c r="D49" s="2">
        <v>1.4608846775532225E-2</v>
      </c>
      <c r="E49" s="2">
        <v>2.3520409330367316E-2</v>
      </c>
      <c r="F49" s="9"/>
      <c r="G49" s="9"/>
      <c r="H49" s="9"/>
      <c r="I49" s="9"/>
    </row>
    <row r="50" spans="1:10" x14ac:dyDescent="0.25">
      <c r="A50" s="16" t="s">
        <v>132</v>
      </c>
      <c r="B50" s="2">
        <v>1.7288503995059407E-2</v>
      </c>
      <c r="C50" s="2">
        <v>1.6619610552769538E-2</v>
      </c>
      <c r="D50" s="2">
        <v>1.5926240222296887E-2</v>
      </c>
      <c r="E50" s="2">
        <v>3.3693004419440412E-2</v>
      </c>
      <c r="F50" s="9"/>
      <c r="G50" s="9"/>
      <c r="H50" s="9"/>
      <c r="I50" s="9"/>
    </row>
    <row r="51" spans="1:10" x14ac:dyDescent="0.25">
      <c r="A51" s="16" t="s">
        <v>133</v>
      </c>
      <c r="B51" s="2">
        <v>2.4028915055494256E-2</v>
      </c>
      <c r="C51" s="2">
        <v>2.0503475216662407E-2</v>
      </c>
      <c r="D51" s="2">
        <v>1.7836701816645172E-2</v>
      </c>
      <c r="E51" s="2">
        <v>2.739903896992121E-2</v>
      </c>
      <c r="F51" s="9"/>
      <c r="G51" s="9"/>
      <c r="H51" s="9"/>
      <c r="I51" s="9"/>
    </row>
    <row r="52" spans="1:10" x14ac:dyDescent="0.25">
      <c r="A52" s="16" t="s">
        <v>127</v>
      </c>
      <c r="B52" s="2">
        <v>2.5699425985807541E-2</v>
      </c>
      <c r="C52" s="2">
        <v>3.3676322180428188E-2</v>
      </c>
      <c r="D52" s="2">
        <v>3.1497173027341445E-2</v>
      </c>
      <c r="E52" s="2">
        <v>4.6493607044409871E-2</v>
      </c>
      <c r="F52" s="9"/>
      <c r="G52" s="9"/>
      <c r="H52" s="9"/>
      <c r="I52" s="9"/>
    </row>
    <row r="53" spans="1:10" ht="15.75" thickBot="1" x14ac:dyDescent="0.3">
      <c r="A53" s="26"/>
      <c r="B53" s="26"/>
      <c r="C53" s="26"/>
      <c r="D53" s="26"/>
      <c r="E53" s="27"/>
      <c r="F53" s="27"/>
      <c r="G53" s="27"/>
    </row>
    <row r="54" spans="1:10" ht="15.75" thickBot="1" x14ac:dyDescent="0.3">
      <c r="A54" s="22"/>
      <c r="B54" s="106" t="s">
        <v>2</v>
      </c>
      <c r="C54" s="107"/>
      <c r="D54" s="107"/>
      <c r="E54" s="108"/>
      <c r="F54" s="9"/>
      <c r="G54" s="9"/>
      <c r="H54" s="9"/>
      <c r="I54" s="9"/>
    </row>
    <row r="55" spans="1:10" ht="15.75" thickBot="1" x14ac:dyDescent="0.3">
      <c r="A55" s="23"/>
      <c r="B55" s="14" t="s">
        <v>13</v>
      </c>
      <c r="C55" s="14" t="s">
        <v>14</v>
      </c>
      <c r="D55" s="45" t="s">
        <v>15</v>
      </c>
      <c r="E55" s="25" t="s">
        <v>16</v>
      </c>
      <c r="F55" s="9"/>
      <c r="G55" s="9"/>
      <c r="H55" s="9"/>
      <c r="I55" s="9"/>
    </row>
    <row r="56" spans="1:10" x14ac:dyDescent="0.25">
      <c r="A56" s="16" t="s">
        <v>128</v>
      </c>
      <c r="B56" s="2">
        <v>5.0871741305614331E-2</v>
      </c>
      <c r="C56" s="2">
        <v>4.5379156090973115E-2</v>
      </c>
      <c r="D56" s="2">
        <v>4.847663395026279E-2</v>
      </c>
      <c r="E56" s="2">
        <v>5.5129846717104088E-2</v>
      </c>
      <c r="F56" s="9"/>
      <c r="G56" s="9"/>
      <c r="H56" s="9"/>
      <c r="I56" s="9"/>
    </row>
    <row r="57" spans="1:10" x14ac:dyDescent="0.25">
      <c r="A57" s="16" t="s">
        <v>129</v>
      </c>
      <c r="B57" s="2">
        <v>4.7562287519430632E-2</v>
      </c>
      <c r="C57" s="2">
        <v>4.1318972772759033E-2</v>
      </c>
      <c r="D57" s="2">
        <v>4.247709250053526E-2</v>
      </c>
      <c r="E57" s="2">
        <v>4.7154922355370978E-2</v>
      </c>
      <c r="F57" s="9"/>
      <c r="G57" s="9"/>
      <c r="H57" s="9"/>
      <c r="I57" s="9"/>
    </row>
    <row r="58" spans="1:10" x14ac:dyDescent="0.25">
      <c r="A58" s="16" t="s">
        <v>130</v>
      </c>
      <c r="B58" s="2">
        <v>4.8313645667951419E-2</v>
      </c>
      <c r="C58" s="2">
        <v>4.2694968700880923E-2</v>
      </c>
      <c r="D58" s="2">
        <v>4.6261279885476424E-2</v>
      </c>
      <c r="E58" s="2">
        <v>4.8972009881704963E-2</v>
      </c>
      <c r="F58" s="9"/>
      <c r="G58" s="9"/>
      <c r="H58" s="9"/>
      <c r="I58" s="9"/>
    </row>
    <row r="59" spans="1:10" x14ac:dyDescent="0.25">
      <c r="A59" s="16" t="s">
        <v>131</v>
      </c>
      <c r="B59" s="2">
        <v>4.615086438425705E-2</v>
      </c>
      <c r="C59" s="2">
        <v>4.2930139443574114E-2</v>
      </c>
      <c r="D59" s="2">
        <v>4.5016625011155428E-2</v>
      </c>
      <c r="E59" s="2">
        <v>4.9114155601657564E-2</v>
      </c>
      <c r="F59" s="9"/>
      <c r="G59" s="9"/>
      <c r="H59" s="9"/>
      <c r="I59" s="9"/>
    </row>
    <row r="60" spans="1:10" x14ac:dyDescent="0.25">
      <c r="A60" s="16" t="s">
        <v>132</v>
      </c>
      <c r="B60" s="2">
        <v>4.5981891418266307E-2</v>
      </c>
      <c r="C60" s="2">
        <v>4.3021678718988293E-2</v>
      </c>
      <c r="D60" s="2">
        <v>4.6140973933434026E-2</v>
      </c>
      <c r="E60" s="2">
        <v>5.7034371043491371E-2</v>
      </c>
      <c r="F60" s="9"/>
      <c r="G60" s="9"/>
      <c r="H60" s="9"/>
      <c r="I60" s="9"/>
    </row>
    <row r="61" spans="1:10" x14ac:dyDescent="0.25">
      <c r="A61" s="16" t="s">
        <v>133</v>
      </c>
      <c r="B61" s="2">
        <v>5.0562986422838414E-2</v>
      </c>
      <c r="C61" s="2">
        <v>4.5444013019655623E-2</v>
      </c>
      <c r="D61" s="2">
        <v>4.8295523782165221E-2</v>
      </c>
      <c r="E61" s="2">
        <v>5.3227447190223293E-2</v>
      </c>
      <c r="F61" s="9"/>
      <c r="G61" s="9"/>
      <c r="H61" s="9"/>
      <c r="I61" s="9"/>
    </row>
    <row r="62" spans="1:10" ht="15.75" thickBot="1" x14ac:dyDescent="0.3">
      <c r="A62" s="16" t="s">
        <v>127</v>
      </c>
      <c r="B62" s="2">
        <v>4.0627953383635472E-2</v>
      </c>
      <c r="C62" s="2">
        <v>4.8824607805102067E-2</v>
      </c>
      <c r="D62" s="2">
        <v>5.0969724584437617E-2</v>
      </c>
      <c r="E62" s="2">
        <v>6.473371788080845E-2</v>
      </c>
      <c r="F62" s="9"/>
      <c r="G62" s="9"/>
      <c r="H62" s="9"/>
      <c r="I62" s="9"/>
    </row>
    <row r="63" spans="1:10" ht="15.75" thickBot="1" x14ac:dyDescent="0.3">
      <c r="A63" s="34"/>
      <c r="B63" s="31"/>
      <c r="C63" s="31"/>
      <c r="D63" s="31"/>
      <c r="E63" s="31"/>
      <c r="F63" s="35"/>
      <c r="G63" s="36"/>
      <c r="H63" s="36"/>
      <c r="I63" s="36"/>
      <c r="J63" s="36"/>
    </row>
    <row r="64" spans="1:10" ht="43.9" customHeight="1" thickBot="1" x14ac:dyDescent="0.3">
      <c r="A64" s="37"/>
      <c r="B64" s="38" t="s">
        <v>18</v>
      </c>
      <c r="C64" s="38" t="s">
        <v>23</v>
      </c>
      <c r="D64" s="38" t="s">
        <v>24</v>
      </c>
      <c r="E64" s="38" t="s">
        <v>25</v>
      </c>
      <c r="F64" s="39" t="s">
        <v>26</v>
      </c>
      <c r="G64" s="48" t="s">
        <v>33</v>
      </c>
    </row>
    <row r="65" spans="1:7" x14ac:dyDescent="0.25">
      <c r="A65" s="16" t="s">
        <v>128</v>
      </c>
      <c r="B65" s="4">
        <v>66.666666666666657</v>
      </c>
      <c r="C65" s="4">
        <v>68</v>
      </c>
      <c r="D65" s="4">
        <v>34</v>
      </c>
      <c r="E65" s="4">
        <v>1.4299496104884351</v>
      </c>
      <c r="F65" s="4">
        <v>39.621494023567969</v>
      </c>
      <c r="G65" s="4">
        <v>12.780031711698522</v>
      </c>
    </row>
    <row r="66" spans="1:7" x14ac:dyDescent="0.25">
      <c r="A66" s="16" t="s">
        <v>129</v>
      </c>
      <c r="B66" s="4">
        <v>71.568627450980387</v>
      </c>
      <c r="C66" s="4">
        <v>73</v>
      </c>
      <c r="D66" s="4">
        <v>29</v>
      </c>
      <c r="E66" s="4">
        <v>1.486715664978028</v>
      </c>
      <c r="F66" s="4">
        <v>36.372963059584585</v>
      </c>
      <c r="G66" s="4">
        <v>5.838365098149171</v>
      </c>
    </row>
    <row r="67" spans="1:7" x14ac:dyDescent="0.25">
      <c r="A67" s="16" t="s">
        <v>130</v>
      </c>
      <c r="B67" s="4">
        <v>68.627450980392155</v>
      </c>
      <c r="C67" s="4">
        <v>70</v>
      </c>
      <c r="D67" s="4">
        <v>32</v>
      </c>
      <c r="E67" s="4">
        <v>1.6070559290282715</v>
      </c>
      <c r="F67" s="4">
        <v>37.749104264798063</v>
      </c>
      <c r="G67" s="4">
        <v>7.5212518774762094</v>
      </c>
    </row>
    <row r="68" spans="1:7" x14ac:dyDescent="0.25">
      <c r="A68" s="16" t="s">
        <v>131</v>
      </c>
      <c r="B68" s="4">
        <v>69.607843137254903</v>
      </c>
      <c r="C68" s="4">
        <v>71</v>
      </c>
      <c r="D68" s="4">
        <v>31</v>
      </c>
      <c r="E68" s="4">
        <v>1.6003847945246921</v>
      </c>
      <c r="F68" s="4">
        <v>37.520775340480142</v>
      </c>
      <c r="G68" s="4">
        <v>6.3706454705433293</v>
      </c>
    </row>
    <row r="69" spans="1:7" x14ac:dyDescent="0.25">
      <c r="A69" s="16" t="s">
        <v>132</v>
      </c>
      <c r="B69" s="4">
        <v>67.64705882352942</v>
      </c>
      <c r="C69" s="4">
        <v>69</v>
      </c>
      <c r="D69" s="4">
        <v>33</v>
      </c>
      <c r="E69" s="4">
        <v>1.4407993077374701</v>
      </c>
      <c r="F69" s="4">
        <v>42.74820382948247</v>
      </c>
      <c r="G69" s="4">
        <v>13.724924788538232</v>
      </c>
    </row>
    <row r="70" spans="1:7" x14ac:dyDescent="0.25">
      <c r="A70" s="16" t="s">
        <v>133</v>
      </c>
      <c r="B70" s="4">
        <v>69.607843137254903</v>
      </c>
      <c r="C70" s="4">
        <v>71</v>
      </c>
      <c r="D70" s="4">
        <v>31</v>
      </c>
      <c r="E70" s="4">
        <v>1.3986148101437197</v>
      </c>
      <c r="F70" s="4">
        <v>39.715746937591923</v>
      </c>
      <c r="G70" s="4">
        <v>10.138866538348774</v>
      </c>
    </row>
    <row r="71" spans="1:7" x14ac:dyDescent="0.25">
      <c r="A71" s="16" t="s">
        <v>127</v>
      </c>
      <c r="B71" s="4">
        <v>58.82352941176471</v>
      </c>
      <c r="C71" s="4">
        <v>60</v>
      </c>
      <c r="D71" s="4">
        <v>42</v>
      </c>
      <c r="E71" s="4">
        <v>0.94079437749177142</v>
      </c>
      <c r="F71" s="4">
        <v>34.196208562799555</v>
      </c>
      <c r="G71" s="4">
        <v>35.312111382155386</v>
      </c>
    </row>
    <row r="72" spans="1:7" ht="15.75" thickBot="1" x14ac:dyDescent="0.3">
      <c r="B72" s="40"/>
    </row>
    <row r="73" spans="1:7" ht="15.75" thickBot="1" x14ac:dyDescent="0.3">
      <c r="A73" s="22"/>
      <c r="B73" s="106" t="s">
        <v>72</v>
      </c>
      <c r="C73" s="107"/>
      <c r="D73" s="107"/>
      <c r="E73" s="108"/>
    </row>
    <row r="74" spans="1:7" ht="15.75" thickBot="1" x14ac:dyDescent="0.3">
      <c r="A74" s="23"/>
      <c r="B74" s="14" t="s">
        <v>13</v>
      </c>
      <c r="C74" s="14" t="s">
        <v>14</v>
      </c>
      <c r="D74" s="45" t="s">
        <v>15</v>
      </c>
      <c r="E74" s="25" t="s">
        <v>16</v>
      </c>
    </row>
    <row r="75" spans="1:7" x14ac:dyDescent="0.25">
      <c r="A75" s="16" t="s">
        <v>128</v>
      </c>
      <c r="B75" s="49">
        <v>0.2739587352685311</v>
      </c>
      <c r="C75" s="49">
        <v>0.22813869932072606</v>
      </c>
      <c r="D75" s="49">
        <v>0.23467034564699923</v>
      </c>
      <c r="E75" s="49">
        <v>0.20243575457793464</v>
      </c>
    </row>
    <row r="76" spans="1:7" x14ac:dyDescent="0.25">
      <c r="A76" s="16" t="s">
        <v>129</v>
      </c>
      <c r="B76" s="49">
        <v>0.18517395384122998</v>
      </c>
      <c r="C76" s="49">
        <v>0.15211418282336386</v>
      </c>
      <c r="D76" s="49">
        <v>0.17677052051371708</v>
      </c>
      <c r="E76" s="49">
        <v>0.16366603593464862</v>
      </c>
    </row>
    <row r="77" spans="1:7" x14ac:dyDescent="0.25">
      <c r="A77" s="16" t="s">
        <v>130</v>
      </c>
      <c r="B77" s="49">
        <v>0.23012417226859791</v>
      </c>
      <c r="C77" s="49">
        <v>0.18082818182219301</v>
      </c>
      <c r="D77" s="49">
        <v>0.20048712780563585</v>
      </c>
      <c r="E77" s="49">
        <v>0.1719333034767784</v>
      </c>
    </row>
    <row r="78" spans="1:7" x14ac:dyDescent="0.25">
      <c r="A78" s="16" t="s">
        <v>131</v>
      </c>
      <c r="B78" s="49">
        <v>0.22500687346979811</v>
      </c>
      <c r="C78" s="49">
        <v>0.1755908898923208</v>
      </c>
      <c r="D78" s="49">
        <v>0.18881418252701473</v>
      </c>
      <c r="E78" s="49">
        <v>0.17399369441946691</v>
      </c>
    </row>
    <row r="79" spans="1:7" x14ac:dyDescent="0.25">
      <c r="A79" s="16" t="s">
        <v>132</v>
      </c>
      <c r="B79" s="49">
        <v>0.26484461988664437</v>
      </c>
      <c r="C79" s="49">
        <v>0.22301609581570114</v>
      </c>
      <c r="D79" s="49">
        <v>0.23994652403970818</v>
      </c>
      <c r="E79" s="49">
        <v>0.23586198491154559</v>
      </c>
    </row>
    <row r="80" spans="1:7" x14ac:dyDescent="0.25">
      <c r="A80" s="16" t="s">
        <v>133</v>
      </c>
      <c r="B80" s="49">
        <v>0.26754406731975577</v>
      </c>
      <c r="C80" s="49">
        <v>0.19920098256749805</v>
      </c>
      <c r="D80" s="49">
        <v>0.21269279012452155</v>
      </c>
      <c r="E80" s="49">
        <v>0.20959741060873521</v>
      </c>
    </row>
    <row r="81" spans="1:5" x14ac:dyDescent="0.25">
      <c r="A81" s="16" t="s">
        <v>127</v>
      </c>
      <c r="B81" s="49">
        <v>0.31799992093653434</v>
      </c>
      <c r="C81" s="49">
        <v>0.34653562426692808</v>
      </c>
      <c r="D81" s="49">
        <v>0.33947627320865092</v>
      </c>
      <c r="E81" s="49">
        <v>0.33219225844692352</v>
      </c>
    </row>
    <row r="82" spans="1:5" ht="15.75" thickBot="1" x14ac:dyDescent="0.3"/>
    <row r="83" spans="1:5" ht="15.75" thickBot="1" x14ac:dyDescent="0.3">
      <c r="A83" s="22"/>
      <c r="B83" s="106" t="s">
        <v>44</v>
      </c>
      <c r="C83" s="107"/>
      <c r="D83" s="107"/>
      <c r="E83" s="108"/>
    </row>
    <row r="84" spans="1:5" ht="15.75" thickBot="1" x14ac:dyDescent="0.3">
      <c r="A84" s="23"/>
      <c r="B84" s="14" t="s">
        <v>13</v>
      </c>
      <c r="C84" s="14" t="s">
        <v>14</v>
      </c>
      <c r="D84" s="45" t="s">
        <v>15</v>
      </c>
      <c r="E84" s="25" t="s">
        <v>16</v>
      </c>
    </row>
    <row r="85" spans="1:5" x14ac:dyDescent="0.25">
      <c r="A85" s="16" t="s">
        <v>128</v>
      </c>
      <c r="B85" s="49">
        <v>2.4118744689051868</v>
      </c>
      <c r="C85" s="49">
        <v>3.1218315860363908</v>
      </c>
      <c r="D85" s="49">
        <v>4.1451583660916018</v>
      </c>
      <c r="E85" s="49">
        <v>2.8598992209768683</v>
      </c>
    </row>
    <row r="86" spans="1:5" x14ac:dyDescent="0.25">
      <c r="A86" s="16" t="s">
        <v>129</v>
      </c>
      <c r="B86" s="49">
        <v>4.2575184969124988</v>
      </c>
      <c r="C86" s="49">
        <v>5.3594088173723344</v>
      </c>
      <c r="D86" s="49">
        <v>5.9347609955543401</v>
      </c>
      <c r="E86" s="49">
        <v>3.7424221911515856</v>
      </c>
    </row>
    <row r="87" spans="1:5" x14ac:dyDescent="0.25">
      <c r="A87" s="16" t="s">
        <v>130</v>
      </c>
      <c r="B87" s="49">
        <v>2.6249277880450581</v>
      </c>
      <c r="C87" s="49">
        <v>3.6155593592726438</v>
      </c>
      <c r="D87" s="49">
        <v>5.110351320957319</v>
      </c>
      <c r="E87" s="49">
        <v>3.5154348447493469</v>
      </c>
    </row>
    <row r="88" spans="1:5" x14ac:dyDescent="0.25">
      <c r="A88" s="16" t="s">
        <v>131</v>
      </c>
      <c r="B88" s="49">
        <v>3.6858564335194037</v>
      </c>
      <c r="C88" s="49">
        <v>4.2345727818435019</v>
      </c>
      <c r="D88" s="49">
        <v>5.7866296731012614</v>
      </c>
      <c r="E88" s="49">
        <v>3.6653974326210679</v>
      </c>
    </row>
    <row r="89" spans="1:5" x14ac:dyDescent="0.25">
      <c r="A89" s="16" t="s">
        <v>132</v>
      </c>
      <c r="B89" s="49">
        <v>3.9853708939580561</v>
      </c>
      <c r="C89" s="49">
        <v>4.6411106457188538</v>
      </c>
      <c r="D89" s="49">
        <v>5.8703781925142566</v>
      </c>
      <c r="E89" s="49">
        <v>3.0125803707238008</v>
      </c>
    </row>
    <row r="90" spans="1:5" x14ac:dyDescent="0.25">
      <c r="A90" s="16" t="s">
        <v>133</v>
      </c>
      <c r="B90" s="49">
        <v>2.6189923648981748</v>
      </c>
      <c r="C90" s="49">
        <v>3.3272108024069738</v>
      </c>
      <c r="D90" s="49">
        <v>5.090293215534234</v>
      </c>
      <c r="E90" s="49">
        <v>3.2032790812969076</v>
      </c>
    </row>
    <row r="91" spans="1:5" x14ac:dyDescent="0.25">
      <c r="A91" s="16" t="s">
        <v>127</v>
      </c>
      <c r="B91" s="49">
        <v>1.665507775381228</v>
      </c>
      <c r="C91" s="49">
        <v>1.4518822323128757</v>
      </c>
      <c r="D91" s="49">
        <v>1.9329135677666267</v>
      </c>
      <c r="E91" s="49">
        <v>1.3439919678453875</v>
      </c>
    </row>
  </sheetData>
  <mergeCells count="9">
    <mergeCell ref="B83:E83"/>
    <mergeCell ref="B73:E73"/>
    <mergeCell ref="A1:J1"/>
    <mergeCell ref="A2:J2"/>
    <mergeCell ref="B4:F4"/>
    <mergeCell ref="B24:E24"/>
    <mergeCell ref="B34:E34"/>
    <mergeCell ref="B44:E44"/>
    <mergeCell ref="B54:E54"/>
  </mergeCells>
  <conditionalFormatting sqref="B6:B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B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D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:E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B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77" zoomScaleNormal="100" workbookViewId="0">
      <selection activeCell="A52" sqref="A52:J109"/>
    </sheetView>
  </sheetViews>
  <sheetFormatPr defaultColWidth="9.140625" defaultRowHeight="15" x14ac:dyDescent="0.25"/>
  <cols>
    <col min="1" max="1" width="35.5703125" style="7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134</v>
      </c>
      <c r="B6" s="2">
        <v>1.4846920755559045E-2</v>
      </c>
      <c r="C6" s="2">
        <v>6.6056322055770833E-2</v>
      </c>
      <c r="D6" s="2">
        <v>9.1883752637835991E-2</v>
      </c>
      <c r="E6" s="2">
        <v>0.12501999902781158</v>
      </c>
      <c r="F6" s="2">
        <v>8.3433755024931111E-2</v>
      </c>
      <c r="G6" s="9"/>
      <c r="H6" s="9"/>
      <c r="I6" s="9"/>
      <c r="J6" s="9"/>
    </row>
    <row r="7" spans="1:10" ht="14.45" x14ac:dyDescent="0.5">
      <c r="A7" s="16" t="s">
        <v>135</v>
      </c>
      <c r="B7" s="2">
        <v>2.7032321953530669E-2</v>
      </c>
      <c r="C7" s="2">
        <v>7.1814610534260748E-2</v>
      </c>
      <c r="D7" s="2">
        <v>9.1644823687863752E-2</v>
      </c>
      <c r="E7" s="2">
        <v>0.10535130625712541</v>
      </c>
      <c r="F7" s="2">
        <v>8.3233824651183008E-2</v>
      </c>
      <c r="G7" s="9"/>
      <c r="H7" s="9"/>
      <c r="I7" s="9"/>
      <c r="J7" s="9"/>
    </row>
    <row r="8" spans="1:10" ht="14.45" x14ac:dyDescent="0.5">
      <c r="A8" s="16" t="s">
        <v>136</v>
      </c>
      <c r="B8" s="2">
        <v>3.7494359658233334E-2</v>
      </c>
      <c r="C8" s="2">
        <v>8.1528234771284236E-2</v>
      </c>
      <c r="D8" s="2">
        <v>9.0256550431293991E-2</v>
      </c>
      <c r="E8" s="2">
        <v>0.10245847159060917</v>
      </c>
      <c r="F8" s="2">
        <v>8.1266927934080302E-2</v>
      </c>
      <c r="G8" s="9"/>
      <c r="H8" s="9"/>
      <c r="I8" s="9"/>
      <c r="J8" s="9"/>
    </row>
    <row r="9" spans="1:10" ht="14.45" x14ac:dyDescent="0.5">
      <c r="A9" s="16" t="s">
        <v>137</v>
      </c>
      <c r="B9" s="2">
        <v>5.0277024423649452E-2</v>
      </c>
      <c r="C9" s="2">
        <v>6.6977935345012618E-2</v>
      </c>
      <c r="D9" s="2">
        <v>8.464153419828957E-2</v>
      </c>
      <c r="E9" s="2">
        <v>9.6073388594507758E-2</v>
      </c>
      <c r="F9" s="2">
        <v>7.4864584924400956E-2</v>
      </c>
      <c r="G9" s="9"/>
      <c r="H9" s="9"/>
      <c r="I9" s="9"/>
      <c r="J9" s="9"/>
    </row>
    <row r="10" spans="1:10" ht="14.45" x14ac:dyDescent="0.5">
      <c r="A10" s="16" t="s">
        <v>138</v>
      </c>
      <c r="B10" s="2">
        <v>-1.6947022447875271E-2</v>
      </c>
      <c r="C10" s="2">
        <v>5.0522938458064104E-2</v>
      </c>
      <c r="D10" s="2">
        <v>7.0830544013665842E-2</v>
      </c>
      <c r="E10" s="2">
        <v>0.10225107814249235</v>
      </c>
      <c r="F10" s="2">
        <v>7.64106968002356E-2</v>
      </c>
      <c r="G10" s="9"/>
      <c r="H10" s="9"/>
      <c r="I10" s="9"/>
      <c r="J10" s="9"/>
    </row>
    <row r="11" spans="1:10" ht="14.45" x14ac:dyDescent="0.5">
      <c r="A11" s="16" t="s">
        <v>139</v>
      </c>
      <c r="B11" s="2">
        <v>6.298571588930546E-3</v>
      </c>
      <c r="C11" s="2">
        <v>4.2691088791427356E-2</v>
      </c>
      <c r="D11" s="2">
        <v>7.2852415815749083E-2</v>
      </c>
      <c r="E11" s="2">
        <v>9.8463071787767031E-2</v>
      </c>
      <c r="F11" s="2">
        <v>7.5765079456286077E-2</v>
      </c>
      <c r="G11" s="9"/>
      <c r="H11" s="9"/>
      <c r="I11" s="9"/>
      <c r="J11" s="9"/>
    </row>
    <row r="12" spans="1:10" ht="14.45" x14ac:dyDescent="0.5">
      <c r="A12" s="16" t="s">
        <v>140</v>
      </c>
      <c r="B12" s="2">
        <v>4.8440016532172114E-2</v>
      </c>
      <c r="C12" s="2">
        <v>7.4861501686339427E-2</v>
      </c>
      <c r="D12" s="2">
        <v>8.2124374928321142E-2</v>
      </c>
      <c r="E12" s="2">
        <v>9.32498976115268E-2</v>
      </c>
      <c r="F12" s="2">
        <v>7.5919744014027568E-2</v>
      </c>
      <c r="G12" s="9"/>
      <c r="H12" s="9"/>
      <c r="I12" s="9"/>
      <c r="J12" s="9"/>
    </row>
    <row r="13" spans="1:10" ht="14.45" x14ac:dyDescent="0.5">
      <c r="A13" s="16" t="s">
        <v>141</v>
      </c>
      <c r="B13" s="2">
        <v>5.4171943833777103E-2</v>
      </c>
      <c r="C13" s="2">
        <v>7.033940427416141E-2</v>
      </c>
      <c r="D13" s="2">
        <v>8.1321752281224624E-2</v>
      </c>
      <c r="E13" s="2">
        <v>9.1341916740912632E-2</v>
      </c>
      <c r="F13" s="2">
        <v>7.056112242631718E-2</v>
      </c>
      <c r="G13" s="9"/>
      <c r="H13" s="9"/>
      <c r="I13" s="9"/>
      <c r="J13" s="9"/>
    </row>
    <row r="14" spans="1:10" ht="14.45" x14ac:dyDescent="0.5">
      <c r="A14" s="16" t="s">
        <v>127</v>
      </c>
      <c r="B14" s="2">
        <v>-2.3907947825610565E-2</v>
      </c>
      <c r="C14" s="2">
        <v>2.8989620831147311E-2</v>
      </c>
      <c r="D14" s="2">
        <v>2.3757747846345101E-2</v>
      </c>
      <c r="E14" s="2">
        <v>4.5791542293513565E-2</v>
      </c>
      <c r="F14" s="2">
        <v>2.3056614355051686E-2</v>
      </c>
      <c r="G14" s="9"/>
      <c r="H14" s="9"/>
      <c r="I14" s="9"/>
      <c r="J14" s="9"/>
    </row>
    <row r="15" spans="1:10" ht="14.65" thickBot="1" x14ac:dyDescent="0.55000000000000004">
      <c r="A15" s="26"/>
      <c r="B15" s="26"/>
      <c r="C15" s="26"/>
      <c r="D15" s="26"/>
      <c r="E15" s="26"/>
      <c r="F15" s="27"/>
      <c r="G15" s="27"/>
      <c r="H15" s="27"/>
      <c r="I15" s="27"/>
    </row>
    <row r="16" spans="1:10" ht="14.65" thickBot="1" x14ac:dyDescent="0.55000000000000004">
      <c r="A16" s="11"/>
      <c r="B16" s="106" t="s">
        <v>21</v>
      </c>
      <c r="C16" s="107"/>
      <c r="D16" s="107"/>
      <c r="E16" s="107"/>
      <c r="F16" s="107"/>
      <c r="G16" s="107"/>
      <c r="H16" s="107"/>
      <c r="I16" s="107"/>
      <c r="J16" s="107"/>
    </row>
    <row r="17" spans="1:10" ht="14.65" thickBot="1" x14ac:dyDescent="0.55000000000000004">
      <c r="A17" s="12"/>
      <c r="B17" s="13" t="s">
        <v>11</v>
      </c>
      <c r="C17" s="13">
        <v>2015</v>
      </c>
      <c r="D17" s="13">
        <v>2014</v>
      </c>
      <c r="E17" s="14">
        <v>2013</v>
      </c>
      <c r="F17" s="13">
        <v>2012</v>
      </c>
      <c r="G17" s="14">
        <v>2011</v>
      </c>
      <c r="H17" s="13">
        <v>2010</v>
      </c>
      <c r="I17" s="14">
        <v>2009</v>
      </c>
      <c r="J17" s="13">
        <v>2008</v>
      </c>
    </row>
    <row r="18" spans="1:10" ht="14.45" x14ac:dyDescent="0.5">
      <c r="A18" s="16" t="s">
        <v>134</v>
      </c>
      <c r="B18" s="2">
        <v>1.3680894527064114E-2</v>
      </c>
      <c r="C18" s="2">
        <v>8.1213072068200276E-3</v>
      </c>
      <c r="D18" s="2">
        <v>0.10469381444270431</v>
      </c>
      <c r="E18" s="2">
        <v>0.15758197929720552</v>
      </c>
      <c r="F18" s="2">
        <v>0.21652267567199668</v>
      </c>
      <c r="G18" s="2">
        <v>3.2315635176774382E-2</v>
      </c>
      <c r="H18" s="2">
        <v>0.18068018341578718</v>
      </c>
      <c r="I18" s="2">
        <v>0.27272396373587271</v>
      </c>
      <c r="J18" s="2">
        <v>-0.19866680288137861</v>
      </c>
    </row>
    <row r="19" spans="1:10" ht="14.45" x14ac:dyDescent="0.5">
      <c r="A19" s="16" t="s">
        <v>135</v>
      </c>
      <c r="B19" s="2">
        <v>1.552629486612922E-2</v>
      </c>
      <c r="C19" s="2">
        <v>3.7451545602807501E-2</v>
      </c>
      <c r="D19" s="2">
        <v>0.1003516306500889</v>
      </c>
      <c r="E19" s="2">
        <v>0.15520157595254092</v>
      </c>
      <c r="F19" s="2">
        <v>0.16799342083321367</v>
      </c>
      <c r="G19" s="2">
        <v>1.4305279184012809E-2</v>
      </c>
      <c r="H19" s="2">
        <v>0.1404884547260159</v>
      </c>
      <c r="I19" s="2">
        <v>0.17417311285303838</v>
      </c>
      <c r="J19" s="2">
        <v>-7.1336360597430759E-2</v>
      </c>
    </row>
    <row r="20" spans="1:10" ht="14.45" x14ac:dyDescent="0.5">
      <c r="A20" s="16" t="s">
        <v>136</v>
      </c>
      <c r="B20" s="2">
        <v>2.0233218954990528E-2</v>
      </c>
      <c r="C20" s="2">
        <v>2.616345492360872E-2</v>
      </c>
      <c r="D20" s="2">
        <v>0.12738716790345639</v>
      </c>
      <c r="E20" s="2">
        <v>0.12654144030627013</v>
      </c>
      <c r="F20" s="2">
        <v>0.17989379897622237</v>
      </c>
      <c r="G20" s="2">
        <v>1.6848283413604781E-2</v>
      </c>
      <c r="H20" s="2">
        <v>0.12784759671294177</v>
      </c>
      <c r="I20" s="2">
        <v>0.18824783557501434</v>
      </c>
      <c r="J20" s="2">
        <v>-9.126548161018877E-2</v>
      </c>
    </row>
    <row r="21" spans="1:10" ht="14.45" x14ac:dyDescent="0.5">
      <c r="A21" s="16" t="s">
        <v>137</v>
      </c>
      <c r="B21" s="2">
        <v>1.6136159784447379E-2</v>
      </c>
      <c r="C21" s="2">
        <v>3.9231359164917157E-2</v>
      </c>
      <c r="D21" s="2">
        <v>9.8442498916340826E-2</v>
      </c>
      <c r="E21" s="2">
        <v>0.12042835257205398</v>
      </c>
      <c r="F21" s="2">
        <v>0.15123720568740895</v>
      </c>
      <c r="G21" s="2">
        <v>3.5759279969377777E-2</v>
      </c>
      <c r="H21" s="2">
        <v>0.10619723721168883</v>
      </c>
      <c r="I21" s="2">
        <v>0.18526707312969681</v>
      </c>
      <c r="J21" s="2">
        <v>-9.0905770246602513E-2</v>
      </c>
    </row>
    <row r="22" spans="1:10" ht="14.45" x14ac:dyDescent="0.5">
      <c r="A22" s="16" t="s">
        <v>138</v>
      </c>
      <c r="B22" s="2">
        <v>1.5365535695694099E-2</v>
      </c>
      <c r="C22" s="2">
        <v>-1.6467743307935434E-2</v>
      </c>
      <c r="D22" s="2">
        <v>7.971286875316097E-2</v>
      </c>
      <c r="E22" s="2">
        <v>0.14904568100962035</v>
      </c>
      <c r="F22" s="2">
        <v>0.1956482552573926</v>
      </c>
      <c r="G22" s="2">
        <v>-1.9358226089073005E-2</v>
      </c>
      <c r="H22" s="2">
        <v>0.17999631872872857</v>
      </c>
      <c r="I22" s="2">
        <v>0.26664610021234103</v>
      </c>
      <c r="J22" s="2">
        <v>-0.13879473460728109</v>
      </c>
    </row>
    <row r="23" spans="1:10" ht="14.45" x14ac:dyDescent="0.5">
      <c r="A23" s="16" t="s">
        <v>139</v>
      </c>
      <c r="B23" s="2">
        <v>7.5575221269392756E-3</v>
      </c>
      <c r="C23" s="2">
        <v>-1.2984575168719537E-2</v>
      </c>
      <c r="D23" s="2">
        <v>8.3312733643511327E-2</v>
      </c>
      <c r="E23" s="2">
        <v>0.12956456173071262</v>
      </c>
      <c r="F23" s="2">
        <v>0.16010898666555695</v>
      </c>
      <c r="G23" s="2">
        <v>3.3824623623878614E-2</v>
      </c>
      <c r="H23" s="2">
        <v>0.16251064010478955</v>
      </c>
      <c r="I23" s="2">
        <v>0.20983278740064448</v>
      </c>
      <c r="J23" s="2">
        <v>-9.3700760751330048E-2</v>
      </c>
    </row>
    <row r="24" spans="1:10" ht="14.45" x14ac:dyDescent="0.5">
      <c r="A24" s="16" t="s">
        <v>140</v>
      </c>
      <c r="B24" s="2">
        <v>2.0344267705562968E-2</v>
      </c>
      <c r="C24" s="2">
        <v>3.3418758280654881E-2</v>
      </c>
      <c r="D24" s="2">
        <v>0.11554353576905019</v>
      </c>
      <c r="E24" s="2">
        <v>0.10402712390093805</v>
      </c>
      <c r="F24" s="2">
        <v>0.16081866349678919</v>
      </c>
      <c r="G24" s="2">
        <v>1.7573261758706105E-2</v>
      </c>
      <c r="H24" s="2">
        <v>0.10737855516838946</v>
      </c>
      <c r="I24" s="2">
        <v>0.19728251121324036</v>
      </c>
      <c r="J24" s="2">
        <v>-8.4165913720151253E-2</v>
      </c>
    </row>
    <row r="25" spans="1:10" ht="14.45" x14ac:dyDescent="0.5">
      <c r="A25" s="16" t="s">
        <v>141</v>
      </c>
      <c r="B25" s="2">
        <v>1.5282481232555156E-2</v>
      </c>
      <c r="C25" s="2">
        <v>4.855882713304549E-2</v>
      </c>
      <c r="D25" s="2">
        <v>9.517985876325219E-2</v>
      </c>
      <c r="E25" s="2">
        <v>0.12032556029869501</v>
      </c>
      <c r="F25" s="2">
        <v>0.14737704363391169</v>
      </c>
      <c r="G25" s="2">
        <v>1.0846320173002022E-2</v>
      </c>
      <c r="H25" s="2">
        <v>9.9497384989149174E-2</v>
      </c>
      <c r="I25" s="2">
        <v>0.2130816352285505</v>
      </c>
      <c r="J25" s="2">
        <v>-0.11648775816654555</v>
      </c>
    </row>
    <row r="26" spans="1:10" ht="14.65" thickBot="1" x14ac:dyDescent="0.55000000000000004">
      <c r="A26" s="16" t="s">
        <v>127</v>
      </c>
      <c r="B26" s="2">
        <v>1.1964987048874276E-2</v>
      </c>
      <c r="C26" s="2">
        <v>-1.1219375924621966E-2</v>
      </c>
      <c r="D26" s="2">
        <v>2.9824526834379306E-2</v>
      </c>
      <c r="E26" s="2">
        <v>9.1320331853023351E-2</v>
      </c>
      <c r="F26" s="2">
        <v>6.3587953358903215E-2</v>
      </c>
      <c r="G26" s="2">
        <v>-5.2543465511873499E-2</v>
      </c>
      <c r="H26" s="2">
        <v>0.10245012864770908</v>
      </c>
      <c r="I26" s="2">
        <v>0.19984210914714251</v>
      </c>
      <c r="J26" s="2">
        <v>-0.19025084131845182</v>
      </c>
    </row>
    <row r="27" spans="1:10" s="20" customFormat="1" ht="14.65" thickBot="1" x14ac:dyDescent="0.55000000000000004">
      <c r="A27" s="17"/>
      <c r="B27" s="18"/>
      <c r="C27" s="18"/>
      <c r="D27" s="18"/>
      <c r="E27" s="18"/>
      <c r="F27" s="19"/>
      <c r="G27" s="19"/>
      <c r="H27" s="19"/>
      <c r="I27" s="19"/>
      <c r="J27" s="19"/>
    </row>
    <row r="28" spans="1:10" ht="14.65" thickBot="1" x14ac:dyDescent="0.55000000000000004">
      <c r="A28" s="22"/>
      <c r="B28" s="106" t="s">
        <v>22</v>
      </c>
      <c r="C28" s="107"/>
      <c r="D28" s="107"/>
      <c r="E28" s="108"/>
      <c r="F28" s="9"/>
      <c r="G28" s="9"/>
      <c r="H28" s="9"/>
      <c r="I28" s="9"/>
    </row>
    <row r="29" spans="1:10" ht="14.65" thickBot="1" x14ac:dyDescent="0.55000000000000004">
      <c r="A29" s="23"/>
      <c r="B29" s="14" t="s">
        <v>13</v>
      </c>
      <c r="C29" s="14" t="s">
        <v>14</v>
      </c>
      <c r="D29" s="45" t="s">
        <v>15</v>
      </c>
      <c r="E29" s="25" t="s">
        <v>16</v>
      </c>
      <c r="F29" s="9"/>
      <c r="G29" s="9"/>
      <c r="H29" s="9"/>
      <c r="I29" s="9"/>
    </row>
    <row r="30" spans="1:10" ht="14.45" x14ac:dyDescent="0.5">
      <c r="A30" s="16" t="s">
        <v>134</v>
      </c>
      <c r="B30" s="4">
        <v>3.0177211864878188</v>
      </c>
      <c r="C30" s="4">
        <v>4.2640552266266329</v>
      </c>
      <c r="D30" s="4">
        <v>5.8625359203046612</v>
      </c>
      <c r="E30" s="4">
        <v>1.8881864671679076</v>
      </c>
      <c r="F30" s="9"/>
      <c r="G30" s="9"/>
      <c r="H30" s="9"/>
      <c r="I30" s="9"/>
    </row>
    <row r="31" spans="1:10" ht="14.45" x14ac:dyDescent="0.5">
      <c r="A31" s="16" t="s">
        <v>135</v>
      </c>
      <c r="B31" s="4">
        <v>5.0402043252944608</v>
      </c>
      <c r="C31" s="4">
        <v>6.4345433921262698</v>
      </c>
      <c r="D31" s="4">
        <v>6.5807353442217629</v>
      </c>
      <c r="E31" s="4">
        <v>2.9619389722104028</v>
      </c>
      <c r="F31" s="9"/>
      <c r="G31" s="9"/>
      <c r="H31" s="9"/>
      <c r="I31" s="9"/>
    </row>
    <row r="32" spans="1:10" ht="14.45" x14ac:dyDescent="0.5">
      <c r="A32" s="16" t="s">
        <v>136</v>
      </c>
      <c r="B32" s="4">
        <v>6.2119172998341119</v>
      </c>
      <c r="C32" s="4">
        <v>6.2239523287504479</v>
      </c>
      <c r="D32" s="4">
        <v>6.6476925157642501</v>
      </c>
      <c r="E32" s="4">
        <v>2.7665169840571662</v>
      </c>
      <c r="F32" s="9"/>
      <c r="G32" s="9"/>
      <c r="H32" s="9"/>
      <c r="I32" s="9"/>
    </row>
    <row r="33" spans="1:9" ht="14.45" x14ac:dyDescent="0.5">
      <c r="A33" s="16" t="s">
        <v>137</v>
      </c>
      <c r="B33" s="4">
        <v>6.4874103600847866</v>
      </c>
      <c r="C33" s="4">
        <v>7.9449392295141275</v>
      </c>
      <c r="D33" s="4">
        <v>9.186790896689903</v>
      </c>
      <c r="E33" s="4">
        <v>3.3394090612154108</v>
      </c>
      <c r="F33" s="9"/>
      <c r="G33" s="9"/>
      <c r="H33" s="9"/>
      <c r="I33" s="9"/>
    </row>
    <row r="34" spans="1:9" ht="14.45" x14ac:dyDescent="0.5">
      <c r="A34" s="16" t="s">
        <v>138</v>
      </c>
      <c r="B34" s="4">
        <v>1.6832558462593599</v>
      </c>
      <c r="C34" s="4">
        <v>2.4692706229604697</v>
      </c>
      <c r="D34" s="4">
        <v>3.7816784535918293</v>
      </c>
      <c r="E34" s="4">
        <v>1.9097142709790433</v>
      </c>
      <c r="F34" s="9"/>
      <c r="G34" s="9"/>
      <c r="H34" s="9"/>
      <c r="I34" s="9"/>
    </row>
    <row r="35" spans="1:9" ht="14.45" x14ac:dyDescent="0.5">
      <c r="A35" s="16" t="s">
        <v>139</v>
      </c>
      <c r="B35" s="4">
        <v>1.7124905211520549</v>
      </c>
      <c r="C35" s="4">
        <v>3.4963753440897518</v>
      </c>
      <c r="D35" s="4">
        <v>4.8789776402334919</v>
      </c>
      <c r="E35" s="4">
        <v>2.6685789770269714</v>
      </c>
      <c r="F35" s="9"/>
      <c r="G35" s="9"/>
      <c r="H35" s="9"/>
      <c r="I35" s="9"/>
    </row>
    <row r="36" spans="1:9" ht="14.45" x14ac:dyDescent="0.5">
      <c r="A36" s="16" t="s">
        <v>140</v>
      </c>
      <c r="B36" s="4">
        <v>9.2616650062974237</v>
      </c>
      <c r="C36" s="4">
        <v>7.0456886375805139</v>
      </c>
      <c r="D36" s="4">
        <v>8.1660243313668506</v>
      </c>
      <c r="E36" s="4">
        <v>3.3460703741342179</v>
      </c>
      <c r="F36" s="9"/>
      <c r="G36" s="9"/>
      <c r="H36" s="9"/>
      <c r="I36" s="9"/>
    </row>
    <row r="37" spans="1:9" ht="14.45" x14ac:dyDescent="0.5">
      <c r="A37" s="16" t="s">
        <v>141</v>
      </c>
      <c r="B37" s="4">
        <v>11.753208796258242</v>
      </c>
      <c r="C37" s="4">
        <v>8.1021186310428419</v>
      </c>
      <c r="D37" s="4">
        <v>9.3362056252331662</v>
      </c>
      <c r="E37" s="4">
        <v>2.431377833299476</v>
      </c>
      <c r="F37" s="9"/>
      <c r="G37" s="9"/>
      <c r="H37" s="9"/>
      <c r="I37" s="9"/>
    </row>
    <row r="38" spans="1:9" ht="14.45" x14ac:dyDescent="0.5">
      <c r="A38" s="16" t="s">
        <v>127</v>
      </c>
      <c r="B38" s="4">
        <v>1.1133098825781131</v>
      </c>
      <c r="C38" s="4">
        <v>0.69790609088747113</v>
      </c>
      <c r="D38" s="4">
        <v>1.4241814404255202</v>
      </c>
      <c r="E38" s="4">
        <v>0.49074469108033458</v>
      </c>
      <c r="F38" s="9"/>
      <c r="G38" s="9"/>
      <c r="H38" s="9"/>
      <c r="I38" s="9"/>
    </row>
    <row r="39" spans="1:9" ht="14.65" thickBot="1" x14ac:dyDescent="0.55000000000000004">
      <c r="A39" s="26"/>
      <c r="B39" s="26"/>
      <c r="C39" s="26"/>
      <c r="D39" s="26"/>
      <c r="E39" s="27"/>
      <c r="F39" s="27"/>
      <c r="G39" s="27"/>
    </row>
    <row r="40" spans="1:9" ht="14.65" thickBot="1" x14ac:dyDescent="0.55000000000000004">
      <c r="A40" s="22"/>
      <c r="B40" s="106" t="s">
        <v>29</v>
      </c>
      <c r="C40" s="107"/>
      <c r="D40" s="107"/>
      <c r="E40" s="108"/>
      <c r="F40" s="9"/>
      <c r="G40" s="9"/>
      <c r="H40" s="9"/>
      <c r="I40" s="9"/>
    </row>
    <row r="41" spans="1:9" ht="14.65" thickBot="1" x14ac:dyDescent="0.55000000000000004">
      <c r="A41" s="23"/>
      <c r="B41" s="14" t="s">
        <v>13</v>
      </c>
      <c r="C41" s="14" t="s">
        <v>14</v>
      </c>
      <c r="D41" s="45" t="s">
        <v>15</v>
      </c>
      <c r="E41" s="25" t="s">
        <v>16</v>
      </c>
      <c r="F41" s="9"/>
      <c r="G41" s="9"/>
      <c r="H41" s="9"/>
      <c r="I41" s="9"/>
    </row>
    <row r="42" spans="1:9" ht="14.45" x14ac:dyDescent="0.5">
      <c r="A42" s="16" t="s">
        <v>134</v>
      </c>
      <c r="B42" s="4">
        <v>1.1090807504619877</v>
      </c>
      <c r="C42" s="4">
        <v>1.5227946863085702</v>
      </c>
      <c r="D42" s="4">
        <v>1.9399560240649871</v>
      </c>
      <c r="E42" s="4">
        <v>0.93770064700465194</v>
      </c>
      <c r="F42" s="9"/>
      <c r="G42" s="9"/>
      <c r="H42" s="9"/>
      <c r="I42" s="9"/>
    </row>
    <row r="43" spans="1:9" ht="14.45" x14ac:dyDescent="0.5">
      <c r="A43" s="16" t="s">
        <v>135</v>
      </c>
      <c r="B43" s="4">
        <v>1.4355285973220817</v>
      </c>
      <c r="C43" s="4">
        <v>1.8170747247675649</v>
      </c>
      <c r="D43" s="4">
        <v>1.9623760428512915</v>
      </c>
      <c r="E43" s="4">
        <v>1.2611119775368207</v>
      </c>
      <c r="F43" s="9"/>
      <c r="G43" s="9"/>
      <c r="H43" s="9"/>
      <c r="I43" s="9"/>
    </row>
    <row r="44" spans="1:9" ht="14.45" x14ac:dyDescent="0.5">
      <c r="A44" s="16" t="s">
        <v>136</v>
      </c>
      <c r="B44" s="4">
        <v>1.6250602798224822</v>
      </c>
      <c r="C44" s="4">
        <v>1.718123207949187</v>
      </c>
      <c r="D44" s="4">
        <v>1.9033212248299261</v>
      </c>
      <c r="E44" s="4">
        <v>1.197073022904251</v>
      </c>
      <c r="F44" s="9"/>
      <c r="G44" s="9"/>
      <c r="H44" s="9"/>
      <c r="I44" s="9"/>
    </row>
    <row r="45" spans="1:9" ht="14.45" x14ac:dyDescent="0.5">
      <c r="A45" s="16" t="s">
        <v>137</v>
      </c>
      <c r="B45" s="4">
        <v>1.5504122949458896</v>
      </c>
      <c r="C45" s="4">
        <v>2.0065026790593197</v>
      </c>
      <c r="D45" s="4">
        <v>2.2396326672402767</v>
      </c>
      <c r="E45" s="4">
        <v>1.3271787167734832</v>
      </c>
      <c r="F45" s="9"/>
      <c r="G45" s="9"/>
      <c r="H45" s="9"/>
      <c r="I45" s="9"/>
    </row>
    <row r="46" spans="1:9" ht="14.45" x14ac:dyDescent="0.5">
      <c r="A46" s="16" t="s">
        <v>138</v>
      </c>
      <c r="B46" s="4">
        <v>0.64450337461597107</v>
      </c>
      <c r="C46" s="4">
        <v>0.99683772763129919</v>
      </c>
      <c r="D46" s="4">
        <v>1.4822701843339725</v>
      </c>
      <c r="E46" s="4">
        <v>0.89159955576026007</v>
      </c>
      <c r="F46" s="9"/>
      <c r="G46" s="9"/>
      <c r="H46" s="9"/>
      <c r="I46" s="9"/>
    </row>
    <row r="47" spans="1:9" ht="14.45" x14ac:dyDescent="0.5">
      <c r="A47" s="16" t="s">
        <v>139</v>
      </c>
      <c r="B47" s="4">
        <v>0.55045959022661672</v>
      </c>
      <c r="C47" s="4">
        <v>1.2395120450669213</v>
      </c>
      <c r="D47" s="4">
        <v>1.6715153730574499</v>
      </c>
      <c r="E47" s="4">
        <v>1.0882004856760115</v>
      </c>
      <c r="F47" s="9"/>
      <c r="G47" s="9"/>
      <c r="H47" s="9"/>
      <c r="I47" s="9"/>
    </row>
    <row r="48" spans="1:9" ht="14.45" x14ac:dyDescent="0.5">
      <c r="A48" s="16" t="s">
        <v>140</v>
      </c>
      <c r="B48" s="4">
        <v>1.8742229736513298</v>
      </c>
      <c r="C48" s="4">
        <v>1.8860621831414612</v>
      </c>
      <c r="D48" s="4">
        <v>2.122753536351873</v>
      </c>
      <c r="E48" s="4">
        <v>1.335690330688559</v>
      </c>
      <c r="F48" s="9"/>
      <c r="G48" s="9"/>
      <c r="H48" s="9"/>
      <c r="I48" s="9"/>
    </row>
    <row r="49" spans="1:9" ht="14.45" x14ac:dyDescent="0.5">
      <c r="A49" s="16" t="s">
        <v>141</v>
      </c>
      <c r="B49" s="4">
        <v>2.0897440460877412</v>
      </c>
      <c r="C49" s="4">
        <v>1.9427956060000164</v>
      </c>
      <c r="D49" s="4">
        <v>2.0882579220274704</v>
      </c>
      <c r="E49" s="4">
        <v>1.0587699648435125</v>
      </c>
      <c r="F49" s="9"/>
      <c r="G49" s="9"/>
      <c r="H49" s="9"/>
      <c r="I49" s="9"/>
    </row>
    <row r="50" spans="1:9" ht="14.45" x14ac:dyDescent="0.5">
      <c r="A50" s="16" t="s">
        <v>127</v>
      </c>
      <c r="B50" s="4">
        <v>0.23954307776470096</v>
      </c>
      <c r="C50" s="4">
        <v>0.10040114252552397</v>
      </c>
      <c r="D50" s="4">
        <v>0.51955738661428674</v>
      </c>
      <c r="E50" s="4">
        <v>7.9035837682502413E-2</v>
      </c>
      <c r="F50" s="9"/>
      <c r="G50" s="9"/>
      <c r="H50" s="9"/>
      <c r="I50" s="9"/>
    </row>
    <row r="51" spans="1:9" ht="14.65" thickBot="1" x14ac:dyDescent="0.55000000000000004">
      <c r="A51" s="26"/>
      <c r="B51" s="26"/>
      <c r="C51" s="26"/>
      <c r="D51" s="26"/>
      <c r="E51" s="27"/>
      <c r="F51" s="27"/>
      <c r="G51" s="27"/>
    </row>
    <row r="52" spans="1:9" ht="14.65" thickBot="1" x14ac:dyDescent="0.55000000000000004">
      <c r="A52" s="22"/>
      <c r="B52" s="106" t="s">
        <v>3</v>
      </c>
      <c r="C52" s="107"/>
      <c r="D52" s="107"/>
      <c r="E52" s="108"/>
      <c r="F52" s="9"/>
      <c r="G52" s="9"/>
      <c r="H52" s="9"/>
      <c r="I52" s="9"/>
    </row>
    <row r="53" spans="1:9" ht="14.65" thickBot="1" x14ac:dyDescent="0.55000000000000004">
      <c r="A53" s="23"/>
      <c r="B53" s="14" t="s">
        <v>13</v>
      </c>
      <c r="C53" s="14" t="s">
        <v>14</v>
      </c>
      <c r="D53" s="45" t="s">
        <v>15</v>
      </c>
      <c r="E53" s="25" t="s">
        <v>16</v>
      </c>
      <c r="F53" s="9"/>
      <c r="G53" s="9"/>
      <c r="H53" s="9"/>
      <c r="I53" s="9"/>
    </row>
    <row r="54" spans="1:9" ht="14.45" x14ac:dyDescent="0.5">
      <c r="A54" s="16" t="s">
        <v>134</v>
      </c>
      <c r="B54" s="2">
        <v>2.1253437575800886E-2</v>
      </c>
      <c r="C54" s="2">
        <v>2.0690907379672056E-2</v>
      </c>
      <c r="D54" s="2">
        <v>2.0192783525622874E-2</v>
      </c>
      <c r="E54" s="2">
        <v>4.2582429449235341E-2</v>
      </c>
      <c r="F54" s="9"/>
      <c r="G54" s="9"/>
      <c r="H54" s="9"/>
      <c r="I54" s="9"/>
    </row>
    <row r="55" spans="1:9" ht="14.45" x14ac:dyDescent="0.5">
      <c r="A55" s="16" t="s">
        <v>135</v>
      </c>
      <c r="B55" s="2">
        <v>1.3799818914183743E-2</v>
      </c>
      <c r="C55" s="2">
        <v>1.3677228163711507E-2</v>
      </c>
      <c r="D55" s="2">
        <v>1.5284371238063737E-2</v>
      </c>
      <c r="E55" s="2">
        <v>2.7082860795795808E-2</v>
      </c>
      <c r="F55" s="9"/>
      <c r="G55" s="9"/>
      <c r="H55" s="9"/>
      <c r="I55" s="9"/>
    </row>
    <row r="56" spans="1:9" ht="14.45" x14ac:dyDescent="0.5">
      <c r="A56" s="16" t="s">
        <v>136</v>
      </c>
      <c r="B56" s="2">
        <v>1.2658181247642463E-2</v>
      </c>
      <c r="C56" s="2">
        <v>1.3934058839123516E-2</v>
      </c>
      <c r="D56" s="2">
        <v>1.4732958345193056E-2</v>
      </c>
      <c r="E56" s="2">
        <v>2.8334673717524846E-2</v>
      </c>
      <c r="F56" s="9"/>
      <c r="G56" s="9"/>
      <c r="H56" s="9"/>
      <c r="I56" s="9"/>
    </row>
    <row r="57" spans="1:9" ht="14.45" x14ac:dyDescent="0.5">
      <c r="A57" s="16" t="s">
        <v>137</v>
      </c>
      <c r="B57" s="2">
        <v>1.0020289878750359E-2</v>
      </c>
      <c r="C57" s="2">
        <v>1.0261278371258068E-2</v>
      </c>
      <c r="D57" s="2">
        <v>1.0023704065729184E-2</v>
      </c>
      <c r="E57" s="2">
        <v>2.168416347659062E-2</v>
      </c>
      <c r="F57" s="9"/>
      <c r="G57" s="9"/>
      <c r="H57" s="9"/>
      <c r="I57" s="9"/>
    </row>
    <row r="58" spans="1:9" ht="14.45" x14ac:dyDescent="0.5">
      <c r="A58" s="16" t="s">
        <v>138</v>
      </c>
      <c r="B58" s="2">
        <v>2.9341610243653633E-2</v>
      </c>
      <c r="C58" s="2">
        <v>2.7793658823715331E-2</v>
      </c>
      <c r="D58" s="2">
        <v>2.5848444638251492E-2</v>
      </c>
      <c r="E58" s="2">
        <v>3.8675127856763664E-2</v>
      </c>
      <c r="F58" s="9"/>
      <c r="G58" s="9"/>
      <c r="H58" s="9"/>
      <c r="I58" s="9"/>
    </row>
    <row r="59" spans="1:9" ht="14.45" x14ac:dyDescent="0.5">
      <c r="A59" s="16" t="s">
        <v>139</v>
      </c>
      <c r="B59" s="2">
        <v>2.4454360210886518E-2</v>
      </c>
      <c r="C59" s="2">
        <v>2.0171563331250073E-2</v>
      </c>
      <c r="D59" s="2">
        <v>1.9323809291772676E-2</v>
      </c>
      <c r="E59" s="2">
        <v>2.7450864100267005E-2</v>
      </c>
      <c r="F59" s="9"/>
      <c r="G59" s="9"/>
      <c r="H59" s="9"/>
      <c r="I59" s="9"/>
    </row>
    <row r="60" spans="1:9" ht="14.45" x14ac:dyDescent="0.5">
      <c r="A60" s="16" t="s">
        <v>140</v>
      </c>
      <c r="B60" s="2">
        <v>7.8181845430941466E-3</v>
      </c>
      <c r="C60" s="2">
        <v>1.1238965062811719E-2</v>
      </c>
      <c r="D60" s="2">
        <v>1.0958432971575298E-2</v>
      </c>
      <c r="E60" s="2">
        <v>2.193601163448167E-2</v>
      </c>
      <c r="F60" s="9"/>
      <c r="G60" s="9"/>
      <c r="H60" s="9"/>
      <c r="I60" s="9"/>
    </row>
    <row r="61" spans="1:9" ht="14.45" x14ac:dyDescent="0.5">
      <c r="A61" s="16" t="s">
        <v>141</v>
      </c>
      <c r="B61" s="2">
        <v>5.800006893108201E-3</v>
      </c>
      <c r="C61" s="2">
        <v>9.6813430515688484E-3</v>
      </c>
      <c r="D61" s="2">
        <v>9.396447927098709E-3</v>
      </c>
      <c r="E61" s="2">
        <v>2.8122735836755772E-2</v>
      </c>
      <c r="F61" s="9"/>
      <c r="G61" s="9"/>
      <c r="H61" s="9"/>
      <c r="I61" s="9"/>
    </row>
    <row r="62" spans="1:9" ht="14.45" x14ac:dyDescent="0.5">
      <c r="A62" s="16" t="s">
        <v>127</v>
      </c>
      <c r="B62" s="2">
        <v>2.5699425985807541E-2</v>
      </c>
      <c r="C62" s="2">
        <v>3.3676322180428188E-2</v>
      </c>
      <c r="D62" s="2">
        <v>3.1497173027341445E-2</v>
      </c>
      <c r="E62" s="2">
        <v>4.6493607044409871E-2</v>
      </c>
      <c r="F62" s="9"/>
      <c r="G62" s="9"/>
      <c r="H62" s="9"/>
      <c r="I62" s="9"/>
    </row>
    <row r="63" spans="1:9" ht="14.65" thickBot="1" x14ac:dyDescent="0.55000000000000004">
      <c r="A63" s="26"/>
      <c r="B63" s="26"/>
      <c r="C63" s="26"/>
      <c r="D63" s="26"/>
      <c r="E63" s="27"/>
      <c r="F63" s="27"/>
      <c r="G63" s="27"/>
    </row>
    <row r="64" spans="1:9" ht="14.65" thickBot="1" x14ac:dyDescent="0.55000000000000004">
      <c r="A64" s="22"/>
      <c r="B64" s="106" t="s">
        <v>2</v>
      </c>
      <c r="C64" s="107"/>
      <c r="D64" s="107"/>
      <c r="E64" s="108"/>
      <c r="F64" s="9"/>
      <c r="G64" s="9"/>
      <c r="H64" s="9"/>
      <c r="I64" s="9"/>
    </row>
    <row r="65" spans="1:9" ht="14.65" thickBot="1" x14ac:dyDescent="0.55000000000000004">
      <c r="A65" s="23"/>
      <c r="B65" s="14" t="s">
        <v>13</v>
      </c>
      <c r="C65" s="14" t="s">
        <v>14</v>
      </c>
      <c r="D65" s="45" t="s">
        <v>15</v>
      </c>
      <c r="E65" s="25" t="s">
        <v>16</v>
      </c>
      <c r="F65" s="9"/>
      <c r="G65" s="9"/>
      <c r="H65" s="9"/>
      <c r="I65" s="9"/>
    </row>
    <row r="66" spans="1:9" ht="14.45" x14ac:dyDescent="0.5">
      <c r="A66" s="16" t="s">
        <v>134</v>
      </c>
      <c r="B66" s="2">
        <v>4.1282257498597132E-2</v>
      </c>
      <c r="C66" s="2">
        <v>4.5987014011459354E-2</v>
      </c>
      <c r="D66" s="2">
        <v>5.1792937488219268E-2</v>
      </c>
      <c r="E66" s="2">
        <v>6.7353082283418159E-2</v>
      </c>
      <c r="F66" s="9"/>
      <c r="G66" s="9"/>
      <c r="H66" s="9"/>
      <c r="I66" s="9"/>
    </row>
    <row r="67" spans="1:9" ht="14.45" x14ac:dyDescent="0.5">
      <c r="A67" s="16" t="s">
        <v>135</v>
      </c>
      <c r="B67" s="2">
        <v>3.5568848560099647E-2</v>
      </c>
      <c r="C67" s="2">
        <v>3.823875011007595E-2</v>
      </c>
      <c r="D67" s="2">
        <v>4.1843114703197917E-2</v>
      </c>
      <c r="E67" s="2">
        <v>4.908111029531799E-2</v>
      </c>
      <c r="F67" s="9"/>
      <c r="G67" s="9"/>
      <c r="H67" s="9"/>
      <c r="I67" s="9"/>
    </row>
    <row r="68" spans="1:9" ht="14.45" x14ac:dyDescent="0.5">
      <c r="A68" s="16" t="s">
        <v>136</v>
      </c>
      <c r="B68" s="2">
        <v>3.7119066810401113E-2</v>
      </c>
      <c r="C68" s="2">
        <v>3.97216350339046E-2</v>
      </c>
      <c r="D68" s="2">
        <v>4.1742619416715282E-2</v>
      </c>
      <c r="E68" s="2">
        <v>5.0219753054043755E-2</v>
      </c>
      <c r="F68" s="9"/>
      <c r="G68" s="9"/>
      <c r="H68" s="9"/>
      <c r="I68" s="9"/>
    </row>
    <row r="69" spans="1:9" ht="14.45" x14ac:dyDescent="0.5">
      <c r="A69" s="16" t="s">
        <v>137</v>
      </c>
      <c r="B69" s="2">
        <v>2.9839600354577996E-2</v>
      </c>
      <c r="C69" s="2">
        <v>3.1252439536423308E-2</v>
      </c>
      <c r="D69" s="2">
        <v>3.2696461659289626E-2</v>
      </c>
      <c r="E69" s="2">
        <v>4.0436717060946717E-2</v>
      </c>
      <c r="F69" s="9"/>
      <c r="G69" s="9"/>
      <c r="H69" s="9"/>
      <c r="I69" s="9"/>
    </row>
    <row r="70" spans="1:9" ht="14.45" x14ac:dyDescent="0.5">
      <c r="A70" s="16" t="s">
        <v>138</v>
      </c>
      <c r="B70" s="2">
        <v>4.8320306224853074E-2</v>
      </c>
      <c r="C70" s="2">
        <v>5.0652963302998198E-2</v>
      </c>
      <c r="D70" s="2">
        <v>5.3859466704424971E-2</v>
      </c>
      <c r="E70" s="2">
        <v>6.3142367058803051E-2</v>
      </c>
      <c r="F70" s="9"/>
      <c r="G70" s="9"/>
      <c r="H70" s="9"/>
      <c r="I70" s="9"/>
    </row>
    <row r="71" spans="1:9" ht="14.45" x14ac:dyDescent="0.5">
      <c r="A71" s="16" t="s">
        <v>139</v>
      </c>
      <c r="B71" s="2">
        <v>4.2238412643283429E-2</v>
      </c>
      <c r="C71" s="2">
        <v>4.1956587367594868E-2</v>
      </c>
      <c r="D71" s="2">
        <v>4.5424516887649785E-2</v>
      </c>
      <c r="E71" s="2">
        <v>5.0511929145939272E-2</v>
      </c>
      <c r="F71" s="9"/>
      <c r="G71" s="9"/>
      <c r="H71" s="9"/>
      <c r="I71" s="9"/>
    </row>
    <row r="72" spans="1:9" ht="14.45" x14ac:dyDescent="0.5">
      <c r="A72" s="16" t="s">
        <v>140</v>
      </c>
      <c r="B72" s="2">
        <v>2.8672444523829894E-2</v>
      </c>
      <c r="C72" s="2">
        <v>3.2010128083857926E-2</v>
      </c>
      <c r="D72" s="2">
        <v>3.3274018026479266E-2</v>
      </c>
      <c r="E72" s="2">
        <v>4.0936934453528417E-2</v>
      </c>
      <c r="F72" s="9"/>
      <c r="G72" s="9"/>
      <c r="H72" s="9"/>
      <c r="I72" s="9"/>
    </row>
    <row r="73" spans="1:9" ht="14.45" x14ac:dyDescent="0.5">
      <c r="A73" s="16" t="s">
        <v>141</v>
      </c>
      <c r="B73" s="2">
        <v>2.3595384908187238E-2</v>
      </c>
      <c r="C73" s="2">
        <v>3.0665932192868572E-2</v>
      </c>
      <c r="D73" s="2">
        <v>3.2970589134899982E-2</v>
      </c>
      <c r="E73" s="2">
        <v>4.7136081847196198E-2</v>
      </c>
      <c r="F73" s="9"/>
      <c r="G73" s="9"/>
      <c r="H73" s="9"/>
      <c r="I73" s="9"/>
    </row>
    <row r="74" spans="1:9" ht="14.65" thickBot="1" x14ac:dyDescent="0.55000000000000004">
      <c r="A74" s="16" t="s">
        <v>127</v>
      </c>
      <c r="B74" s="2">
        <v>4.0627953383635472E-2</v>
      </c>
      <c r="C74" s="2">
        <v>4.8824607805102067E-2</v>
      </c>
      <c r="D74" s="2">
        <v>5.0969724584437617E-2</v>
      </c>
      <c r="E74" s="2">
        <v>6.473371788080845E-2</v>
      </c>
      <c r="F74" s="9"/>
      <c r="G74" s="9"/>
      <c r="H74" s="9"/>
    </row>
    <row r="75" spans="1:9" ht="14.65" thickBot="1" x14ac:dyDescent="0.55000000000000004">
      <c r="A75" s="30"/>
      <c r="B75" s="31"/>
      <c r="C75" s="31"/>
      <c r="D75" s="31"/>
      <c r="E75" s="31"/>
      <c r="F75" s="41"/>
      <c r="G75" s="42"/>
      <c r="H75" s="43"/>
      <c r="I75" s="42"/>
    </row>
    <row r="76" spans="1:9" ht="43.9" customHeight="1" thickBot="1" x14ac:dyDescent="0.55000000000000004">
      <c r="A76" s="37"/>
      <c r="B76" s="38" t="s">
        <v>18</v>
      </c>
      <c r="C76" s="38" t="s">
        <v>23</v>
      </c>
      <c r="D76" s="38" t="s">
        <v>24</v>
      </c>
      <c r="E76" s="38" t="s">
        <v>25</v>
      </c>
      <c r="F76" s="39" t="s">
        <v>26</v>
      </c>
      <c r="G76" s="48" t="s">
        <v>33</v>
      </c>
    </row>
    <row r="77" spans="1:9" ht="14.45" x14ac:dyDescent="0.5">
      <c r="A77" s="16" t="s">
        <v>134</v>
      </c>
      <c r="B77" s="4">
        <v>67.64705882352942</v>
      </c>
      <c r="C77" s="4">
        <v>69</v>
      </c>
      <c r="D77" s="4">
        <v>33</v>
      </c>
      <c r="E77" s="4">
        <v>1.1563228956648663</v>
      </c>
      <c r="F77" s="4">
        <v>42.485870635925117</v>
      </c>
      <c r="G77" s="4">
        <v>16.140318173146401</v>
      </c>
    </row>
    <row r="78" spans="1:9" ht="14.45" x14ac:dyDescent="0.5">
      <c r="A78" s="16" t="s">
        <v>135</v>
      </c>
      <c r="B78" s="4">
        <v>71.568627450980387</v>
      </c>
      <c r="C78" s="4">
        <v>73</v>
      </c>
      <c r="D78" s="4">
        <v>29</v>
      </c>
      <c r="E78" s="4">
        <v>1.302180735781415</v>
      </c>
      <c r="F78" s="4">
        <v>33.758790538934861</v>
      </c>
      <c r="G78" s="4">
        <v>4.3920101821590514</v>
      </c>
    </row>
    <row r="79" spans="1:9" ht="14.45" x14ac:dyDescent="0.5">
      <c r="A79" s="16" t="s">
        <v>136</v>
      </c>
      <c r="B79" s="4">
        <v>65.686274509803923</v>
      </c>
      <c r="C79" s="4">
        <v>67</v>
      </c>
      <c r="D79" s="4">
        <v>35</v>
      </c>
      <c r="E79" s="4">
        <v>1.6531688314741737</v>
      </c>
      <c r="F79" s="4">
        <v>33.432224094009399</v>
      </c>
      <c r="G79" s="4">
        <v>4.8770523660399974</v>
      </c>
    </row>
    <row r="80" spans="1:9" ht="14.45" x14ac:dyDescent="0.5">
      <c r="A80" s="16" t="s">
        <v>137</v>
      </c>
      <c r="B80" s="4">
        <v>72.549019607843135</v>
      </c>
      <c r="C80" s="4">
        <v>74</v>
      </c>
      <c r="D80" s="4">
        <v>28</v>
      </c>
      <c r="E80" s="4">
        <v>1.3734499603451156</v>
      </c>
      <c r="F80" s="4">
        <v>25.85879497568261</v>
      </c>
      <c r="G80" s="4">
        <v>-2.460147654684155</v>
      </c>
    </row>
    <row r="81" spans="1:7" ht="14.45" x14ac:dyDescent="0.5">
      <c r="A81" s="16" t="s">
        <v>138</v>
      </c>
      <c r="B81" s="4">
        <v>68.627450980392155</v>
      </c>
      <c r="C81" s="4">
        <v>70</v>
      </c>
      <c r="D81" s="4">
        <v>32</v>
      </c>
      <c r="E81" s="4">
        <v>1.0641623145984502</v>
      </c>
      <c r="F81" s="4">
        <v>41.059719423030302</v>
      </c>
      <c r="G81" s="4">
        <v>17.770627889734289</v>
      </c>
    </row>
    <row r="82" spans="1:7" ht="14.45" x14ac:dyDescent="0.5">
      <c r="A82" s="16" t="s">
        <v>139</v>
      </c>
      <c r="B82" s="4">
        <v>69.607843137254903</v>
      </c>
      <c r="C82" s="4">
        <v>71</v>
      </c>
      <c r="D82" s="4">
        <v>31</v>
      </c>
      <c r="E82" s="4">
        <v>1.2289524778357586</v>
      </c>
      <c r="F82" s="4">
        <v>30.616684816031864</v>
      </c>
      <c r="G82" s="4">
        <v>3.6176343189853335</v>
      </c>
    </row>
    <row r="83" spans="1:7" ht="14.45" x14ac:dyDescent="0.5">
      <c r="A83" s="16" t="s">
        <v>140</v>
      </c>
      <c r="B83" s="4">
        <v>71.568627450980387</v>
      </c>
      <c r="C83" s="4">
        <v>73</v>
      </c>
      <c r="D83" s="4">
        <v>29</v>
      </c>
      <c r="E83" s="4">
        <v>1.4966768069820522</v>
      </c>
      <c r="F83" s="4">
        <v>27.202917588481824</v>
      </c>
      <c r="G83" s="4">
        <v>-1.0872959426136282</v>
      </c>
    </row>
    <row r="84" spans="1:7" ht="14.45" x14ac:dyDescent="0.5">
      <c r="A84" s="16" t="s">
        <v>141</v>
      </c>
      <c r="B84" s="4">
        <v>68.627450980392155</v>
      </c>
      <c r="C84" s="4">
        <v>70</v>
      </c>
      <c r="D84" s="4">
        <v>32</v>
      </c>
      <c r="E84" s="4">
        <v>1.5000972733080615</v>
      </c>
      <c r="F84" s="4">
        <v>26.659162983361036</v>
      </c>
      <c r="G84" s="4">
        <v>0.68553046761638359</v>
      </c>
    </row>
    <row r="85" spans="1:7" ht="14.45" x14ac:dyDescent="0.5">
      <c r="A85" s="16" t="s">
        <v>127</v>
      </c>
      <c r="B85" s="4">
        <v>58.82352941176471</v>
      </c>
      <c r="C85" s="4">
        <v>60</v>
      </c>
      <c r="D85" s="4">
        <v>42</v>
      </c>
      <c r="E85" s="4">
        <v>0.94079437749177142</v>
      </c>
      <c r="F85" s="4">
        <v>34.196208562799555</v>
      </c>
      <c r="G85" s="4">
        <v>35.312111382155386</v>
      </c>
    </row>
    <row r="86" spans="1:7" ht="14.65" thickBot="1" x14ac:dyDescent="0.55000000000000004">
      <c r="B86" s="40"/>
    </row>
    <row r="87" spans="1:7" ht="14.65" thickBot="1" x14ac:dyDescent="0.55000000000000004">
      <c r="A87" s="22"/>
      <c r="B87" s="106" t="s">
        <v>72</v>
      </c>
      <c r="C87" s="107"/>
      <c r="D87" s="107"/>
      <c r="E87" s="108"/>
    </row>
    <row r="88" spans="1:7" ht="14.65" thickBot="1" x14ac:dyDescent="0.55000000000000004">
      <c r="A88" s="23"/>
      <c r="B88" s="14" t="s">
        <v>13</v>
      </c>
      <c r="C88" s="14" t="s">
        <v>14</v>
      </c>
      <c r="D88" s="45" t="s">
        <v>15</v>
      </c>
      <c r="E88" s="25" t="s">
        <v>16</v>
      </c>
    </row>
    <row r="89" spans="1:7" ht="14.45" x14ac:dyDescent="0.5">
      <c r="A89" s="16" t="s">
        <v>134</v>
      </c>
      <c r="B89" s="49">
        <v>0.25041708935140999</v>
      </c>
      <c r="C89" s="49">
        <v>0.22235549406657787</v>
      </c>
      <c r="D89" s="49">
        <v>0.24814812230774813</v>
      </c>
      <c r="E89" s="49">
        <v>0.24466136618589421</v>
      </c>
    </row>
    <row r="90" spans="1:7" ht="14.45" x14ac:dyDescent="0.5">
      <c r="A90" s="16" t="s">
        <v>135</v>
      </c>
      <c r="B90" s="49">
        <v>0.12134284951369413</v>
      </c>
      <c r="C90" s="49">
        <v>0.12310894047057265</v>
      </c>
      <c r="D90" s="49">
        <v>0.1552799236046106</v>
      </c>
      <c r="E90" s="49">
        <v>0.13344273535477003</v>
      </c>
    </row>
    <row r="91" spans="1:7" ht="14.45" x14ac:dyDescent="0.5">
      <c r="A91" s="16" t="s">
        <v>136</v>
      </c>
      <c r="B91" s="49">
        <v>0.15278121201435599</v>
      </c>
      <c r="C91" s="49">
        <v>0.14018127754953152</v>
      </c>
      <c r="D91" s="49">
        <v>0.15423846856474147</v>
      </c>
      <c r="E91" s="49">
        <v>0.14569939899017964</v>
      </c>
    </row>
    <row r="92" spans="1:7" ht="14.45" x14ac:dyDescent="0.5">
      <c r="A92" s="16" t="s">
        <v>137</v>
      </c>
      <c r="B92" s="49">
        <v>-1.7635005839560076E-2</v>
      </c>
      <c r="C92" s="49">
        <v>3.0944399555325124E-2</v>
      </c>
      <c r="D92" s="49">
        <v>6.2967170044722715E-2</v>
      </c>
      <c r="E92" s="49">
        <v>9.3786984443449961E-2</v>
      </c>
    </row>
    <row r="93" spans="1:7" ht="14.45" x14ac:dyDescent="0.5">
      <c r="A93" s="16" t="s">
        <v>138</v>
      </c>
      <c r="B93" s="49">
        <v>0.32774588827927914</v>
      </c>
      <c r="C93" s="49">
        <v>0.28393283290468219</v>
      </c>
      <c r="D93" s="49">
        <v>0.2744150907785553</v>
      </c>
      <c r="E93" s="49">
        <v>0.22880858765775519</v>
      </c>
    </row>
    <row r="94" spans="1:7" ht="14.45" x14ac:dyDescent="0.5">
      <c r="A94" s="16" t="s">
        <v>139</v>
      </c>
      <c r="B94" s="49">
        <v>9.8301268612544832E-2</v>
      </c>
      <c r="C94" s="49">
        <v>9.4933462685874714E-2</v>
      </c>
      <c r="D94" s="49">
        <v>0.1357707087378115</v>
      </c>
      <c r="E94" s="49">
        <v>0.12976183453716791</v>
      </c>
    </row>
    <row r="95" spans="1:7" ht="14.45" x14ac:dyDescent="0.5">
      <c r="A95" s="16" t="s">
        <v>140</v>
      </c>
      <c r="B95" s="49">
        <v>4.1544278508684418E-2</v>
      </c>
      <c r="C95" s="49">
        <v>6.9351993479113819E-2</v>
      </c>
      <c r="D95" s="49">
        <v>7.9288373449961022E-2</v>
      </c>
      <c r="E95" s="49">
        <v>0.10486859867051333</v>
      </c>
    </row>
    <row r="96" spans="1:7" ht="14.45" x14ac:dyDescent="0.5">
      <c r="A96" s="16" t="s">
        <v>141</v>
      </c>
      <c r="B96" s="49">
        <v>1.3828177278458548E-2</v>
      </c>
      <c r="C96" s="49">
        <v>6.9875537757250986E-2</v>
      </c>
      <c r="D96" s="49">
        <v>7.666961347836275E-2</v>
      </c>
      <c r="E96" s="49">
        <v>0.12712431617799122</v>
      </c>
    </row>
    <row r="97" spans="1:5" ht="14.45" x14ac:dyDescent="0.5">
      <c r="A97" s="16" t="s">
        <v>127</v>
      </c>
      <c r="B97" s="49">
        <v>0.31799992093653434</v>
      </c>
      <c r="C97" s="49">
        <v>0.34653562426692808</v>
      </c>
      <c r="D97" s="49">
        <v>0.33947627320865092</v>
      </c>
      <c r="E97" s="49">
        <v>0.33219225844692352</v>
      </c>
    </row>
    <row r="98" spans="1:5" ht="14.65" thickBot="1" x14ac:dyDescent="0.55000000000000004"/>
    <row r="99" spans="1:5" ht="14.65" thickBot="1" x14ac:dyDescent="0.55000000000000004">
      <c r="A99" s="22"/>
      <c r="B99" s="106" t="s">
        <v>44</v>
      </c>
      <c r="C99" s="107"/>
      <c r="D99" s="107"/>
      <c r="E99" s="108"/>
    </row>
    <row r="100" spans="1:5" ht="14.65" thickBot="1" x14ac:dyDescent="0.55000000000000004">
      <c r="A100" s="23"/>
      <c r="B100" s="14" t="s">
        <v>13</v>
      </c>
      <c r="C100" s="14" t="s">
        <v>14</v>
      </c>
      <c r="D100" s="45" t="s">
        <v>15</v>
      </c>
      <c r="E100" s="25" t="s">
        <v>16</v>
      </c>
    </row>
    <row r="101" spans="1:5" ht="14.45" x14ac:dyDescent="0.5">
      <c r="A101" s="16" t="s">
        <v>134</v>
      </c>
      <c r="B101" s="49">
        <v>2.770343350419127</v>
      </c>
      <c r="C101" s="49">
        <v>3.7048471924587996</v>
      </c>
      <c r="D101" s="49">
        <v>4.9624315286759133</v>
      </c>
      <c r="E101" s="49">
        <v>2.4177660545719943</v>
      </c>
    </row>
    <row r="102" spans="1:5" ht="14.45" x14ac:dyDescent="0.5">
      <c r="A102" s="16" t="s">
        <v>135</v>
      </c>
      <c r="B102" s="49">
        <v>4.0498071778378435</v>
      </c>
      <c r="C102" s="49">
        <v>5.2764539514692501</v>
      </c>
      <c r="D102" s="49">
        <v>5.4679934611682075</v>
      </c>
      <c r="E102" s="49">
        <v>3.2779032314497689</v>
      </c>
    </row>
    <row r="103" spans="1:5" ht="14.45" x14ac:dyDescent="0.5">
      <c r="A103" s="16" t="s">
        <v>136</v>
      </c>
      <c r="B103" s="49">
        <v>4.7116765373667544</v>
      </c>
      <c r="C103" s="49">
        <v>4.8969090804442352</v>
      </c>
      <c r="D103" s="49">
        <v>5.3305071982559618</v>
      </c>
      <c r="E103" s="49">
        <v>3.1646374773934158</v>
      </c>
    </row>
    <row r="104" spans="1:5" x14ac:dyDescent="0.25">
      <c r="A104" s="16" t="s">
        <v>137</v>
      </c>
      <c r="B104" s="49">
        <v>5.2297535002626683</v>
      </c>
      <c r="C104" s="49">
        <v>6.5936176262531063</v>
      </c>
      <c r="D104" s="49">
        <v>7.6127972902755552</v>
      </c>
      <c r="E104" s="49">
        <v>3.6298320380549494</v>
      </c>
    </row>
    <row r="105" spans="1:5" x14ac:dyDescent="0.25">
      <c r="A105" s="16" t="s">
        <v>138</v>
      </c>
      <c r="B105" s="49">
        <v>2.0430135419533357</v>
      </c>
      <c r="C105" s="49">
        <v>2.5668930825431762</v>
      </c>
      <c r="D105" s="49">
        <v>3.4853334648261707</v>
      </c>
      <c r="E105" s="49">
        <v>2.32785506318411</v>
      </c>
    </row>
    <row r="106" spans="1:5" x14ac:dyDescent="0.25">
      <c r="A106" s="16" t="s">
        <v>139</v>
      </c>
      <c r="B106" s="49">
        <v>2.0652346420997425</v>
      </c>
      <c r="C106" s="49">
        <v>3.3716281475258096</v>
      </c>
      <c r="D106" s="49">
        <v>4.3880354519576388</v>
      </c>
      <c r="E106" s="49">
        <v>2.8146976105270589</v>
      </c>
    </row>
    <row r="107" spans="1:5" x14ac:dyDescent="0.25">
      <c r="A107" s="16" t="s">
        <v>140</v>
      </c>
      <c r="B107" s="49">
        <v>6.9283399485987323</v>
      </c>
      <c r="C107" s="49">
        <v>6.467584634508011</v>
      </c>
      <c r="D107" s="49">
        <v>7.3588141812134849</v>
      </c>
      <c r="E107" s="49">
        <v>3.7674967899893037</v>
      </c>
    </row>
    <row r="108" spans="1:5" x14ac:dyDescent="0.25">
      <c r="A108" s="16" t="s">
        <v>141</v>
      </c>
      <c r="B108" s="49">
        <v>8.4082679113731889</v>
      </c>
      <c r="C108" s="49">
        <v>7.5905814245665697</v>
      </c>
      <c r="D108" s="49">
        <v>8.2324321401601281</v>
      </c>
      <c r="E108" s="49">
        <v>3.2814627853613851</v>
      </c>
    </row>
    <row r="109" spans="1:5" x14ac:dyDescent="0.25">
      <c r="A109" s="16" t="s">
        <v>127</v>
      </c>
      <c r="B109" s="49">
        <v>1.665507775381228</v>
      </c>
      <c r="C109" s="49">
        <v>1.4518822323128757</v>
      </c>
      <c r="D109" s="49">
        <v>1.9329135677666267</v>
      </c>
      <c r="E109" s="49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zoomScaleNormal="100" workbookViewId="0">
      <selection sqref="A1:J64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143</v>
      </c>
      <c r="B6" s="2">
        <v>2.5122340483689998E-2</v>
      </c>
      <c r="C6" s="2">
        <v>8.6010579673379439E-2</v>
      </c>
      <c r="D6" s="2">
        <v>8.6042276845905485E-2</v>
      </c>
      <c r="E6" s="2">
        <v>7.7836418181815858E-2</v>
      </c>
      <c r="F6" s="2">
        <v>7.2070059987277002E-2</v>
      </c>
      <c r="G6" s="9"/>
      <c r="H6" s="9"/>
      <c r="I6" s="9"/>
      <c r="J6" s="9"/>
    </row>
    <row r="7" spans="1:10" ht="14.45" x14ac:dyDescent="0.5">
      <c r="A7" s="16" t="s">
        <v>144</v>
      </c>
      <c r="B7" s="2">
        <v>3.8903912044370825E-2</v>
      </c>
      <c r="C7" s="2">
        <v>6.6047995313936125E-2</v>
      </c>
      <c r="D7" s="2">
        <v>7.679634870767571E-2</v>
      </c>
      <c r="E7" s="2">
        <v>7.942686129785681E-2</v>
      </c>
      <c r="F7" s="2">
        <v>6.8063898499297615E-2</v>
      </c>
      <c r="G7" s="9"/>
      <c r="H7" s="9"/>
      <c r="I7" s="9"/>
      <c r="J7" s="9"/>
    </row>
    <row r="8" spans="1:10" ht="14.45" x14ac:dyDescent="0.5">
      <c r="A8" s="16" t="s">
        <v>142</v>
      </c>
      <c r="B8" s="2">
        <v>3.2449992383095205E-2</v>
      </c>
      <c r="C8" s="2">
        <v>7.3880793496064578E-2</v>
      </c>
      <c r="D8" s="2">
        <v>8.4902305367303033E-2</v>
      </c>
      <c r="E8" s="2">
        <v>8.9784908786813222E-2</v>
      </c>
      <c r="F8" s="2">
        <v>7.1629580639393842E-2</v>
      </c>
      <c r="G8" s="9"/>
      <c r="H8" s="9"/>
      <c r="I8" s="9"/>
      <c r="J8" s="9"/>
    </row>
    <row r="9" spans="1:10" ht="14.45" x14ac:dyDescent="0.5">
      <c r="A9" s="16" t="s">
        <v>127</v>
      </c>
      <c r="B9" s="2">
        <v>-2.3907947825610565E-2</v>
      </c>
      <c r="C9" s="2">
        <v>2.8989620831147311E-2</v>
      </c>
      <c r="D9" s="2">
        <v>2.3757747846345101E-2</v>
      </c>
      <c r="E9" s="2">
        <v>4.5791542293513565E-2</v>
      </c>
      <c r="F9" s="2">
        <v>2.3056614355051686E-2</v>
      </c>
      <c r="G9" s="9"/>
      <c r="H9" s="9"/>
      <c r="I9" s="9"/>
      <c r="J9" s="9"/>
    </row>
    <row r="10" spans="1:10" ht="14.65" thickBot="1" x14ac:dyDescent="0.55000000000000004">
      <c r="A10" s="26"/>
      <c r="B10" s="26"/>
      <c r="C10" s="26"/>
      <c r="D10" s="26"/>
      <c r="E10" s="26"/>
      <c r="F10" s="27"/>
      <c r="G10" s="27"/>
      <c r="H10" s="27"/>
      <c r="I10" s="27"/>
    </row>
    <row r="11" spans="1:10" ht="14.65" thickBot="1" x14ac:dyDescent="0.55000000000000004">
      <c r="A11" s="11"/>
      <c r="B11" s="106" t="s">
        <v>21</v>
      </c>
      <c r="C11" s="107"/>
      <c r="D11" s="107"/>
      <c r="E11" s="107"/>
      <c r="F11" s="107"/>
      <c r="G11" s="107"/>
      <c r="H11" s="107"/>
      <c r="I11" s="107"/>
      <c r="J11" s="107"/>
    </row>
    <row r="12" spans="1:10" ht="14.65" thickBot="1" x14ac:dyDescent="0.55000000000000004">
      <c r="A12" s="12"/>
      <c r="B12" s="13" t="s">
        <v>11</v>
      </c>
      <c r="C12" s="13">
        <v>2015</v>
      </c>
      <c r="D12" s="13">
        <v>2014</v>
      </c>
      <c r="E12" s="14">
        <v>2013</v>
      </c>
      <c r="F12" s="13">
        <v>2012</v>
      </c>
      <c r="G12" s="14">
        <v>2011</v>
      </c>
      <c r="H12" s="13">
        <v>2010</v>
      </c>
      <c r="I12" s="14">
        <v>2009</v>
      </c>
      <c r="J12" s="13">
        <v>2008</v>
      </c>
    </row>
    <row r="13" spans="1:10" ht="14.45" x14ac:dyDescent="0.5">
      <c r="A13" s="16" t="s">
        <v>143</v>
      </c>
      <c r="B13" s="2">
        <v>6.158350233852472E-3</v>
      </c>
      <c r="C13" s="2">
        <v>4.8057434261829624E-2</v>
      </c>
      <c r="D13" s="2">
        <v>0.12407735865436065</v>
      </c>
      <c r="E13" s="2">
        <v>0.12419876378428074</v>
      </c>
      <c r="F13" s="2">
        <v>0.12953169629379624</v>
      </c>
      <c r="G13" s="2">
        <v>2.0783205713521768E-2</v>
      </c>
      <c r="H13" s="2">
        <v>3.9403133074138896E-2</v>
      </c>
      <c r="I13" s="2">
        <v>0.14919725473146417</v>
      </c>
      <c r="J13" s="2">
        <v>-1.5545470784909532E-2</v>
      </c>
    </row>
    <row r="14" spans="1:10" ht="14.45" x14ac:dyDescent="0.5">
      <c r="A14" s="16" t="s">
        <v>144</v>
      </c>
      <c r="B14" s="2">
        <v>2.2787982327771239E-2</v>
      </c>
      <c r="C14" s="2">
        <v>3.7948125880452821E-2</v>
      </c>
      <c r="D14" s="2">
        <v>7.1503044086673739E-2</v>
      </c>
      <c r="E14" s="2">
        <v>0.15252885262745464</v>
      </c>
      <c r="F14" s="2">
        <v>0.11195176217709668</v>
      </c>
      <c r="G14" s="2">
        <v>8.1413908665168844E-3</v>
      </c>
      <c r="H14" s="2">
        <v>9.1608054312982468E-2</v>
      </c>
      <c r="I14" s="2">
        <v>0.16698943942695021</v>
      </c>
      <c r="J14" s="2">
        <v>-6.5177896791309364E-2</v>
      </c>
    </row>
    <row r="15" spans="1:10" ht="14.45" x14ac:dyDescent="0.5">
      <c r="A15" s="16" t="s">
        <v>142</v>
      </c>
      <c r="B15" s="2">
        <v>1.0626570825732706E-2</v>
      </c>
      <c r="C15" s="2">
        <v>4.2306289975292843E-2</v>
      </c>
      <c r="D15" s="2">
        <v>9.9656323117389256E-2</v>
      </c>
      <c r="E15" s="2">
        <v>0.13687833595741616</v>
      </c>
      <c r="F15" s="2">
        <v>0.14182248758734373</v>
      </c>
      <c r="G15" s="2">
        <v>3.0731906364978467E-2</v>
      </c>
      <c r="H15" s="2">
        <v>7.4470547308866264E-2</v>
      </c>
      <c r="I15" s="2">
        <v>0.19505465793857946</v>
      </c>
      <c r="J15" s="2">
        <v>-9.5317357599571384E-2</v>
      </c>
    </row>
    <row r="16" spans="1:10" ht="14.65" thickBot="1" x14ac:dyDescent="0.55000000000000004">
      <c r="A16" s="16" t="s">
        <v>127</v>
      </c>
      <c r="B16" s="2">
        <v>1.1964987048874276E-2</v>
      </c>
      <c r="C16" s="2">
        <v>-1.1219375924621966E-2</v>
      </c>
      <c r="D16" s="2">
        <v>2.9824526834379306E-2</v>
      </c>
      <c r="E16" s="2">
        <v>9.1320331853023351E-2</v>
      </c>
      <c r="F16" s="2">
        <v>6.3587953358903215E-2</v>
      </c>
      <c r="G16" s="2">
        <v>-5.2543465511873499E-2</v>
      </c>
      <c r="H16" s="2">
        <v>0.10245012864770908</v>
      </c>
      <c r="I16" s="2">
        <v>0.19984210914714251</v>
      </c>
      <c r="J16" s="2">
        <v>-0.19025084131845182</v>
      </c>
    </row>
    <row r="17" spans="1:10" s="20" customFormat="1" ht="14.65" thickBot="1" x14ac:dyDescent="0.55000000000000004">
      <c r="A17" s="17"/>
      <c r="B17" s="18"/>
      <c r="C17" s="18"/>
      <c r="D17" s="18"/>
      <c r="E17" s="18"/>
      <c r="F17" s="19"/>
      <c r="G17" s="19"/>
      <c r="H17" s="19"/>
      <c r="I17" s="19"/>
      <c r="J17" s="19"/>
    </row>
    <row r="18" spans="1:10" ht="14.65" thickBot="1" x14ac:dyDescent="0.55000000000000004">
      <c r="A18" s="22"/>
      <c r="B18" s="106" t="s">
        <v>22</v>
      </c>
      <c r="C18" s="107"/>
      <c r="D18" s="107"/>
      <c r="E18" s="108"/>
      <c r="F18" s="9"/>
      <c r="G18" s="9"/>
      <c r="H18" s="9"/>
      <c r="I18" s="9"/>
    </row>
    <row r="19" spans="1:10" ht="14.65" thickBot="1" x14ac:dyDescent="0.55000000000000004">
      <c r="A19" s="23"/>
      <c r="B19" s="14" t="s">
        <v>13</v>
      </c>
      <c r="C19" s="14" t="s">
        <v>14</v>
      </c>
      <c r="D19" s="45" t="s">
        <v>15</v>
      </c>
      <c r="E19" s="25" t="s">
        <v>16</v>
      </c>
      <c r="F19" s="9"/>
      <c r="G19" s="9"/>
      <c r="H19" s="9"/>
      <c r="I19" s="9"/>
    </row>
    <row r="20" spans="1:10" ht="14.45" x14ac:dyDescent="0.5">
      <c r="A20" s="16" t="s">
        <v>143</v>
      </c>
      <c r="B20" s="4">
        <v>5.1131691848633274</v>
      </c>
      <c r="C20" s="4">
        <v>4.8547313405233501</v>
      </c>
      <c r="D20" s="4">
        <v>4.151822914139208</v>
      </c>
      <c r="E20" s="4">
        <v>2.3671570385390566</v>
      </c>
      <c r="F20" s="9"/>
      <c r="G20" s="9"/>
      <c r="H20" s="9"/>
      <c r="I20" s="9"/>
    </row>
    <row r="21" spans="1:10" ht="14.45" x14ac:dyDescent="0.5">
      <c r="A21" s="16" t="s">
        <v>144</v>
      </c>
      <c r="B21" s="4">
        <v>4.1947617691698582</v>
      </c>
      <c r="C21" s="4">
        <v>5.5821866535022986</v>
      </c>
      <c r="D21" s="4">
        <v>6.0177778837716325</v>
      </c>
      <c r="E21" s="4">
        <v>2.7849293191859652</v>
      </c>
      <c r="F21" s="9"/>
      <c r="G21" s="9"/>
      <c r="H21" s="9"/>
      <c r="I21" s="9"/>
    </row>
    <row r="22" spans="1:10" ht="14.45" x14ac:dyDescent="0.5">
      <c r="A22" s="16" t="s">
        <v>142</v>
      </c>
      <c r="B22" s="4">
        <v>5.9934914353314719</v>
      </c>
      <c r="C22" s="4">
        <v>5.7896160046130261</v>
      </c>
      <c r="D22" s="4">
        <v>6.3836655416374208</v>
      </c>
      <c r="E22" s="4">
        <v>2.5516008070465115</v>
      </c>
      <c r="F22" s="9"/>
      <c r="G22" s="9"/>
      <c r="H22" s="9"/>
      <c r="I22" s="9"/>
    </row>
    <row r="23" spans="1:10" ht="14.45" x14ac:dyDescent="0.5">
      <c r="A23" s="16" t="s">
        <v>127</v>
      </c>
      <c r="B23" s="4">
        <v>1.1133098825781131</v>
      </c>
      <c r="C23" s="4">
        <v>0.69790609088747113</v>
      </c>
      <c r="D23" s="4">
        <v>1.4241814404255202</v>
      </c>
      <c r="E23" s="4">
        <v>0.49074469108033458</v>
      </c>
      <c r="F23" s="9"/>
      <c r="G23" s="9"/>
      <c r="H23" s="9"/>
      <c r="I23" s="9"/>
    </row>
    <row r="24" spans="1:10" ht="14.65" thickBot="1" x14ac:dyDescent="0.55000000000000004">
      <c r="A24" s="26"/>
      <c r="B24" s="26"/>
      <c r="C24" s="26"/>
      <c r="D24" s="26"/>
      <c r="E24" s="27"/>
      <c r="F24" s="27"/>
      <c r="G24" s="27"/>
    </row>
    <row r="25" spans="1:10" ht="14.65" thickBot="1" x14ac:dyDescent="0.55000000000000004">
      <c r="A25" s="22"/>
      <c r="B25" s="106" t="s">
        <v>29</v>
      </c>
      <c r="C25" s="107"/>
      <c r="D25" s="107"/>
      <c r="E25" s="108"/>
      <c r="F25" s="9"/>
      <c r="G25" s="9"/>
      <c r="H25" s="9"/>
      <c r="I25" s="9"/>
    </row>
    <row r="26" spans="1:10" ht="14.65" thickBot="1" x14ac:dyDescent="0.55000000000000004">
      <c r="A26" s="23"/>
      <c r="B26" s="14" t="s">
        <v>13</v>
      </c>
      <c r="C26" s="14" t="s">
        <v>14</v>
      </c>
      <c r="D26" s="45" t="s">
        <v>15</v>
      </c>
      <c r="E26" s="25" t="s">
        <v>16</v>
      </c>
      <c r="F26" s="9"/>
      <c r="G26" s="9"/>
      <c r="H26" s="9"/>
      <c r="I26" s="9"/>
    </row>
    <row r="27" spans="1:10" ht="14.45" x14ac:dyDescent="0.5">
      <c r="A27" s="16" t="s">
        <v>143</v>
      </c>
      <c r="B27" s="4">
        <v>1.5396465065810607</v>
      </c>
      <c r="C27" s="4">
        <v>1.6286928653772517</v>
      </c>
      <c r="D27" s="4">
        <v>1.4507725567366103</v>
      </c>
      <c r="E27" s="4">
        <v>1.0644525622322258</v>
      </c>
      <c r="F27" s="9"/>
      <c r="G27" s="9"/>
      <c r="H27" s="9"/>
      <c r="I27" s="9"/>
    </row>
    <row r="28" spans="1:10" x14ac:dyDescent="0.25">
      <c r="A28" s="16" t="s">
        <v>144</v>
      </c>
      <c r="B28" s="4">
        <v>1.2688606039663159</v>
      </c>
      <c r="C28" s="4">
        <v>1.6731164252004802</v>
      </c>
      <c r="D28" s="4">
        <v>1.7765039165278327</v>
      </c>
      <c r="E28" s="4">
        <v>1.156685944812023</v>
      </c>
      <c r="F28" s="9"/>
      <c r="G28" s="9"/>
      <c r="H28" s="9"/>
      <c r="I28" s="9"/>
    </row>
    <row r="29" spans="1:10" x14ac:dyDescent="0.25">
      <c r="A29" s="16" t="s">
        <v>142</v>
      </c>
      <c r="B29" s="4">
        <v>1.6095097237603748</v>
      </c>
      <c r="C29" s="4">
        <v>1.9223107101056085</v>
      </c>
      <c r="D29" s="4">
        <v>2.031476828065478</v>
      </c>
      <c r="E29" s="4">
        <v>1.14954237771727</v>
      </c>
      <c r="F29" s="9"/>
      <c r="G29" s="9"/>
      <c r="H29" s="9"/>
      <c r="I29" s="9"/>
    </row>
    <row r="30" spans="1:10" x14ac:dyDescent="0.25">
      <c r="A30" s="16" t="s">
        <v>127</v>
      </c>
      <c r="B30" s="4">
        <v>0.23954307776470096</v>
      </c>
      <c r="C30" s="4">
        <v>0.10040114252552397</v>
      </c>
      <c r="D30" s="4">
        <v>0.51955738661428674</v>
      </c>
      <c r="E30" s="4">
        <v>7.9035837682502413E-2</v>
      </c>
      <c r="F30" s="9"/>
      <c r="G30" s="9"/>
      <c r="H30" s="9"/>
      <c r="I30" s="9"/>
    </row>
    <row r="31" spans="1:10" ht="15.75" thickBot="1" x14ac:dyDescent="0.3">
      <c r="A31" s="26"/>
      <c r="B31" s="26"/>
      <c r="C31" s="26"/>
      <c r="D31" s="26"/>
      <c r="E31" s="27"/>
      <c r="F31" s="27"/>
      <c r="G31" s="27"/>
    </row>
    <row r="32" spans="1:10" ht="15.75" thickBot="1" x14ac:dyDescent="0.3">
      <c r="A32" s="22"/>
      <c r="B32" s="106" t="s">
        <v>3</v>
      </c>
      <c r="C32" s="107"/>
      <c r="D32" s="107"/>
      <c r="E32" s="108"/>
      <c r="F32" s="9"/>
      <c r="G32" s="9"/>
      <c r="H32" s="9"/>
      <c r="I32" s="9"/>
    </row>
    <row r="33" spans="1:9" ht="15.75" thickBot="1" x14ac:dyDescent="0.3">
      <c r="A33" s="23"/>
      <c r="B33" s="14" t="s">
        <v>13</v>
      </c>
      <c r="C33" s="14" t="s">
        <v>14</v>
      </c>
      <c r="D33" s="45" t="s">
        <v>15</v>
      </c>
      <c r="E33" s="25" t="s">
        <v>16</v>
      </c>
      <c r="F33" s="9"/>
      <c r="G33" s="9"/>
      <c r="H33" s="9"/>
      <c r="I33" s="9"/>
    </row>
    <row r="34" spans="1:9" x14ac:dyDescent="0.25">
      <c r="A34" s="16" t="s">
        <v>143</v>
      </c>
      <c r="B34" s="2">
        <v>1.6192557052546117E-2</v>
      </c>
      <c r="C34" s="2">
        <v>1.7060608655561905E-2</v>
      </c>
      <c r="D34" s="2">
        <v>1.8110189994041626E-2</v>
      </c>
      <c r="E34" s="2">
        <v>2.9484142664943893E-2</v>
      </c>
      <c r="F34" s="9"/>
      <c r="G34" s="9"/>
      <c r="H34" s="9"/>
      <c r="I34" s="9"/>
    </row>
    <row r="35" spans="1:9" x14ac:dyDescent="0.25">
      <c r="A35" s="16" t="s">
        <v>144</v>
      </c>
      <c r="B35" s="2">
        <v>1.528789948571832E-2</v>
      </c>
      <c r="C35" s="2">
        <v>1.3295661713002775E-2</v>
      </c>
      <c r="D35" s="2">
        <v>1.2741270021565939E-2</v>
      </c>
      <c r="E35" s="2">
        <v>2.3709241684902863E-2</v>
      </c>
      <c r="F35" s="9"/>
      <c r="G35" s="9"/>
      <c r="H35" s="9"/>
      <c r="I35" s="9"/>
    </row>
    <row r="36" spans="1:9" x14ac:dyDescent="0.25">
      <c r="A36" s="16" t="s">
        <v>142</v>
      </c>
      <c r="B36" s="2">
        <v>1.1928124548729319E-2</v>
      </c>
      <c r="C36" s="2">
        <v>1.412308886008997E-2</v>
      </c>
      <c r="D36" s="2">
        <v>1.3517172482362923E-2</v>
      </c>
      <c r="E36" s="2">
        <v>2.7190875655332309E-2</v>
      </c>
      <c r="F36" s="9"/>
      <c r="G36" s="9"/>
      <c r="H36" s="9"/>
      <c r="I36" s="9"/>
    </row>
    <row r="37" spans="1:9" x14ac:dyDescent="0.25">
      <c r="A37" s="16" t="s">
        <v>127</v>
      </c>
      <c r="B37" s="2">
        <v>2.5699425985807541E-2</v>
      </c>
      <c r="C37" s="2">
        <v>3.3676322180428188E-2</v>
      </c>
      <c r="D37" s="2">
        <v>3.1497173027341445E-2</v>
      </c>
      <c r="E37" s="2">
        <v>4.6493607044409871E-2</v>
      </c>
      <c r="F37" s="9"/>
      <c r="G37" s="9"/>
      <c r="H37" s="9"/>
      <c r="I37" s="9"/>
    </row>
    <row r="38" spans="1:9" ht="15.75" thickBot="1" x14ac:dyDescent="0.3">
      <c r="A38" s="26"/>
      <c r="B38" s="26"/>
      <c r="C38" s="26"/>
      <c r="D38" s="26"/>
      <c r="E38" s="27"/>
      <c r="F38" s="27"/>
      <c r="G38" s="27"/>
    </row>
    <row r="39" spans="1:9" ht="15.75" thickBot="1" x14ac:dyDescent="0.3">
      <c r="A39" s="22"/>
      <c r="B39" s="106" t="s">
        <v>2</v>
      </c>
      <c r="C39" s="107"/>
      <c r="D39" s="107"/>
      <c r="E39" s="108"/>
      <c r="F39" s="9"/>
      <c r="G39" s="9"/>
      <c r="H39" s="9"/>
      <c r="I39" s="9"/>
    </row>
    <row r="40" spans="1:9" ht="15.75" thickBot="1" x14ac:dyDescent="0.3">
      <c r="A40" s="23"/>
      <c r="B40" s="14" t="s">
        <v>13</v>
      </c>
      <c r="C40" s="14" t="s">
        <v>14</v>
      </c>
      <c r="D40" s="45" t="s">
        <v>15</v>
      </c>
      <c r="E40" s="25" t="s">
        <v>16</v>
      </c>
      <c r="F40" s="9"/>
      <c r="G40" s="9"/>
      <c r="H40" s="9"/>
      <c r="I40" s="9"/>
    </row>
    <row r="41" spans="1:9" x14ac:dyDescent="0.25">
      <c r="A41" s="16" t="s">
        <v>143</v>
      </c>
      <c r="B41" s="2">
        <v>4.2044622947872784E-2</v>
      </c>
      <c r="C41" s="2">
        <v>3.9483105004669013E-2</v>
      </c>
      <c r="D41" s="2">
        <v>3.8912485595796416E-2</v>
      </c>
      <c r="E41" s="2">
        <v>4.8275383230219036E-2</v>
      </c>
      <c r="F41" s="9"/>
      <c r="G41" s="9"/>
      <c r="H41" s="9"/>
      <c r="I41" s="9"/>
    </row>
    <row r="42" spans="1:9" x14ac:dyDescent="0.25">
      <c r="A42" s="16" t="s">
        <v>144</v>
      </c>
      <c r="B42" s="2">
        <v>3.5915265820170718E-2</v>
      </c>
      <c r="C42" s="2">
        <v>3.3111871215459436E-2</v>
      </c>
      <c r="D42" s="2">
        <v>3.2490153160398584E-2</v>
      </c>
      <c r="E42" s="2">
        <v>4.0868721945596334E-2</v>
      </c>
      <c r="F42" s="9"/>
      <c r="G42" s="9"/>
      <c r="H42" s="9"/>
      <c r="I42" s="9"/>
    </row>
    <row r="43" spans="1:9" x14ac:dyDescent="0.25">
      <c r="A43" s="16" t="s">
        <v>142</v>
      </c>
      <c r="B43" s="2">
        <v>3.2888735873142533E-2</v>
      </c>
      <c r="C43" s="2">
        <v>3.2773913043864303E-2</v>
      </c>
      <c r="D43" s="2">
        <v>3.3184895965921841E-2</v>
      </c>
      <c r="E43" s="2">
        <v>4.4176667586356064E-2</v>
      </c>
      <c r="F43" s="9"/>
      <c r="G43" s="9"/>
      <c r="H43" s="9"/>
      <c r="I43" s="9"/>
    </row>
    <row r="44" spans="1:9" x14ac:dyDescent="0.25">
      <c r="A44" s="16" t="s">
        <v>127</v>
      </c>
      <c r="B44" s="2">
        <v>4.0627953383635472E-2</v>
      </c>
      <c r="C44" s="2">
        <v>4.8824607805102067E-2</v>
      </c>
      <c r="D44" s="2">
        <v>5.0969724584437617E-2</v>
      </c>
      <c r="E44" s="2">
        <v>6.473371788080845E-2</v>
      </c>
      <c r="F44" s="9"/>
      <c r="G44" s="9"/>
      <c r="H44" s="9"/>
      <c r="I44" s="9"/>
    </row>
    <row r="45" spans="1:9" ht="15.75" thickBot="1" x14ac:dyDescent="0.3">
      <c r="A45" s="26"/>
      <c r="B45" s="26"/>
      <c r="C45" s="26"/>
      <c r="D45" s="26"/>
      <c r="E45" s="26"/>
      <c r="F45" s="27"/>
      <c r="G45" s="27"/>
      <c r="H45" s="27"/>
      <c r="I45" s="27"/>
    </row>
    <row r="46" spans="1:9" ht="43.9" customHeight="1" thickBot="1" x14ac:dyDescent="0.3">
      <c r="A46" s="37"/>
      <c r="B46" s="38" t="s">
        <v>18</v>
      </c>
      <c r="C46" s="38" t="s">
        <v>23</v>
      </c>
      <c r="D46" s="38" t="s">
        <v>24</v>
      </c>
      <c r="E46" s="38" t="s">
        <v>25</v>
      </c>
      <c r="F46" s="39" t="s">
        <v>26</v>
      </c>
      <c r="G46" s="48" t="s">
        <v>33</v>
      </c>
    </row>
    <row r="47" spans="1:9" x14ac:dyDescent="0.25">
      <c r="A47" s="16" t="s">
        <v>143</v>
      </c>
      <c r="B47" s="4">
        <v>71.568627450980387</v>
      </c>
      <c r="C47" s="4">
        <v>73</v>
      </c>
      <c r="D47" s="4">
        <v>29</v>
      </c>
      <c r="E47" s="4">
        <v>1.1883440044081766</v>
      </c>
      <c r="F47" s="4">
        <v>27.941079182977347</v>
      </c>
      <c r="G47" s="4">
        <v>1.7199824799736882</v>
      </c>
    </row>
    <row r="48" spans="1:9" x14ac:dyDescent="0.25">
      <c r="A48" s="16" t="s">
        <v>144</v>
      </c>
      <c r="B48" s="4">
        <v>68.627450980392155</v>
      </c>
      <c r="C48" s="4">
        <v>70</v>
      </c>
      <c r="D48" s="4">
        <v>32</v>
      </c>
      <c r="E48" s="4">
        <v>1.4951600901245357</v>
      </c>
      <c r="F48" s="4">
        <v>23.278124666230017</v>
      </c>
      <c r="G48" s="4">
        <v>-2.7210395350117702</v>
      </c>
    </row>
    <row r="49" spans="1:7" x14ac:dyDescent="0.25">
      <c r="A49" s="16" t="s">
        <v>142</v>
      </c>
      <c r="B49" s="4">
        <v>74.509803921568633</v>
      </c>
      <c r="C49" s="4">
        <v>76</v>
      </c>
      <c r="D49" s="4">
        <v>26</v>
      </c>
      <c r="E49" s="4">
        <v>1.0627140104948982</v>
      </c>
      <c r="F49" s="4">
        <v>28.721808156436424</v>
      </c>
      <c r="G49" s="4">
        <v>3.1533881186434591</v>
      </c>
    </row>
    <row r="50" spans="1:7" x14ac:dyDescent="0.25">
      <c r="A50" s="16" t="s">
        <v>127</v>
      </c>
      <c r="B50" s="4">
        <v>58.82352941176471</v>
      </c>
      <c r="C50" s="4">
        <v>60</v>
      </c>
      <c r="D50" s="4">
        <v>42</v>
      </c>
      <c r="E50" s="4">
        <v>0.94079437749177142</v>
      </c>
      <c r="F50" s="4">
        <v>34.196208562799555</v>
      </c>
      <c r="G50" s="4">
        <v>35.312111382155386</v>
      </c>
    </row>
    <row r="51" spans="1:7" ht="15.75" thickBot="1" x14ac:dyDescent="0.3">
      <c r="B51" s="40"/>
    </row>
    <row r="52" spans="1:7" ht="15.75" thickBot="1" x14ac:dyDescent="0.3">
      <c r="A52" s="22"/>
      <c r="B52" s="106" t="s">
        <v>72</v>
      </c>
      <c r="C52" s="107"/>
      <c r="D52" s="107"/>
      <c r="E52" s="108"/>
    </row>
    <row r="53" spans="1:7" ht="15.75" thickBot="1" x14ac:dyDescent="0.3">
      <c r="A53" s="23"/>
      <c r="B53" s="14" t="s">
        <v>13</v>
      </c>
      <c r="C53" s="14" t="s">
        <v>14</v>
      </c>
      <c r="D53" s="45" t="s">
        <v>15</v>
      </c>
      <c r="E53" s="25" t="s">
        <v>16</v>
      </c>
    </row>
    <row r="54" spans="1:7" x14ac:dyDescent="0.25">
      <c r="A54" s="16" t="s">
        <v>143</v>
      </c>
      <c r="B54" s="49">
        <v>8.4459956967952832E-2</v>
      </c>
      <c r="C54" s="49">
        <v>0.12720165243440759</v>
      </c>
      <c r="D54" s="49">
        <v>0.11306658867100119</v>
      </c>
      <c r="E54" s="49">
        <v>9.9137967119676554E-2</v>
      </c>
    </row>
    <row r="55" spans="1:7" x14ac:dyDescent="0.25">
      <c r="A55" s="16" t="s">
        <v>144</v>
      </c>
      <c r="B55" s="49">
        <v>-2.6609382517316607E-2</v>
      </c>
      <c r="C55" s="49">
        <v>3.736026912287789E-2</v>
      </c>
      <c r="D55" s="49">
        <v>5.5202201711094363E-2</v>
      </c>
      <c r="E55" s="49">
        <v>7.2867757640559166E-2</v>
      </c>
    </row>
    <row r="56" spans="1:7" x14ac:dyDescent="0.25">
      <c r="A56" s="16" t="s">
        <v>142</v>
      </c>
      <c r="B56" s="49">
        <v>5.0075549033737288E-2</v>
      </c>
      <c r="C56" s="49">
        <v>0.10403934984394241</v>
      </c>
      <c r="D56" s="49">
        <v>0.10955673304831458</v>
      </c>
      <c r="E56" s="49">
        <v>0.12588269543088487</v>
      </c>
    </row>
    <row r="57" spans="1:7" x14ac:dyDescent="0.25">
      <c r="A57" s="16" t="s">
        <v>127</v>
      </c>
      <c r="B57" s="49">
        <v>0.31799992093653434</v>
      </c>
      <c r="C57" s="49">
        <v>0.34653562426692808</v>
      </c>
      <c r="D57" s="49">
        <v>0.33947627320865092</v>
      </c>
      <c r="E57" s="49">
        <v>0.33219225844692352</v>
      </c>
    </row>
    <row r="58" spans="1:7" ht="15.75" thickBot="1" x14ac:dyDescent="0.3"/>
    <row r="59" spans="1:7" ht="15.75" thickBot="1" x14ac:dyDescent="0.3">
      <c r="A59" s="22"/>
      <c r="B59" s="106" t="s">
        <v>44</v>
      </c>
      <c r="C59" s="107"/>
      <c r="D59" s="107"/>
      <c r="E59" s="108"/>
    </row>
    <row r="60" spans="1:7" ht="15.75" thickBot="1" x14ac:dyDescent="0.3">
      <c r="A60" s="23"/>
      <c r="B60" s="14" t="s">
        <v>13</v>
      </c>
      <c r="C60" s="14" t="s">
        <v>14</v>
      </c>
      <c r="D60" s="45" t="s">
        <v>15</v>
      </c>
      <c r="E60" s="25" t="s">
        <v>16</v>
      </c>
    </row>
    <row r="61" spans="1:7" x14ac:dyDescent="0.25">
      <c r="A61" s="16" t="s">
        <v>143</v>
      </c>
      <c r="B61" s="49">
        <v>4.6035680880488554</v>
      </c>
      <c r="C61" s="49">
        <v>4.9353026556032003</v>
      </c>
      <c r="D61" s="49">
        <v>4.0933030171743283</v>
      </c>
      <c r="E61" s="49">
        <v>2.9913487007516166</v>
      </c>
    </row>
    <row r="62" spans="1:7" x14ac:dyDescent="0.25">
      <c r="A62" s="16" t="s">
        <v>144</v>
      </c>
      <c r="B62" s="49">
        <v>3.623706722076756</v>
      </c>
      <c r="C62" s="49">
        <v>4.7880814615699254</v>
      </c>
      <c r="D62" s="49">
        <v>5.0943939987919897</v>
      </c>
      <c r="E62" s="49">
        <v>3.2706626971474226</v>
      </c>
    </row>
    <row r="63" spans="1:7" x14ac:dyDescent="0.25">
      <c r="A63" s="16" t="s">
        <v>142</v>
      </c>
      <c r="B63" s="49">
        <v>5.0196105792935928</v>
      </c>
      <c r="C63" s="49">
        <v>5.9632042073013407</v>
      </c>
      <c r="D63" s="49">
        <v>6.0663070480304908</v>
      </c>
      <c r="E63" s="49">
        <v>3.1063947999081654</v>
      </c>
    </row>
    <row r="64" spans="1:7" x14ac:dyDescent="0.25">
      <c r="A64" s="16" t="s">
        <v>127</v>
      </c>
      <c r="B64" s="49">
        <v>1.665507775381228</v>
      </c>
      <c r="C64" s="49">
        <v>1.4518822323128757</v>
      </c>
      <c r="D64" s="49">
        <v>1.9329135677666267</v>
      </c>
      <c r="E64" s="49">
        <v>1.3439919678453875</v>
      </c>
    </row>
  </sheetData>
  <mergeCells count="10">
    <mergeCell ref="B39:E39"/>
    <mergeCell ref="A1:J1"/>
    <mergeCell ref="A2:J2"/>
    <mergeCell ref="B59:E59"/>
    <mergeCell ref="B52:E52"/>
    <mergeCell ref="B4:F4"/>
    <mergeCell ref="B11:J11"/>
    <mergeCell ref="B18:E18"/>
    <mergeCell ref="B25:E25"/>
    <mergeCell ref="B32:E32"/>
  </mergeCells>
  <conditionalFormatting sqref="B6: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B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topLeftCell="A25" zoomScaleNormal="100" workbookViewId="0">
      <selection activeCell="C71" sqref="C71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145</v>
      </c>
      <c r="B6" s="2">
        <v>2.7324648721100298E-2</v>
      </c>
      <c r="C6" s="2">
        <v>6.8567240059409285E-2</v>
      </c>
      <c r="D6" s="2">
        <v>7.9538770573310158E-2</v>
      </c>
      <c r="E6" s="2">
        <v>8.4399239691585137E-2</v>
      </c>
      <c r="F6" s="2">
        <v>6.6326038152889621E-2</v>
      </c>
      <c r="G6" s="9"/>
      <c r="H6" s="9"/>
      <c r="I6" s="9"/>
      <c r="J6" s="9"/>
    </row>
    <row r="7" spans="1:10" ht="14.45" x14ac:dyDescent="0.5">
      <c r="A7" s="16" t="s">
        <v>146</v>
      </c>
      <c r="B7" s="2">
        <v>2.4779452156888926E-2</v>
      </c>
      <c r="C7" s="2">
        <v>6.5928550707337275E-2</v>
      </c>
      <c r="D7" s="2">
        <v>7.6875252959128337E-2</v>
      </c>
      <c r="E7" s="2">
        <v>8.1724726841285289E-2</v>
      </c>
      <c r="F7" s="2">
        <v>6.3692322048872541E-2</v>
      </c>
      <c r="G7" s="9"/>
      <c r="H7" s="9"/>
      <c r="I7" s="9"/>
      <c r="J7" s="9"/>
    </row>
    <row r="8" spans="1:10" ht="14.45" x14ac:dyDescent="0.5">
      <c r="A8" s="16" t="s">
        <v>147</v>
      </c>
      <c r="B8" s="2">
        <v>2.2245800050238573E-2</v>
      </c>
      <c r="C8" s="2">
        <v>6.3301810284384308E-2</v>
      </c>
      <c r="D8" s="2">
        <v>7.4223791598390987E-2</v>
      </c>
      <c r="E8" s="2">
        <v>7.90623177653349E-2</v>
      </c>
      <c r="F8" s="2">
        <v>6.1070533577414876E-2</v>
      </c>
      <c r="G8" s="9"/>
      <c r="H8" s="9"/>
      <c r="I8" s="9"/>
      <c r="J8" s="9"/>
    </row>
    <row r="9" spans="1:10" ht="14.45" x14ac:dyDescent="0.5">
      <c r="A9" s="16" t="s">
        <v>127</v>
      </c>
      <c r="B9" s="2">
        <v>-2.3907947825610565E-2</v>
      </c>
      <c r="C9" s="2">
        <v>2.8989620831147311E-2</v>
      </c>
      <c r="D9" s="2">
        <v>2.3757747846345101E-2</v>
      </c>
      <c r="E9" s="2">
        <v>4.5791542293513565E-2</v>
      </c>
      <c r="F9" s="2">
        <v>2.3056614355051686E-2</v>
      </c>
      <c r="G9" s="9"/>
      <c r="H9" s="9"/>
      <c r="I9" s="9"/>
      <c r="J9" s="9"/>
    </row>
    <row r="10" spans="1:10" ht="14.65" thickBot="1" x14ac:dyDescent="0.55000000000000004">
      <c r="A10" s="26"/>
      <c r="B10" s="26"/>
      <c r="C10" s="26"/>
      <c r="D10" s="26"/>
      <c r="E10" s="26"/>
      <c r="F10" s="27"/>
      <c r="G10" s="27"/>
      <c r="H10" s="27"/>
      <c r="I10" s="27"/>
    </row>
    <row r="11" spans="1:10" ht="14.65" thickBot="1" x14ac:dyDescent="0.55000000000000004">
      <c r="A11" s="11"/>
      <c r="B11" s="106" t="s">
        <v>21</v>
      </c>
      <c r="C11" s="107"/>
      <c r="D11" s="107"/>
      <c r="E11" s="107"/>
      <c r="F11" s="107"/>
      <c r="G11" s="107"/>
      <c r="H11" s="107"/>
      <c r="I11" s="107"/>
      <c r="J11" s="107"/>
    </row>
    <row r="12" spans="1:10" ht="14.65" thickBot="1" x14ac:dyDescent="0.55000000000000004">
      <c r="A12" s="12"/>
      <c r="B12" s="13" t="s">
        <v>11</v>
      </c>
      <c r="C12" s="13">
        <v>2015</v>
      </c>
      <c r="D12" s="13">
        <v>2014</v>
      </c>
      <c r="E12" s="14">
        <v>2013</v>
      </c>
      <c r="F12" s="13">
        <v>2012</v>
      </c>
      <c r="G12" s="14">
        <v>2011</v>
      </c>
      <c r="H12" s="13">
        <v>2010</v>
      </c>
      <c r="I12" s="14">
        <v>2009</v>
      </c>
      <c r="J12" s="13">
        <v>2008</v>
      </c>
    </row>
    <row r="13" spans="1:10" ht="14.45" x14ac:dyDescent="0.5">
      <c r="A13" s="16" t="s">
        <v>145</v>
      </c>
      <c r="B13" s="2">
        <v>8.1127770086661943E-3</v>
      </c>
      <c r="C13" s="2">
        <v>3.7136126472183228E-2</v>
      </c>
      <c r="D13" s="2">
        <v>9.42259660163558E-2</v>
      </c>
      <c r="E13" s="2">
        <v>0.13127979308670734</v>
      </c>
      <c r="F13" s="2">
        <v>0.13620159649914121</v>
      </c>
      <c r="G13" s="2">
        <v>2.5614323855005727E-2</v>
      </c>
      <c r="H13" s="2">
        <v>6.9154374042307065E-2</v>
      </c>
      <c r="I13" s="2">
        <v>0.18919392248740996</v>
      </c>
      <c r="J13" s="2">
        <v>-9.9858837234235498E-2</v>
      </c>
    </row>
    <row r="14" spans="1:10" ht="14.45" x14ac:dyDescent="0.5">
      <c r="A14" s="16" t="s">
        <v>146</v>
      </c>
      <c r="B14" s="2">
        <v>6.8621226390639389E-3</v>
      </c>
      <c r="C14" s="2">
        <v>3.4568665820993383E-2</v>
      </c>
      <c r="D14" s="2">
        <v>9.1529254259435922E-2</v>
      </c>
      <c r="E14" s="2">
        <v>0.12849953403300818</v>
      </c>
      <c r="F14" s="2">
        <v>0.13341023584611977</v>
      </c>
      <c r="G14" s="2">
        <v>2.3072982692775357E-2</v>
      </c>
      <c r="H14" s="2">
        <v>6.6514383203968075E-2</v>
      </c>
      <c r="I14" s="2">
        <v>0.18628341665340442</v>
      </c>
      <c r="J14" s="2">
        <v>-0.10211400599296427</v>
      </c>
    </row>
    <row r="15" spans="1:10" ht="14.45" x14ac:dyDescent="0.5">
      <c r="A15" s="16" t="s">
        <v>147</v>
      </c>
      <c r="B15" s="2">
        <v>5.6155986005763658E-3</v>
      </c>
      <c r="C15" s="2">
        <v>3.2012845993052874E-2</v>
      </c>
      <c r="D15" s="2">
        <v>8.8844742156420686E-2</v>
      </c>
      <c r="E15" s="2">
        <v>0.1257318351592458</v>
      </c>
      <c r="F15" s="2">
        <v>0.13063148328740937</v>
      </c>
      <c r="G15" s="2">
        <v>2.0543169353031354E-2</v>
      </c>
      <c r="H15" s="2">
        <v>6.3886346864689303E-2</v>
      </c>
      <c r="I15" s="2">
        <v>0.18338603236130568</v>
      </c>
      <c r="J15" s="2">
        <v>-0.10435888856455555</v>
      </c>
    </row>
    <row r="16" spans="1:10" ht="14.65" thickBot="1" x14ac:dyDescent="0.55000000000000004">
      <c r="A16" s="16" t="s">
        <v>127</v>
      </c>
      <c r="B16" s="2">
        <v>1.1964987048874276E-2</v>
      </c>
      <c r="C16" s="2">
        <v>-1.1219375924621966E-2</v>
      </c>
      <c r="D16" s="2">
        <v>2.9824526834379306E-2</v>
      </c>
      <c r="E16" s="2">
        <v>9.1320331853023351E-2</v>
      </c>
      <c r="F16" s="2">
        <v>6.3587953358903215E-2</v>
      </c>
      <c r="G16" s="2">
        <v>-5.2543465511873499E-2</v>
      </c>
      <c r="H16" s="2">
        <v>0.10245012864770908</v>
      </c>
      <c r="I16" s="2">
        <v>0.19984210914714251</v>
      </c>
      <c r="J16" s="2">
        <v>-0.19025084131845182</v>
      </c>
    </row>
    <row r="17" spans="1:10" s="20" customFormat="1" ht="14.65" thickBot="1" x14ac:dyDescent="0.55000000000000004">
      <c r="A17" s="17"/>
      <c r="B17" s="18"/>
      <c r="C17" s="18"/>
      <c r="D17" s="18"/>
      <c r="E17" s="18"/>
      <c r="F17" s="19"/>
      <c r="G17" s="19"/>
      <c r="H17" s="19"/>
      <c r="I17" s="19"/>
      <c r="J17" s="19"/>
    </row>
    <row r="18" spans="1:10" ht="14.65" thickBot="1" x14ac:dyDescent="0.55000000000000004">
      <c r="A18" s="22"/>
      <c r="B18" s="106" t="s">
        <v>22</v>
      </c>
      <c r="C18" s="107"/>
      <c r="D18" s="107"/>
      <c r="E18" s="108"/>
      <c r="F18" s="9"/>
      <c r="G18" s="9"/>
      <c r="H18" s="9"/>
      <c r="I18" s="9"/>
    </row>
    <row r="19" spans="1:10" ht="14.65" thickBot="1" x14ac:dyDescent="0.55000000000000004">
      <c r="A19" s="23"/>
      <c r="B19" s="14" t="s">
        <v>13</v>
      </c>
      <c r="C19" s="14" t="s">
        <v>14</v>
      </c>
      <c r="D19" s="45" t="s">
        <v>15</v>
      </c>
      <c r="E19" s="25" t="s">
        <v>16</v>
      </c>
      <c r="F19" s="9"/>
      <c r="G19" s="9"/>
      <c r="H19" s="9"/>
      <c r="I19" s="9"/>
    </row>
    <row r="20" spans="1:10" ht="14.45" x14ac:dyDescent="0.5">
      <c r="A20" s="16" t="s">
        <v>145</v>
      </c>
      <c r="B20" s="4">
        <v>5.2957695385326842</v>
      </c>
      <c r="C20" s="4">
        <v>5.2530413550473352</v>
      </c>
      <c r="D20" s="4">
        <v>5.7867781292315987</v>
      </c>
      <c r="E20" s="4">
        <v>2.3240623254685255</v>
      </c>
      <c r="F20" s="9"/>
      <c r="G20" s="9"/>
      <c r="H20" s="9"/>
      <c r="I20" s="9"/>
    </row>
    <row r="21" spans="1:10" ht="14.45" x14ac:dyDescent="0.5">
      <c r="A21" s="16" t="s">
        <v>146</v>
      </c>
      <c r="B21" s="4">
        <v>4.9722088193911205</v>
      </c>
      <c r="C21" s="4">
        <v>4.9977985550862885</v>
      </c>
      <c r="D21" s="4">
        <v>5.5045520716348895</v>
      </c>
      <c r="E21" s="4">
        <v>2.2135356292413468</v>
      </c>
      <c r="F21" s="9"/>
      <c r="G21" s="9"/>
      <c r="H21" s="9"/>
      <c r="I21" s="9"/>
    </row>
    <row r="22" spans="1:10" ht="14.45" x14ac:dyDescent="0.5">
      <c r="A22" s="16" t="s">
        <v>147</v>
      </c>
      <c r="B22" s="4">
        <v>4.6641413703724561</v>
      </c>
      <c r="C22" s="4">
        <v>4.7508320694648214</v>
      </c>
      <c r="D22" s="4">
        <v>5.2325327600229787</v>
      </c>
      <c r="E22" s="4">
        <v>2.1051237841475552</v>
      </c>
      <c r="F22" s="9"/>
      <c r="G22" s="9"/>
      <c r="H22" s="9"/>
      <c r="I22" s="9"/>
    </row>
    <row r="23" spans="1:10" ht="14.45" x14ac:dyDescent="0.5">
      <c r="A23" s="16" t="s">
        <v>127</v>
      </c>
      <c r="B23" s="4">
        <v>1.1133098825781131</v>
      </c>
      <c r="C23" s="4">
        <v>0.69790609088747113</v>
      </c>
      <c r="D23" s="4">
        <v>1.4241814404255202</v>
      </c>
      <c r="E23" s="4">
        <v>0.49074469108033458</v>
      </c>
      <c r="F23" s="9"/>
      <c r="G23" s="9"/>
      <c r="H23" s="9"/>
      <c r="I23" s="9"/>
    </row>
    <row r="24" spans="1:10" ht="14.65" thickBot="1" x14ac:dyDescent="0.55000000000000004">
      <c r="A24" s="26"/>
      <c r="B24" s="26"/>
      <c r="C24" s="26"/>
      <c r="D24" s="26"/>
      <c r="E24" s="27"/>
      <c r="F24" s="27"/>
      <c r="G24" s="27"/>
    </row>
    <row r="25" spans="1:10" ht="14.65" thickBot="1" x14ac:dyDescent="0.55000000000000004">
      <c r="A25" s="22"/>
      <c r="B25" s="106" t="s">
        <v>29</v>
      </c>
      <c r="C25" s="107"/>
      <c r="D25" s="107"/>
      <c r="E25" s="108"/>
      <c r="F25" s="9"/>
      <c r="G25" s="9"/>
      <c r="H25" s="9"/>
      <c r="I25" s="9"/>
    </row>
    <row r="26" spans="1:10" ht="14.65" thickBot="1" x14ac:dyDescent="0.55000000000000004">
      <c r="A26" s="23"/>
      <c r="B26" s="14" t="s">
        <v>13</v>
      </c>
      <c r="C26" s="14" t="s">
        <v>14</v>
      </c>
      <c r="D26" s="45" t="s">
        <v>15</v>
      </c>
      <c r="E26" s="25" t="s">
        <v>16</v>
      </c>
      <c r="F26" s="9"/>
      <c r="G26" s="9"/>
      <c r="H26" s="9"/>
      <c r="I26" s="9"/>
    </row>
    <row r="27" spans="1:10" ht="14.45" x14ac:dyDescent="0.5">
      <c r="A27" s="16" t="s">
        <v>145</v>
      </c>
      <c r="B27" s="4">
        <v>1.4556776742618198</v>
      </c>
      <c r="C27" s="4">
        <v>1.7688143429745047</v>
      </c>
      <c r="D27" s="4">
        <v>1.8802471890893158</v>
      </c>
      <c r="E27" s="4">
        <v>1.0360613590204126</v>
      </c>
      <c r="F27" s="9"/>
      <c r="G27" s="9"/>
      <c r="H27" s="9"/>
      <c r="I27" s="9"/>
    </row>
    <row r="28" spans="1:10" ht="14.45" x14ac:dyDescent="0.5">
      <c r="A28" s="16" t="s">
        <v>146</v>
      </c>
      <c r="B28" s="4">
        <v>1.3790245519255329</v>
      </c>
      <c r="C28" s="4">
        <v>1.6923284881332694</v>
      </c>
      <c r="D28" s="4">
        <v>1.8048908244364401</v>
      </c>
      <c r="E28" s="4">
        <v>0.97951479127089691</v>
      </c>
      <c r="F28" s="9"/>
      <c r="G28" s="9"/>
      <c r="H28" s="9"/>
      <c r="I28" s="9"/>
    </row>
    <row r="29" spans="1:10" ht="14.45" x14ac:dyDescent="0.5">
      <c r="A29" s="16" t="s">
        <v>147</v>
      </c>
      <c r="B29" s="4">
        <v>1.3025455874418439</v>
      </c>
      <c r="C29" s="4">
        <v>1.6160164111086097</v>
      </c>
      <c r="D29" s="4">
        <v>1.7297056713695695</v>
      </c>
      <c r="E29" s="4">
        <v>0.92309669876819422</v>
      </c>
      <c r="F29" s="9"/>
      <c r="G29" s="9"/>
      <c r="H29" s="9"/>
      <c r="I29" s="9"/>
    </row>
    <row r="30" spans="1:10" ht="14.45" x14ac:dyDescent="0.5">
      <c r="A30" s="16" t="s">
        <v>127</v>
      </c>
      <c r="B30" s="4">
        <v>0.23954307776470096</v>
      </c>
      <c r="C30" s="4">
        <v>0.10040114252552397</v>
      </c>
      <c r="D30" s="4">
        <v>0.51955738661428674</v>
      </c>
      <c r="E30" s="4">
        <v>7.9035837682502413E-2</v>
      </c>
      <c r="F30" s="9"/>
      <c r="G30" s="9"/>
      <c r="H30" s="9"/>
      <c r="I30" s="9"/>
    </row>
    <row r="31" spans="1:10" ht="14.65" thickBot="1" x14ac:dyDescent="0.55000000000000004">
      <c r="A31" s="26"/>
      <c r="B31" s="26"/>
      <c r="C31" s="26"/>
      <c r="D31" s="26"/>
      <c r="E31" s="27"/>
      <c r="F31" s="27"/>
      <c r="G31" s="27"/>
    </row>
    <row r="32" spans="1:10" ht="14.65" thickBot="1" x14ac:dyDescent="0.55000000000000004">
      <c r="A32" s="22"/>
      <c r="B32" s="106" t="s">
        <v>3</v>
      </c>
      <c r="C32" s="107"/>
      <c r="D32" s="107"/>
      <c r="E32" s="108"/>
      <c r="F32" s="9"/>
      <c r="G32" s="9"/>
      <c r="H32" s="9"/>
      <c r="I32" s="9"/>
    </row>
    <row r="33" spans="1:9" ht="14.65" thickBot="1" x14ac:dyDescent="0.55000000000000004">
      <c r="A33" s="23"/>
      <c r="B33" s="14" t="s">
        <v>13</v>
      </c>
      <c r="C33" s="14" t="s">
        <v>14</v>
      </c>
      <c r="D33" s="45" t="s">
        <v>15</v>
      </c>
      <c r="E33" s="25" t="s">
        <v>16</v>
      </c>
      <c r="F33" s="9"/>
      <c r="G33" s="9"/>
      <c r="H33" s="9"/>
      <c r="I33" s="9"/>
    </row>
    <row r="34" spans="1:9" ht="14.45" x14ac:dyDescent="0.5">
      <c r="A34" s="16" t="s">
        <v>145</v>
      </c>
      <c r="B34" s="2">
        <v>1.255763076172685E-2</v>
      </c>
      <c r="C34" s="2">
        <v>1.4616002416279073E-2</v>
      </c>
      <c r="D34" s="2">
        <v>1.404932138064784E-2</v>
      </c>
      <c r="E34" s="2">
        <v>2.7706346129965483E-2</v>
      </c>
      <c r="F34" s="9"/>
      <c r="G34" s="9"/>
      <c r="H34" s="9"/>
      <c r="I34" s="9"/>
    </row>
    <row r="35" spans="1:9" ht="14.45" x14ac:dyDescent="0.5">
      <c r="A35" s="16" t="s">
        <v>146</v>
      </c>
      <c r="B35" s="2">
        <v>1.287485094733421E-2</v>
      </c>
      <c r="C35" s="2">
        <v>1.4865063514601673E-2</v>
      </c>
      <c r="D35" s="2">
        <v>1.4318046105492541E-2</v>
      </c>
      <c r="E35" s="2">
        <v>2.7966709925218648E-2</v>
      </c>
      <c r="F35" s="9"/>
      <c r="G35" s="9"/>
      <c r="H35" s="9"/>
      <c r="I35" s="9"/>
    </row>
    <row r="36" spans="1:9" ht="14.45" x14ac:dyDescent="0.5">
      <c r="A36" s="16" t="s">
        <v>147</v>
      </c>
      <c r="B36" s="2">
        <v>1.319347323014658E-2</v>
      </c>
      <c r="C36" s="2">
        <v>1.5115745545462645E-2</v>
      </c>
      <c r="D36" s="2">
        <v>1.4588385096580704E-2</v>
      </c>
      <c r="E36" s="2">
        <v>2.8228739340364295E-2</v>
      </c>
      <c r="F36" s="9"/>
      <c r="G36" s="9"/>
      <c r="H36" s="9"/>
      <c r="I36" s="9"/>
    </row>
    <row r="37" spans="1:9" ht="14.45" x14ac:dyDescent="0.5">
      <c r="A37" s="16" t="s">
        <v>127</v>
      </c>
      <c r="B37" s="2">
        <v>2.5699425985807541E-2</v>
      </c>
      <c r="C37" s="2">
        <v>3.3676322180428188E-2</v>
      </c>
      <c r="D37" s="2">
        <v>3.1497173027341445E-2</v>
      </c>
      <c r="E37" s="2">
        <v>4.6493607044409871E-2</v>
      </c>
      <c r="F37" s="9"/>
      <c r="G37" s="9"/>
      <c r="H37" s="9"/>
      <c r="I37" s="9"/>
    </row>
    <row r="38" spans="1:9" ht="14.65" thickBot="1" x14ac:dyDescent="0.55000000000000004">
      <c r="A38" s="26"/>
      <c r="B38" s="26"/>
      <c r="C38" s="26"/>
      <c r="D38" s="26"/>
      <c r="E38" s="27"/>
      <c r="F38" s="27"/>
      <c r="G38" s="27"/>
    </row>
    <row r="39" spans="1:9" ht="14.65" thickBot="1" x14ac:dyDescent="0.55000000000000004">
      <c r="A39" s="22"/>
      <c r="B39" s="106" t="s">
        <v>2</v>
      </c>
      <c r="C39" s="107"/>
      <c r="D39" s="107"/>
      <c r="E39" s="108"/>
      <c r="F39" s="9"/>
      <c r="G39" s="9"/>
      <c r="H39" s="9"/>
      <c r="I39" s="9"/>
    </row>
    <row r="40" spans="1:9" ht="14.65" thickBot="1" x14ac:dyDescent="0.55000000000000004">
      <c r="A40" s="23"/>
      <c r="B40" s="14" t="s">
        <v>13</v>
      </c>
      <c r="C40" s="14" t="s">
        <v>14</v>
      </c>
      <c r="D40" s="45" t="s">
        <v>15</v>
      </c>
      <c r="E40" s="25" t="s">
        <v>16</v>
      </c>
      <c r="F40" s="9"/>
      <c r="G40" s="9"/>
      <c r="H40" s="9"/>
      <c r="I40" s="9"/>
    </row>
    <row r="41" spans="1:9" ht="14.45" x14ac:dyDescent="0.5">
      <c r="A41" s="16" t="s">
        <v>145</v>
      </c>
      <c r="B41" s="2">
        <v>3.2888735873142519E-2</v>
      </c>
      <c r="C41" s="2">
        <v>3.2773913043864282E-2</v>
      </c>
      <c r="D41" s="2">
        <v>3.3184895965921821E-2</v>
      </c>
      <c r="E41" s="2">
        <v>4.4176667586356036E-2</v>
      </c>
      <c r="F41" s="9"/>
      <c r="G41" s="9"/>
      <c r="H41" s="9"/>
      <c r="I41" s="9"/>
    </row>
    <row r="42" spans="1:9" ht="14.45" x14ac:dyDescent="0.5">
      <c r="A42" s="16" t="s">
        <v>146</v>
      </c>
      <c r="B42" s="2">
        <v>3.2888735873142512E-2</v>
      </c>
      <c r="C42" s="2">
        <v>3.2773913043864282E-2</v>
      </c>
      <c r="D42" s="2">
        <v>3.3184895965921821E-2</v>
      </c>
      <c r="E42" s="2">
        <v>4.4176667586356064E-2</v>
      </c>
      <c r="F42" s="9"/>
      <c r="G42" s="9"/>
      <c r="H42" s="9"/>
      <c r="I42" s="9"/>
    </row>
    <row r="43" spans="1:9" ht="14.45" x14ac:dyDescent="0.5">
      <c r="A43" s="16" t="s">
        <v>147</v>
      </c>
      <c r="B43" s="2">
        <v>3.2888735873142491E-2</v>
      </c>
      <c r="C43" s="2">
        <v>3.2773913043864268E-2</v>
      </c>
      <c r="D43" s="2">
        <v>3.3184895965921821E-2</v>
      </c>
      <c r="E43" s="2">
        <v>4.4176667586356057E-2</v>
      </c>
      <c r="F43" s="9"/>
      <c r="G43" s="9"/>
      <c r="H43" s="9"/>
      <c r="I43" s="9"/>
    </row>
    <row r="44" spans="1:9" ht="14.45" x14ac:dyDescent="0.5">
      <c r="A44" s="16" t="s">
        <v>127</v>
      </c>
      <c r="B44" s="2">
        <v>4.0627953383635472E-2</v>
      </c>
      <c r="C44" s="2">
        <v>4.8824607805102067E-2</v>
      </c>
      <c r="D44" s="2">
        <v>5.0969724584437617E-2</v>
      </c>
      <c r="E44" s="2">
        <v>6.473371788080845E-2</v>
      </c>
      <c r="F44" s="9"/>
      <c r="G44" s="9"/>
      <c r="H44" s="9"/>
      <c r="I44" s="9"/>
    </row>
    <row r="45" spans="1:9" ht="14.65" thickBot="1" x14ac:dyDescent="0.55000000000000004">
      <c r="A45" s="26"/>
      <c r="B45" s="26"/>
      <c r="C45" s="26"/>
      <c r="D45" s="26"/>
      <c r="E45" s="26"/>
      <c r="F45" s="27"/>
      <c r="G45" s="27"/>
      <c r="H45" s="27"/>
      <c r="I45" s="27"/>
    </row>
    <row r="46" spans="1:9" ht="43.9" customHeight="1" thickBot="1" x14ac:dyDescent="0.55000000000000004">
      <c r="A46" s="37"/>
      <c r="B46" s="38" t="s">
        <v>18</v>
      </c>
      <c r="C46" s="38" t="s">
        <v>23</v>
      </c>
      <c r="D46" s="38" t="s">
        <v>24</v>
      </c>
      <c r="E46" s="38" t="s">
        <v>25</v>
      </c>
      <c r="F46" s="39" t="s">
        <v>26</v>
      </c>
      <c r="G46" s="48" t="s">
        <v>33</v>
      </c>
    </row>
    <row r="47" spans="1:9" ht="14.45" x14ac:dyDescent="0.5">
      <c r="A47" s="16" t="s">
        <v>145</v>
      </c>
      <c r="B47" s="4">
        <v>74.509803921568633</v>
      </c>
      <c r="C47" s="4">
        <v>76</v>
      </c>
      <c r="D47" s="4">
        <v>26</v>
      </c>
      <c r="E47" s="4">
        <v>0.98706168253983906</v>
      </c>
      <c r="F47" s="4">
        <v>27.542506654126765</v>
      </c>
      <c r="G47" s="4">
        <v>4.1499584118825723</v>
      </c>
    </row>
    <row r="48" spans="1:9" ht="14.45" x14ac:dyDescent="0.5">
      <c r="A48" s="16" t="s">
        <v>146</v>
      </c>
      <c r="B48" s="4">
        <v>74.509803921568633</v>
      </c>
      <c r="C48" s="4">
        <v>76</v>
      </c>
      <c r="D48" s="4">
        <v>26</v>
      </c>
      <c r="E48" s="4">
        <v>0.95139913126517739</v>
      </c>
      <c r="F48" s="4">
        <v>26.954871355614046</v>
      </c>
      <c r="G48" s="4">
        <v>4.6465403975830917</v>
      </c>
    </row>
    <row r="49" spans="1:7" ht="14.45" x14ac:dyDescent="0.5">
      <c r="A49" s="16" t="s">
        <v>147</v>
      </c>
      <c r="B49" s="4">
        <v>73.529411764705884</v>
      </c>
      <c r="C49" s="4">
        <v>75</v>
      </c>
      <c r="D49" s="4">
        <v>27</v>
      </c>
      <c r="E49" s="4">
        <v>0.96486445665471987</v>
      </c>
      <c r="F49" s="4">
        <v>26.368571179514866</v>
      </c>
      <c r="G49" s="4">
        <v>5.1419941363233397</v>
      </c>
    </row>
    <row r="50" spans="1:7" x14ac:dyDescent="0.25">
      <c r="A50" s="16" t="s">
        <v>127</v>
      </c>
      <c r="B50" s="4">
        <v>58.82352941176471</v>
      </c>
      <c r="C50" s="4">
        <v>60</v>
      </c>
      <c r="D50" s="4">
        <v>42</v>
      </c>
      <c r="E50" s="4">
        <v>0.94079437749177142</v>
      </c>
      <c r="F50" s="4">
        <v>34.196208562799555</v>
      </c>
      <c r="G50" s="4">
        <v>35.312111382155386</v>
      </c>
    </row>
    <row r="51" spans="1:7" ht="15.75" thickBot="1" x14ac:dyDescent="0.3">
      <c r="B51" s="40"/>
    </row>
    <row r="52" spans="1:7" ht="15.75" thickBot="1" x14ac:dyDescent="0.3">
      <c r="A52" s="22"/>
      <c r="B52" s="106" t="s">
        <v>72</v>
      </c>
      <c r="C52" s="107"/>
      <c r="D52" s="107"/>
      <c r="E52" s="108"/>
    </row>
    <row r="53" spans="1:7" ht="15.75" thickBot="1" x14ac:dyDescent="0.3">
      <c r="A53" s="23"/>
      <c r="B53" s="14" t="s">
        <v>13</v>
      </c>
      <c r="C53" s="14" t="s">
        <v>14</v>
      </c>
      <c r="D53" s="45" t="s">
        <v>15</v>
      </c>
      <c r="E53" s="25" t="s">
        <v>16</v>
      </c>
    </row>
    <row r="54" spans="1:7" x14ac:dyDescent="0.25">
      <c r="A54" s="16" t="s">
        <v>145</v>
      </c>
      <c r="B54" s="49">
        <v>5.0075549033737322E-2</v>
      </c>
      <c r="C54" s="49">
        <v>0.10403934984394245</v>
      </c>
      <c r="D54" s="49">
        <v>0.10955673304831454</v>
      </c>
      <c r="E54" s="49">
        <v>0.12588269543088484</v>
      </c>
    </row>
    <row r="55" spans="1:7" x14ac:dyDescent="0.25">
      <c r="A55" s="16" t="s">
        <v>146</v>
      </c>
      <c r="B55" s="49">
        <v>5.0075549033737392E-2</v>
      </c>
      <c r="C55" s="49">
        <v>0.10403934984394243</v>
      </c>
      <c r="D55" s="49">
        <v>0.10955673304831461</v>
      </c>
      <c r="E55" s="49">
        <v>0.12588269543088493</v>
      </c>
    </row>
    <row r="56" spans="1:7" x14ac:dyDescent="0.25">
      <c r="A56" s="16" t="s">
        <v>147</v>
      </c>
      <c r="B56" s="49">
        <v>5.0075549033737281E-2</v>
      </c>
      <c r="C56" s="49">
        <v>0.10403934984394241</v>
      </c>
      <c r="D56" s="49">
        <v>0.10955673304831463</v>
      </c>
      <c r="E56" s="49">
        <v>0.12588269543088496</v>
      </c>
    </row>
    <row r="57" spans="1:7" x14ac:dyDescent="0.25">
      <c r="A57" s="16" t="s">
        <v>127</v>
      </c>
      <c r="B57" s="49">
        <v>0.31799992093653434</v>
      </c>
      <c r="C57" s="49">
        <v>0.34653562426692808</v>
      </c>
      <c r="D57" s="49">
        <v>0.33947627320865092</v>
      </c>
      <c r="E57" s="49">
        <v>0.33219225844692352</v>
      </c>
    </row>
    <row r="58" spans="1:7" ht="15.75" thickBot="1" x14ac:dyDescent="0.3"/>
    <row r="59" spans="1:7" ht="15.75" thickBot="1" x14ac:dyDescent="0.3">
      <c r="A59" s="22"/>
      <c r="B59" s="106" t="s">
        <v>44</v>
      </c>
      <c r="C59" s="107"/>
      <c r="D59" s="107"/>
      <c r="E59" s="108"/>
    </row>
    <row r="60" spans="1:7" ht="15.75" thickBot="1" x14ac:dyDescent="0.3">
      <c r="A60" s="23"/>
      <c r="B60" s="14" t="s">
        <v>13</v>
      </c>
      <c r="C60" s="14" t="s">
        <v>14</v>
      </c>
      <c r="D60" s="45" t="s">
        <v>15</v>
      </c>
      <c r="E60" s="25" t="s">
        <v>16</v>
      </c>
    </row>
    <row r="61" spans="1:7" x14ac:dyDescent="0.25">
      <c r="A61" s="16" t="s">
        <v>145</v>
      </c>
      <c r="B61" s="49">
        <v>4.4976777384254412</v>
      </c>
      <c r="C61" s="49">
        <v>5.4186120086627891</v>
      </c>
      <c r="D61" s="49">
        <v>5.5095943548962598</v>
      </c>
      <c r="E61" s="49">
        <v>2.8852572258856823</v>
      </c>
    </row>
    <row r="62" spans="1:7" x14ac:dyDescent="0.25">
      <c r="A62" s="16" t="s">
        <v>146</v>
      </c>
      <c r="B62" s="49">
        <v>4.2621670602367088</v>
      </c>
      <c r="C62" s="49">
        <v>5.1679614068695932</v>
      </c>
      <c r="D62" s="49">
        <v>5.2546873359236521</v>
      </c>
      <c r="E62" s="49">
        <v>2.7810128452366731</v>
      </c>
    </row>
    <row r="63" spans="1:7" x14ac:dyDescent="0.25">
      <c r="A63" s="16" t="s">
        <v>147</v>
      </c>
      <c r="B63" s="49">
        <v>4.0414883448422572</v>
      </c>
      <c r="C63" s="49">
        <v>4.9264513313474518</v>
      </c>
      <c r="D63" s="49">
        <v>5.0110405615369684</v>
      </c>
      <c r="E63" s="49">
        <v>2.6801790462631101</v>
      </c>
    </row>
    <row r="64" spans="1:7" x14ac:dyDescent="0.25">
      <c r="A64" s="16" t="s">
        <v>127</v>
      </c>
      <c r="B64" s="49">
        <v>1.665507775381228</v>
      </c>
      <c r="C64" s="49">
        <v>1.4518822323128757</v>
      </c>
      <c r="D64" s="49">
        <v>1.9329135677666267</v>
      </c>
      <c r="E64" s="49">
        <v>1.3439919678453875</v>
      </c>
    </row>
  </sheetData>
  <mergeCells count="10">
    <mergeCell ref="B4:F4"/>
    <mergeCell ref="A1:J1"/>
    <mergeCell ref="A2:J2"/>
    <mergeCell ref="B52:E52"/>
    <mergeCell ref="B59:E59"/>
    <mergeCell ref="B39:E39"/>
    <mergeCell ref="B32:E32"/>
    <mergeCell ref="B25:E25"/>
    <mergeCell ref="B18:E18"/>
    <mergeCell ref="B11:J11"/>
  </mergeCells>
  <conditionalFormatting sqref="B6:B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2"/>
  <sheetViews>
    <sheetView showGridLines="0" zoomScaleNormal="100" workbookViewId="0">
      <selection activeCell="E163" sqref="E163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118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73" t="s">
        <v>149</v>
      </c>
      <c r="B6" s="2">
        <v>-6.8227459197601426E-2</v>
      </c>
      <c r="C6" s="2">
        <v>1.8870192750285897E-2</v>
      </c>
      <c r="D6" s="2">
        <v>6.0050851772801117E-2</v>
      </c>
      <c r="E6" s="2">
        <v>5.1723167275645965E-2</v>
      </c>
      <c r="F6" s="2">
        <v>2.5323570878105439E-2</v>
      </c>
      <c r="G6" s="9"/>
      <c r="H6" s="9"/>
      <c r="I6" s="9"/>
      <c r="J6" s="9"/>
    </row>
    <row r="7" spans="1:10" ht="14.45" x14ac:dyDescent="0.5">
      <c r="A7" s="73" t="s">
        <v>150</v>
      </c>
      <c r="B7" s="2">
        <v>-2.3930351574419362E-3</v>
      </c>
      <c r="C7" s="2">
        <v>0.11965673466051352</v>
      </c>
      <c r="D7" s="2">
        <v>6.7405467070831504E-2</v>
      </c>
      <c r="E7" s="2">
        <v>8.4949173545911583E-2</v>
      </c>
      <c r="F7" s="2">
        <v>4.3670885014916783E-2</v>
      </c>
      <c r="G7" s="9"/>
      <c r="H7" s="9"/>
      <c r="I7" s="9"/>
      <c r="J7" s="9"/>
    </row>
    <row r="8" spans="1:10" ht="14.45" x14ac:dyDescent="0.5">
      <c r="A8" s="73" t="s">
        <v>151</v>
      </c>
      <c r="B8" s="2">
        <v>-6.3943156891321351E-2</v>
      </c>
      <c r="C8" s="2">
        <v>9.1805926283582862E-2</v>
      </c>
      <c r="D8" s="2">
        <v>8.9012871953452199E-2</v>
      </c>
      <c r="E8" s="2">
        <v>7.7497426597288532E-2</v>
      </c>
      <c r="F8" s="2">
        <v>7.4558895528392011E-2</v>
      </c>
      <c r="G8" s="9"/>
      <c r="H8" s="9"/>
      <c r="I8" s="9"/>
      <c r="J8" s="9"/>
    </row>
    <row r="9" spans="1:10" ht="14.45" x14ac:dyDescent="0.5">
      <c r="A9" s="73" t="s">
        <v>152</v>
      </c>
      <c r="B9" s="2">
        <v>-0.12344511256626467</v>
      </c>
      <c r="C9" s="2">
        <v>2.462996555678898E-2</v>
      </c>
      <c r="D9" s="2">
        <v>4.5700405609316652E-2</v>
      </c>
      <c r="E9" s="2">
        <v>4.5484613318246714E-2</v>
      </c>
      <c r="F9" s="2">
        <v>2.658667308031748E-2</v>
      </c>
      <c r="G9" s="9"/>
      <c r="H9" s="9"/>
      <c r="I9" s="9"/>
      <c r="J9" s="9"/>
    </row>
    <row r="10" spans="1:10" ht="14.45" x14ac:dyDescent="0.5">
      <c r="A10" s="73" t="s">
        <v>153</v>
      </c>
      <c r="B10" s="2">
        <v>6.6553011085644709E-2</v>
      </c>
      <c r="C10" s="2">
        <v>0.1167102078928437</v>
      </c>
      <c r="D10" s="2">
        <v>9.169517256330928E-2</v>
      </c>
      <c r="E10" s="2">
        <v>0.1041026816620132</v>
      </c>
      <c r="F10" s="2">
        <v>7.4425818701058244E-2</v>
      </c>
      <c r="G10" s="9"/>
      <c r="H10" s="9"/>
      <c r="I10" s="9"/>
      <c r="J10" s="9"/>
    </row>
    <row r="11" spans="1:10" ht="14.45" x14ac:dyDescent="0.5">
      <c r="A11" s="73" t="s">
        <v>154</v>
      </c>
      <c r="B11" s="2">
        <v>-2.9397533903213868E-2</v>
      </c>
      <c r="C11" s="2">
        <v>9.944275847069739E-2</v>
      </c>
      <c r="D11" s="2">
        <v>0.1013330414693514</v>
      </c>
      <c r="E11" s="2">
        <v>0.10155604564352116</v>
      </c>
      <c r="F11" s="2">
        <v>9.2901284972019216E-2</v>
      </c>
      <c r="G11" s="9"/>
      <c r="H11" s="9"/>
      <c r="I11" s="9"/>
      <c r="J11" s="9"/>
    </row>
    <row r="12" spans="1:10" ht="14.45" x14ac:dyDescent="0.5">
      <c r="A12" s="16" t="s">
        <v>155</v>
      </c>
      <c r="B12" s="2">
        <v>-3.3885847681950687E-2</v>
      </c>
      <c r="C12" s="2">
        <v>5.5968792692834501E-2</v>
      </c>
      <c r="D12" s="2">
        <v>4.1156138268828135E-2</v>
      </c>
      <c r="E12" s="2">
        <v>6.5440495350770789E-2</v>
      </c>
      <c r="F12" s="2">
        <v>5.7940034260193896E-2</v>
      </c>
      <c r="G12" s="9"/>
      <c r="H12" s="9"/>
      <c r="I12" s="9"/>
      <c r="J12" s="9"/>
    </row>
    <row r="13" spans="1:10" ht="14.45" x14ac:dyDescent="0.5">
      <c r="A13" s="16" t="s">
        <v>156</v>
      </c>
      <c r="B13" s="2">
        <v>-5.6654687896853795E-2</v>
      </c>
      <c r="C13" s="2">
        <v>7.1736109083033739E-3</v>
      </c>
      <c r="D13" s="2">
        <v>5.9429715946286654E-2</v>
      </c>
      <c r="E13" s="2">
        <v>8.8649535436458482E-2</v>
      </c>
      <c r="F13" s="2">
        <v>0.10412034139319992</v>
      </c>
      <c r="G13" s="9"/>
      <c r="H13" s="9"/>
      <c r="I13" s="9"/>
      <c r="J13" s="9"/>
    </row>
    <row r="14" spans="1:10" ht="14.45" x14ac:dyDescent="0.5">
      <c r="A14" s="16" t="s">
        <v>157</v>
      </c>
      <c r="B14" s="2">
        <v>6.4865428695921823E-2</v>
      </c>
      <c r="C14" s="2">
        <v>5.3534877476193232E-2</v>
      </c>
      <c r="D14" s="2">
        <v>7.5777245331923204E-2</v>
      </c>
      <c r="E14" s="2">
        <v>0.10597284560085862</v>
      </c>
      <c r="F14" s="2">
        <v>7.5820517894672479E-2</v>
      </c>
      <c r="G14" s="9"/>
      <c r="H14" s="9"/>
      <c r="I14" s="9"/>
      <c r="J14" s="9"/>
    </row>
    <row r="15" spans="1:10" ht="14.45" x14ac:dyDescent="0.5">
      <c r="A15" s="16" t="s">
        <v>158</v>
      </c>
      <c r="B15" s="2">
        <v>-1.9143750502513046E-2</v>
      </c>
      <c r="C15" s="2">
        <v>0.11586943508931036</v>
      </c>
      <c r="D15" s="2">
        <v>0.12975571922161433</v>
      </c>
      <c r="E15" s="2">
        <v>0.1238456954238305</v>
      </c>
      <c r="F15" s="2">
        <v>0.11106334433653431</v>
      </c>
      <c r="G15" s="9"/>
      <c r="H15" s="9"/>
      <c r="I15" s="9"/>
      <c r="J15" s="9"/>
    </row>
    <row r="16" spans="1:10" ht="14.45" x14ac:dyDescent="0.5">
      <c r="A16" s="16" t="s">
        <v>159</v>
      </c>
      <c r="B16" s="2">
        <v>-8.9738429087543814E-2</v>
      </c>
      <c r="C16" s="2">
        <v>6.6145730811389525E-2</v>
      </c>
      <c r="D16" s="2">
        <v>5.2940987043894383E-2</v>
      </c>
      <c r="E16" s="2">
        <v>5.3595649074974272E-2</v>
      </c>
      <c r="F16" s="2">
        <v>7.0306683934906244E-2</v>
      </c>
      <c r="G16" s="9"/>
      <c r="H16" s="9"/>
      <c r="I16" s="9"/>
      <c r="J16" s="9"/>
    </row>
    <row r="17" spans="1:10" ht="14.45" x14ac:dyDescent="0.5">
      <c r="A17" s="16" t="s">
        <v>160</v>
      </c>
      <c r="B17" s="2">
        <v>3.4541154724347267E-2</v>
      </c>
      <c r="C17" s="2">
        <v>5.4659776487152811E-2</v>
      </c>
      <c r="D17" s="2">
        <v>8.1212076832840374E-2</v>
      </c>
      <c r="E17" s="2">
        <v>0.10343126783423218</v>
      </c>
      <c r="F17" s="2">
        <v>7.4872499889452326E-2</v>
      </c>
      <c r="G17" s="9"/>
      <c r="H17" s="9"/>
      <c r="I17" s="9"/>
      <c r="J17" s="9"/>
    </row>
    <row r="18" spans="1:10" ht="14.45" x14ac:dyDescent="0.5">
      <c r="A18" s="16" t="s">
        <v>161</v>
      </c>
      <c r="B18" s="2">
        <v>-4.5863431590496551E-2</v>
      </c>
      <c r="C18" s="2">
        <v>4.8915361897860166E-2</v>
      </c>
      <c r="D18" s="2">
        <v>4.3517981013659668E-2</v>
      </c>
      <c r="E18" s="2">
        <v>5.1439143372279617E-2</v>
      </c>
      <c r="F18" s="2">
        <v>3.8219412098164263E-2</v>
      </c>
      <c r="G18" s="9"/>
      <c r="H18" s="9"/>
      <c r="I18" s="9"/>
      <c r="J18" s="9"/>
    </row>
    <row r="19" spans="1:10" ht="14.45" x14ac:dyDescent="0.5">
      <c r="A19" s="16" t="s">
        <v>162</v>
      </c>
      <c r="B19" s="2">
        <v>-0.11472208074969503</v>
      </c>
      <c r="C19" s="2">
        <v>4.0685203213333576E-2</v>
      </c>
      <c r="D19" s="2">
        <v>4.6993220293820803E-2</v>
      </c>
      <c r="E19" s="2">
        <v>5.1000613099196679E-2</v>
      </c>
      <c r="F19" s="2">
        <v>6.6805483945714839E-2</v>
      </c>
      <c r="G19" s="9"/>
      <c r="H19" s="9"/>
      <c r="I19" s="9"/>
      <c r="J19" s="9"/>
    </row>
    <row r="20" spans="1:10" ht="14.45" x14ac:dyDescent="0.5">
      <c r="A20" s="16" t="s">
        <v>163</v>
      </c>
      <c r="B20" s="2">
        <v>4.304640518519709E-2</v>
      </c>
      <c r="C20" s="2">
        <v>5.6405580159252233E-2</v>
      </c>
      <c r="D20" s="2">
        <v>4.1542005017070949E-2</v>
      </c>
      <c r="E20" s="2">
        <v>6.2223843695164316E-2</v>
      </c>
      <c r="F20" s="2">
        <v>9.4060421820589379E-2</v>
      </c>
      <c r="G20" s="9"/>
      <c r="H20" s="9"/>
      <c r="I20" s="9"/>
      <c r="J20" s="9"/>
    </row>
    <row r="21" spans="1:10" ht="14.45" x14ac:dyDescent="0.5">
      <c r="A21" s="73" t="s">
        <v>127</v>
      </c>
      <c r="B21" s="2">
        <v>-2.3971490769398307E-2</v>
      </c>
      <c r="C21" s="2">
        <v>2.8967291499816694E-2</v>
      </c>
      <c r="D21" s="2">
        <v>2.3744418309464388E-2</v>
      </c>
      <c r="E21" s="2">
        <v>4.578181626011868E-2</v>
      </c>
      <c r="F21" s="2">
        <v>2.3048778799942715E-2</v>
      </c>
      <c r="G21" s="9"/>
      <c r="H21" s="9"/>
      <c r="I21" s="9"/>
      <c r="J21" s="9"/>
    </row>
    <row r="22" spans="1:10" ht="14.65" thickBot="1" x14ac:dyDescent="0.55000000000000004">
      <c r="A22" s="26"/>
      <c r="B22" s="26"/>
      <c r="C22" s="26"/>
      <c r="D22" s="26"/>
      <c r="E22" s="26"/>
      <c r="F22" s="27"/>
      <c r="G22" s="27"/>
      <c r="H22" s="27"/>
      <c r="I22" s="27"/>
    </row>
    <row r="23" spans="1:10" ht="14.65" thickBot="1" x14ac:dyDescent="0.55000000000000004">
      <c r="A23" s="11"/>
      <c r="B23" s="106" t="s">
        <v>21</v>
      </c>
      <c r="C23" s="107"/>
      <c r="D23" s="107"/>
      <c r="E23" s="107"/>
      <c r="F23" s="107"/>
      <c r="G23" s="107"/>
      <c r="H23" s="107"/>
      <c r="I23" s="107"/>
      <c r="J23" s="107"/>
    </row>
    <row r="24" spans="1:10" ht="14.65" thickBot="1" x14ac:dyDescent="0.55000000000000004">
      <c r="A24" s="12"/>
      <c r="B24" s="13" t="s">
        <v>11</v>
      </c>
      <c r="C24" s="13">
        <v>2015</v>
      </c>
      <c r="D24" s="13">
        <v>2014</v>
      </c>
      <c r="E24" s="14">
        <v>2013</v>
      </c>
      <c r="F24" s="13">
        <v>2012</v>
      </c>
      <c r="G24" s="14">
        <v>2011</v>
      </c>
      <c r="H24" s="13">
        <v>2010</v>
      </c>
      <c r="I24" s="14">
        <v>2009</v>
      </c>
      <c r="J24" s="13">
        <v>2008</v>
      </c>
    </row>
    <row r="25" spans="1:10" ht="14.45" x14ac:dyDescent="0.5">
      <c r="A25" s="73" t="s">
        <v>149</v>
      </c>
      <c r="B25" s="2">
        <v>-5.3039923520524224E-2</v>
      </c>
      <c r="C25" s="2">
        <v>2.9141346438918525E-2</v>
      </c>
      <c r="D25" s="2">
        <v>4.092990403541763E-2</v>
      </c>
      <c r="E25" s="2">
        <v>0.14128241442042144</v>
      </c>
      <c r="F25" s="2">
        <v>0.11444307401048226</v>
      </c>
      <c r="G25" s="2">
        <v>7.5860406871645303E-2</v>
      </c>
      <c r="H25" s="2">
        <v>-5.7284695998468971E-2</v>
      </c>
      <c r="I25" s="2">
        <v>6.0108684648428445E-2</v>
      </c>
      <c r="J25" s="2">
        <v>-0.10843721921950833</v>
      </c>
    </row>
    <row r="26" spans="1:10" ht="14.45" x14ac:dyDescent="0.5">
      <c r="A26" s="73" t="s">
        <v>150</v>
      </c>
      <c r="B26" s="2">
        <v>-6.0333547894420025E-3</v>
      </c>
      <c r="C26" s="2">
        <v>0.14581253251243842</v>
      </c>
      <c r="D26" s="2">
        <v>8.5768536589639011E-2</v>
      </c>
      <c r="E26" s="2">
        <v>0.16327931617170033</v>
      </c>
      <c r="F26" s="2">
        <v>0.15461161017080882</v>
      </c>
      <c r="G26" s="2">
        <v>-0.1485265674265317</v>
      </c>
      <c r="H26" s="2">
        <v>0.11370493143683769</v>
      </c>
      <c r="I26" s="2">
        <v>0.24208007113797603</v>
      </c>
      <c r="J26" s="2">
        <v>-0.26488220804389839</v>
      </c>
    </row>
    <row r="27" spans="1:10" ht="14.45" x14ac:dyDescent="0.5">
      <c r="A27" s="73" t="s">
        <v>151</v>
      </c>
      <c r="B27" s="2">
        <v>-5.7188099239979806E-2</v>
      </c>
      <c r="C27" s="2">
        <v>6.4894368290980387E-2</v>
      </c>
      <c r="D27" s="2">
        <v>0.16722201124404901</v>
      </c>
      <c r="E27" s="2">
        <v>8.0840597222200827E-2</v>
      </c>
      <c r="F27" s="2">
        <v>0.18122464652632964</v>
      </c>
      <c r="G27" s="2">
        <v>4.6961608053033066E-2</v>
      </c>
      <c r="H27" s="2">
        <v>-5.8099834579597665E-2</v>
      </c>
      <c r="I27" s="2">
        <v>0.20896121713289539</v>
      </c>
      <c r="J27" s="2">
        <v>3.3069879530301938E-2</v>
      </c>
    </row>
    <row r="28" spans="1:10" x14ac:dyDescent="0.25">
      <c r="A28" s="73" t="s">
        <v>152</v>
      </c>
      <c r="B28" s="2">
        <v>-6.3455704282097569E-2</v>
      </c>
      <c r="C28" s="2">
        <v>2.0365219521517597E-2</v>
      </c>
      <c r="D28" s="2">
        <v>5.596159714590021E-2</v>
      </c>
      <c r="E28" s="2">
        <v>0.14015298831868073</v>
      </c>
      <c r="F28" s="2">
        <v>0.12659266197697971</v>
      </c>
      <c r="G28" s="2">
        <v>9.2270207583753372E-3</v>
      </c>
      <c r="H28" s="2">
        <v>1.8561364461682661E-2</v>
      </c>
      <c r="I28" s="2">
        <v>-6.5894810667461501E-2</v>
      </c>
      <c r="J28" s="2">
        <v>4.2198283898979838E-3</v>
      </c>
    </row>
    <row r="29" spans="1:10" x14ac:dyDescent="0.25">
      <c r="A29" s="73" t="s">
        <v>153</v>
      </c>
      <c r="B29" s="2">
        <v>2.6551606143467854E-3</v>
      </c>
      <c r="C29" s="2">
        <v>0.20574977592755128</v>
      </c>
      <c r="D29" s="2">
        <v>4.0308771526650355E-2</v>
      </c>
      <c r="E29" s="2">
        <v>0.15999581434106158</v>
      </c>
      <c r="F29" s="2">
        <v>0.11972401249319531</v>
      </c>
      <c r="G29" s="2">
        <v>-1.8886769165256112E-3</v>
      </c>
      <c r="H29" s="2">
        <v>0.10937208120072217</v>
      </c>
      <c r="I29" s="2">
        <v>0.17332978802062948</v>
      </c>
      <c r="J29" s="2">
        <v>-0.13266886405133238</v>
      </c>
    </row>
    <row r="30" spans="1:10" x14ac:dyDescent="0.25">
      <c r="A30" s="73" t="s">
        <v>154</v>
      </c>
      <c r="B30" s="2">
        <v>-5.3491064738564686E-2</v>
      </c>
      <c r="C30" s="2">
        <v>8.4668125327167054E-2</v>
      </c>
      <c r="D30" s="2">
        <v>0.1332543458198614</v>
      </c>
      <c r="E30" s="2">
        <v>0.22649264888568288</v>
      </c>
      <c r="F30" s="2">
        <v>0.12526777863369265</v>
      </c>
      <c r="G30" s="2">
        <v>7.5282074345601302E-2</v>
      </c>
      <c r="H30" s="2">
        <v>3.7565274726318876E-2</v>
      </c>
      <c r="I30" s="2">
        <v>0.20328402577764826</v>
      </c>
      <c r="J30" s="2">
        <v>-1.2897723817095752E-2</v>
      </c>
    </row>
    <row r="31" spans="1:10" x14ac:dyDescent="0.25">
      <c r="A31" s="16" t="s">
        <v>155</v>
      </c>
      <c r="B31" s="2">
        <v>-3.0246818264517361E-2</v>
      </c>
      <c r="C31" s="2">
        <v>2.3497826608128047E-2</v>
      </c>
      <c r="D31" s="2">
        <v>7.290894993697461E-2</v>
      </c>
      <c r="E31" s="2">
        <v>0.128837544038785</v>
      </c>
      <c r="F31" s="2">
        <v>4.7199414818011931E-2</v>
      </c>
      <c r="G31" s="2">
        <v>3.693563329571492E-2</v>
      </c>
      <c r="H31" s="2">
        <v>0.1336884766177826</v>
      </c>
      <c r="I31" s="2">
        <v>8.5717092909819659E-2</v>
      </c>
      <c r="J31" s="2">
        <v>4.5808444082766631E-3</v>
      </c>
    </row>
    <row r="32" spans="1:10" x14ac:dyDescent="0.25">
      <c r="A32" s="16" t="s">
        <v>156</v>
      </c>
      <c r="B32" s="2">
        <v>-6.9081397981344272E-3</v>
      </c>
      <c r="C32" s="2">
        <v>-0.11720245607936719</v>
      </c>
      <c r="D32" s="2">
        <v>0.12246487225981895</v>
      </c>
      <c r="E32" s="2">
        <v>0.15595884652300573</v>
      </c>
      <c r="F32" s="2">
        <v>0.16088360061466367</v>
      </c>
      <c r="G32" s="2">
        <v>3.5851047336586062E-2</v>
      </c>
      <c r="H32" s="2">
        <v>0.10123488241781886</v>
      </c>
      <c r="I32" s="2">
        <v>0.49776424157380839</v>
      </c>
      <c r="J32" s="2">
        <v>2.8642397976887501E-2</v>
      </c>
    </row>
    <row r="33" spans="1:10" x14ac:dyDescent="0.25">
      <c r="A33" s="16" t="s">
        <v>157</v>
      </c>
      <c r="B33" s="2">
        <v>-1.7414768371758815E-2</v>
      </c>
      <c r="C33" s="2">
        <v>0.10251952629010885</v>
      </c>
      <c r="D33" s="2">
        <v>-1.7229081049895068E-2</v>
      </c>
      <c r="E33" s="2">
        <v>0.18505415756111288</v>
      </c>
      <c r="F33" s="2">
        <v>0.17778682039708826</v>
      </c>
      <c r="G33" s="2">
        <v>0.10676356051765334</v>
      </c>
      <c r="H33" s="2">
        <v>0.18094749907905228</v>
      </c>
      <c r="I33" s="2">
        <v>0.11246752032922025</v>
      </c>
      <c r="J33" s="2">
        <v>-0.13860567988823358</v>
      </c>
    </row>
    <row r="34" spans="1:10" x14ac:dyDescent="0.25">
      <c r="A34" s="16" t="s">
        <v>158</v>
      </c>
      <c r="B34" s="2">
        <v>-3.4242594450108133E-2</v>
      </c>
      <c r="C34" s="2">
        <v>0.10925235294482438</v>
      </c>
      <c r="D34" s="2">
        <v>0.1615216470196752</v>
      </c>
      <c r="E34" s="2">
        <v>0.2867857526215678</v>
      </c>
      <c r="F34" s="2">
        <v>0.17064502607739374</v>
      </c>
      <c r="G34" s="2">
        <v>-9.1454779609478898E-5</v>
      </c>
      <c r="H34" s="2">
        <v>0.10015648549247458</v>
      </c>
      <c r="I34" s="2">
        <v>0.25234135670794089</v>
      </c>
      <c r="J34" s="2">
        <v>-5.2050240544244564E-2</v>
      </c>
    </row>
    <row r="35" spans="1:10" x14ac:dyDescent="0.25">
      <c r="A35" s="16" t="s">
        <v>159</v>
      </c>
      <c r="B35" s="2">
        <v>-8.2584534194627524E-2</v>
      </c>
      <c r="C35" s="2">
        <v>4.351704343889673E-2</v>
      </c>
      <c r="D35" s="2">
        <v>0.14606561397201445</v>
      </c>
      <c r="E35" s="2">
        <v>0.24187821016459332</v>
      </c>
      <c r="F35" s="2">
        <v>1.6413976587681622E-2</v>
      </c>
      <c r="G35" s="2">
        <v>-7.4302725188356566E-2</v>
      </c>
      <c r="H35" s="2">
        <v>6.993747645851589E-2</v>
      </c>
      <c r="I35" s="2">
        <v>0.19244171895887052</v>
      </c>
      <c r="J35" s="2">
        <v>8.9257981023886934E-2</v>
      </c>
    </row>
    <row r="36" spans="1:10" x14ac:dyDescent="0.25">
      <c r="A36" s="16" t="s">
        <v>160</v>
      </c>
      <c r="B36" s="2">
        <v>2.3286903139631887E-2</v>
      </c>
      <c r="C36" s="2">
        <v>3.9868265330053276E-2</v>
      </c>
      <c r="D36" s="2">
        <v>0.11100595953082415</v>
      </c>
      <c r="E36" s="2">
        <v>3.445250508373765E-2</v>
      </c>
      <c r="F36" s="2">
        <v>0.24898651135212835</v>
      </c>
      <c r="G36" s="2">
        <v>-5.6427027131270013E-2</v>
      </c>
      <c r="H36" s="2">
        <v>0.15150010465986186</v>
      </c>
      <c r="I36" s="2">
        <v>0.39045839222533796</v>
      </c>
      <c r="J36" s="2">
        <v>-0.19947262909468066</v>
      </c>
    </row>
    <row r="37" spans="1:10" x14ac:dyDescent="0.25">
      <c r="A37" s="16" t="s">
        <v>161</v>
      </c>
      <c r="B37" s="2">
        <v>-3.6205469228212661E-2</v>
      </c>
      <c r="C37" s="2">
        <v>3.6923782208812206E-2</v>
      </c>
      <c r="D37" s="2">
        <v>0.12261931178602081</v>
      </c>
      <c r="E37" s="2">
        <v>0.10019793159168411</v>
      </c>
      <c r="F37" s="2">
        <v>-2.398692113435863E-2</v>
      </c>
      <c r="G37" s="2">
        <v>0.13531171623085747</v>
      </c>
      <c r="H37" s="2">
        <v>6.7013690808602755E-2</v>
      </c>
      <c r="I37" s="2">
        <v>-8.475558681401929E-3</v>
      </c>
      <c r="J37" s="2">
        <v>-4.9441319416542284E-2</v>
      </c>
    </row>
    <row r="38" spans="1:10" x14ac:dyDescent="0.25">
      <c r="A38" s="16" t="s">
        <v>162</v>
      </c>
      <c r="B38" s="2">
        <v>-4.6360740756176355E-2</v>
      </c>
      <c r="C38" s="2">
        <v>-1.2940422592987666E-2</v>
      </c>
      <c r="D38" s="2">
        <v>9.2391368067069823E-2</v>
      </c>
      <c r="E38" s="2">
        <v>0.18932893518497007</v>
      </c>
      <c r="F38" s="2">
        <v>0.10492454209254087</v>
      </c>
      <c r="G38" s="2">
        <v>-5.0476316336461324E-2</v>
      </c>
      <c r="H38" s="2">
        <v>1.9846691044832276E-2</v>
      </c>
      <c r="I38" s="2">
        <v>0.24195181996211335</v>
      </c>
      <c r="J38" s="2">
        <v>6.6200155834760022E-2</v>
      </c>
    </row>
    <row r="39" spans="1:10" x14ac:dyDescent="0.25">
      <c r="A39" s="16" t="s">
        <v>163</v>
      </c>
      <c r="B39" s="2">
        <v>-3.5966422628672667E-3</v>
      </c>
      <c r="C39" s="2">
        <v>5.2259114117473304E-2</v>
      </c>
      <c r="D39" s="2">
        <v>6.8684309045239811E-2</v>
      </c>
      <c r="E39" s="2">
        <v>-0.11489147144276768</v>
      </c>
      <c r="F39" s="2">
        <v>0.10344855676768128</v>
      </c>
      <c r="G39" s="2">
        <v>0.13222779398604922</v>
      </c>
      <c r="H39" s="2">
        <v>0.12062725517313466</v>
      </c>
      <c r="I39" s="2">
        <v>0.27566011783447864</v>
      </c>
      <c r="J39" s="2">
        <v>0.21217469987804494</v>
      </c>
    </row>
    <row r="40" spans="1:10" ht="15.75" thickBot="1" x14ac:dyDescent="0.3">
      <c r="A40" s="73" t="s">
        <v>127</v>
      </c>
      <c r="B40" s="2">
        <v>1.1899108800870861E-2</v>
      </c>
      <c r="C40" s="2">
        <v>-1.1219375924621966E-2</v>
      </c>
      <c r="D40" s="2">
        <v>2.9824526834379306E-2</v>
      </c>
      <c r="E40" s="2">
        <v>9.1320331853023351E-2</v>
      </c>
      <c r="F40" s="2">
        <v>6.3587953358903215E-2</v>
      </c>
      <c r="G40" s="2">
        <v>-5.2543465511873499E-2</v>
      </c>
      <c r="H40" s="2">
        <v>0.10245012864770908</v>
      </c>
      <c r="I40" s="2">
        <v>0.19984210914714251</v>
      </c>
      <c r="J40" s="2">
        <v>-0.19025084131845182</v>
      </c>
    </row>
    <row r="41" spans="1:10" s="20" customFormat="1" ht="15.75" thickBot="1" x14ac:dyDescent="0.3">
      <c r="A41" s="17"/>
      <c r="B41" s="18"/>
      <c r="C41" s="18"/>
      <c r="D41" s="18"/>
      <c r="E41" s="18"/>
      <c r="F41" s="19"/>
      <c r="G41" s="19"/>
      <c r="H41" s="19"/>
      <c r="I41" s="19"/>
      <c r="J41" s="19"/>
    </row>
    <row r="42" spans="1:10" ht="15.75" thickBot="1" x14ac:dyDescent="0.3">
      <c r="A42" s="22"/>
      <c r="B42" s="106" t="s">
        <v>22</v>
      </c>
      <c r="C42" s="107"/>
      <c r="D42" s="107"/>
      <c r="E42" s="108"/>
      <c r="F42" s="9"/>
      <c r="G42" s="9"/>
      <c r="H42" s="9"/>
      <c r="I42" s="9"/>
    </row>
    <row r="43" spans="1:10" ht="15.75" thickBot="1" x14ac:dyDescent="0.3">
      <c r="A43" s="23"/>
      <c r="B43" s="14" t="s">
        <v>13</v>
      </c>
      <c r="C43" s="14" t="s">
        <v>14</v>
      </c>
      <c r="D43" s="45" t="s">
        <v>15</v>
      </c>
      <c r="E43" s="25" t="s">
        <v>16</v>
      </c>
      <c r="F43" s="9"/>
      <c r="G43" s="9"/>
      <c r="H43" s="9"/>
      <c r="I43" s="9"/>
    </row>
    <row r="44" spans="1:10" x14ac:dyDescent="0.25">
      <c r="A44" s="73" t="s">
        <v>149</v>
      </c>
      <c r="B44" s="4">
        <v>0.29771314797822368</v>
      </c>
      <c r="C44" s="4">
        <v>1.0918800372143209</v>
      </c>
      <c r="D44" s="4">
        <v>0.92787222045815332</v>
      </c>
      <c r="E44" s="4">
        <v>0.36917741502068191</v>
      </c>
      <c r="F44" s="9"/>
      <c r="G44" s="9"/>
      <c r="H44" s="9"/>
      <c r="I44" s="9"/>
    </row>
    <row r="45" spans="1:10" x14ac:dyDescent="0.25">
      <c r="A45" s="73" t="s">
        <v>150</v>
      </c>
      <c r="B45" s="4">
        <v>3.0252019313970715</v>
      </c>
      <c r="C45" s="4">
        <v>0.92453132243500424</v>
      </c>
      <c r="D45" s="4">
        <v>1.2637645046790706</v>
      </c>
      <c r="E45" s="4">
        <v>0.43838585777546479</v>
      </c>
      <c r="F45" s="9"/>
      <c r="G45" s="9"/>
      <c r="H45" s="9"/>
      <c r="I45" s="9"/>
    </row>
    <row r="46" spans="1:10" x14ac:dyDescent="0.25">
      <c r="A46" s="73" t="s">
        <v>151</v>
      </c>
      <c r="B46" s="4">
        <v>1.7423631498785574</v>
      </c>
      <c r="C46" s="4">
        <v>1.4531858857501234</v>
      </c>
      <c r="D46" s="4">
        <v>1.2525875640609172</v>
      </c>
      <c r="E46" s="4">
        <v>1.0304908414271174</v>
      </c>
      <c r="F46" s="9"/>
      <c r="G46" s="9"/>
      <c r="H46" s="9"/>
      <c r="I46" s="9"/>
    </row>
    <row r="47" spans="1:10" x14ac:dyDescent="0.25">
      <c r="A47" s="73" t="s">
        <v>152</v>
      </c>
      <c r="B47" s="4">
        <v>0.33202735361711139</v>
      </c>
      <c r="C47" s="4">
        <v>0.73801030720271177</v>
      </c>
      <c r="D47" s="4">
        <v>0.81877168884456508</v>
      </c>
      <c r="E47" s="4">
        <v>0.42251009726850863</v>
      </c>
      <c r="F47" s="9"/>
      <c r="G47" s="9"/>
      <c r="H47" s="9"/>
      <c r="I47" s="9"/>
    </row>
    <row r="48" spans="1:10" x14ac:dyDescent="0.25">
      <c r="A48" s="73" t="s">
        <v>153</v>
      </c>
      <c r="B48" s="4">
        <v>1.5297398853681954</v>
      </c>
      <c r="C48" s="4">
        <v>1.3424445871709632</v>
      </c>
      <c r="D48" s="4">
        <v>1.7419264167440842</v>
      </c>
      <c r="E48" s="4">
        <v>1.1479162013270257</v>
      </c>
      <c r="F48" s="9"/>
      <c r="G48" s="9"/>
      <c r="H48" s="9"/>
      <c r="I48" s="9"/>
    </row>
    <row r="49" spans="1:9" x14ac:dyDescent="0.25">
      <c r="A49" s="73" t="s">
        <v>154</v>
      </c>
      <c r="B49" s="4">
        <v>1.6149818612539797</v>
      </c>
      <c r="C49" s="4">
        <v>1.9873908778429756</v>
      </c>
      <c r="D49" s="4">
        <v>2.1809945766838568</v>
      </c>
      <c r="E49" s="4">
        <v>1.692840852271186</v>
      </c>
      <c r="F49" s="9"/>
      <c r="G49" s="9"/>
      <c r="H49" s="9"/>
      <c r="I49" s="9"/>
    </row>
    <row r="50" spans="1:9" x14ac:dyDescent="0.25">
      <c r="A50" s="16" t="s">
        <v>155</v>
      </c>
      <c r="B50" s="4">
        <v>2.525402390519663</v>
      </c>
      <c r="C50" s="4">
        <v>1.550712614046863</v>
      </c>
      <c r="D50" s="4">
        <v>2.5186564859268166</v>
      </c>
      <c r="E50" s="4">
        <v>1.9871150608558861</v>
      </c>
      <c r="F50" s="9"/>
      <c r="G50" s="9"/>
      <c r="H50" s="9"/>
      <c r="I50" s="9"/>
    </row>
    <row r="51" spans="1:9" x14ac:dyDescent="0.25">
      <c r="A51" s="16" t="s">
        <v>156</v>
      </c>
      <c r="B51" s="4">
        <v>0.11214664746454388</v>
      </c>
      <c r="C51" s="4">
        <v>1.0243879574248183</v>
      </c>
      <c r="D51" s="4">
        <v>1.6366478947600647</v>
      </c>
      <c r="E51" s="4">
        <v>1.8709900126047976</v>
      </c>
      <c r="F51" s="9"/>
      <c r="G51" s="9"/>
      <c r="H51" s="9"/>
      <c r="I51" s="9"/>
    </row>
    <row r="52" spans="1:9" x14ac:dyDescent="0.25">
      <c r="A52" s="16" t="s">
        <v>157</v>
      </c>
      <c r="B52" s="4">
        <v>0.85017288342665176</v>
      </c>
      <c r="C52" s="4">
        <v>1.3663722932080244</v>
      </c>
      <c r="D52" s="4">
        <v>2.196935003541403</v>
      </c>
      <c r="E52" s="4">
        <v>1.2649909238549817</v>
      </c>
      <c r="F52" s="9"/>
      <c r="G52" s="9"/>
      <c r="H52" s="9"/>
      <c r="I52" s="9"/>
    </row>
    <row r="53" spans="1:9" x14ac:dyDescent="0.25">
      <c r="A53" s="16" t="s">
        <v>158</v>
      </c>
      <c r="B53" s="4">
        <v>2.128450174180486</v>
      </c>
      <c r="C53" s="4">
        <v>2.6708676605511341</v>
      </c>
      <c r="D53" s="4">
        <v>2.7511376487456616</v>
      </c>
      <c r="E53" s="4">
        <v>2.4630631961889677</v>
      </c>
      <c r="F53" s="9"/>
      <c r="G53" s="9"/>
      <c r="H53" s="9"/>
      <c r="I53" s="9"/>
    </row>
    <row r="54" spans="1:9" x14ac:dyDescent="0.25">
      <c r="A54" s="16" t="s">
        <v>159</v>
      </c>
      <c r="B54" s="4">
        <v>1.960426876894797</v>
      </c>
      <c r="C54" s="4">
        <v>1.3179279412502674</v>
      </c>
      <c r="D54" s="4">
        <v>1.4880390913225578</v>
      </c>
      <c r="E54" s="4">
        <v>1.8123361267653568</v>
      </c>
      <c r="F54" s="9"/>
      <c r="G54" s="9"/>
      <c r="H54" s="9"/>
      <c r="I54" s="9"/>
    </row>
    <row r="55" spans="1:9" x14ac:dyDescent="0.25">
      <c r="A55" s="16" t="s">
        <v>160</v>
      </c>
      <c r="B55" s="4">
        <v>0.79098917319116913</v>
      </c>
      <c r="C55" s="4">
        <v>1.1803615064271296</v>
      </c>
      <c r="D55" s="4">
        <v>1.5636527055998282</v>
      </c>
      <c r="E55" s="4">
        <v>0.99606012636927754</v>
      </c>
      <c r="F55" s="9"/>
      <c r="G55" s="9"/>
      <c r="H55" s="9"/>
      <c r="I55" s="9"/>
    </row>
    <row r="56" spans="1:9" x14ac:dyDescent="0.25">
      <c r="A56" s="16" t="s">
        <v>161</v>
      </c>
      <c r="B56" s="4">
        <v>1.663001718117453</v>
      </c>
      <c r="C56" s="4">
        <v>1.5553665881780023</v>
      </c>
      <c r="D56" s="4">
        <v>1.9731905019106613</v>
      </c>
      <c r="E56" s="4">
        <v>1.078762039897893</v>
      </c>
      <c r="F56" s="9"/>
      <c r="G56" s="9"/>
      <c r="H56" s="9"/>
      <c r="I56" s="9"/>
    </row>
    <row r="57" spans="1:9" x14ac:dyDescent="0.25">
      <c r="A57" s="16" t="s">
        <v>162</v>
      </c>
      <c r="B57" s="4">
        <v>0.83508822806797223</v>
      </c>
      <c r="C57" s="4">
        <v>0.89198476529883575</v>
      </c>
      <c r="D57" s="4">
        <v>0.9997533371853925</v>
      </c>
      <c r="E57" s="4">
        <v>1.1815084349765397</v>
      </c>
      <c r="F57" s="9"/>
      <c r="G57" s="9"/>
      <c r="H57" s="9"/>
      <c r="I57" s="9"/>
    </row>
    <row r="58" spans="1:9" x14ac:dyDescent="0.25">
      <c r="A58" s="16" t="s">
        <v>163</v>
      </c>
      <c r="B58" s="4">
        <v>0.77486665811940914</v>
      </c>
      <c r="C58" s="4">
        <v>0.58289807891159051</v>
      </c>
      <c r="D58" s="4">
        <v>0.94297877067555702</v>
      </c>
      <c r="E58" s="4">
        <v>1.4666551015848897</v>
      </c>
      <c r="F58" s="9"/>
      <c r="G58" s="9"/>
      <c r="H58" s="9"/>
      <c r="I58" s="9"/>
    </row>
    <row r="59" spans="1:9" x14ac:dyDescent="0.25">
      <c r="A59" s="73" t="s">
        <v>127</v>
      </c>
      <c r="B59" s="4">
        <v>1.1124634743634565</v>
      </c>
      <c r="C59" s="4">
        <v>0.69751870342424505</v>
      </c>
      <c r="D59" s="4">
        <v>1.4238850655849424</v>
      </c>
      <c r="E59" s="4">
        <v>0.49057964570566781</v>
      </c>
      <c r="F59" s="9"/>
      <c r="G59" s="9"/>
      <c r="H59" s="9"/>
      <c r="I59" s="9"/>
    </row>
    <row r="60" spans="1:9" ht="15.75" thickBot="1" x14ac:dyDescent="0.3">
      <c r="A60" s="26"/>
      <c r="B60" s="26"/>
      <c r="C60" s="26"/>
      <c r="D60" s="26"/>
      <c r="E60" s="27"/>
      <c r="F60" s="27"/>
      <c r="G60" s="27"/>
    </row>
    <row r="61" spans="1:9" ht="15.75" thickBot="1" x14ac:dyDescent="0.3">
      <c r="A61" s="22"/>
      <c r="B61" s="56" t="s">
        <v>29</v>
      </c>
      <c r="C61" s="52"/>
      <c r="D61" s="52"/>
      <c r="E61" s="53"/>
      <c r="F61" s="9"/>
      <c r="G61" s="9"/>
      <c r="H61" s="9"/>
      <c r="I61" s="9"/>
    </row>
    <row r="62" spans="1:9" ht="15.75" thickBot="1" x14ac:dyDescent="0.3">
      <c r="A62" s="23"/>
      <c r="B62" s="14" t="s">
        <v>13</v>
      </c>
      <c r="C62" s="14" t="s">
        <v>14</v>
      </c>
      <c r="D62" s="45" t="s">
        <v>15</v>
      </c>
      <c r="E62" s="25" t="s">
        <v>16</v>
      </c>
      <c r="F62" s="9"/>
      <c r="G62" s="9"/>
      <c r="H62" s="9"/>
      <c r="I62" s="9"/>
    </row>
    <row r="63" spans="1:9" x14ac:dyDescent="0.25">
      <c r="A63" s="73" t="s">
        <v>149</v>
      </c>
      <c r="B63" s="4">
        <v>3.3244262813378479E-2</v>
      </c>
      <c r="C63" s="4">
        <v>0.47471990366864497</v>
      </c>
      <c r="D63" s="4">
        <v>0.3996858599483768</v>
      </c>
      <c r="E63" s="4">
        <v>0.10297325167926169</v>
      </c>
      <c r="F63" s="9"/>
      <c r="G63" s="9"/>
      <c r="H63" s="9"/>
      <c r="I63" s="9"/>
    </row>
    <row r="64" spans="1:9" x14ac:dyDescent="0.25">
      <c r="A64" s="73" t="s">
        <v>150</v>
      </c>
      <c r="B64" s="4">
        <v>1.1637077487509813</v>
      </c>
      <c r="C64" s="4">
        <v>0.4845300025501062</v>
      </c>
      <c r="D64" s="4">
        <v>0.65289848142934426</v>
      </c>
      <c r="E64" s="4">
        <v>0.24605589849168202</v>
      </c>
      <c r="F64" s="9"/>
      <c r="G64" s="9"/>
      <c r="H64" s="9"/>
      <c r="I64" s="9"/>
    </row>
    <row r="65" spans="1:9" x14ac:dyDescent="0.25">
      <c r="A65" s="73" t="s">
        <v>151</v>
      </c>
      <c r="B65" s="4">
        <v>0.77413434420562954</v>
      </c>
      <c r="C65" s="4">
        <v>0.67446476607980455</v>
      </c>
      <c r="D65" s="4">
        <v>0.59366573422586333</v>
      </c>
      <c r="E65" s="4">
        <v>0.52260904132942443</v>
      </c>
      <c r="F65" s="9"/>
      <c r="G65" s="9"/>
      <c r="H65" s="9"/>
      <c r="I65" s="9"/>
    </row>
    <row r="66" spans="1:9" x14ac:dyDescent="0.25">
      <c r="A66" s="73" t="s">
        <v>152</v>
      </c>
      <c r="B66" s="4">
        <v>9.5781983596836304E-2</v>
      </c>
      <c r="C66" s="4">
        <v>0.3297560523806804</v>
      </c>
      <c r="D66" s="4">
        <v>0.34716395931832017</v>
      </c>
      <c r="E66" s="4">
        <v>0.11816393764980805</v>
      </c>
      <c r="F66" s="9"/>
      <c r="G66" s="9"/>
      <c r="H66" s="9"/>
      <c r="I66" s="9"/>
    </row>
    <row r="67" spans="1:9" x14ac:dyDescent="0.25">
      <c r="A67" s="73" t="s">
        <v>153</v>
      </c>
      <c r="B67" s="4">
        <v>0.88649290691726468</v>
      </c>
      <c r="C67" s="4">
        <v>0.73464963528181526</v>
      </c>
      <c r="D67" s="4">
        <v>0.92998983804436253</v>
      </c>
      <c r="E67" s="4">
        <v>0.60824886377051834</v>
      </c>
      <c r="F67" s="9"/>
      <c r="G67" s="9"/>
      <c r="H67" s="9"/>
      <c r="I67" s="9"/>
    </row>
    <row r="68" spans="1:9" x14ac:dyDescent="0.25">
      <c r="A68" s="73" t="s">
        <v>154</v>
      </c>
      <c r="B68" s="4">
        <v>0.87579196002799953</v>
      </c>
      <c r="C68" s="4">
        <v>1.0228081188705562</v>
      </c>
      <c r="D68" s="4">
        <v>1.1109443745830609</v>
      </c>
      <c r="E68" s="4">
        <v>0.91418716554329293</v>
      </c>
      <c r="F68" s="9"/>
      <c r="G68" s="9"/>
      <c r="H68" s="9"/>
      <c r="I68" s="9"/>
    </row>
    <row r="69" spans="1:9" x14ac:dyDescent="0.25">
      <c r="A69" s="16" t="s">
        <v>155</v>
      </c>
      <c r="B69" s="4">
        <v>0.86143744446837966</v>
      </c>
      <c r="C69" s="4">
        <v>0.50100927011838448</v>
      </c>
      <c r="D69" s="4">
        <v>0.93584904213598197</v>
      </c>
      <c r="E69" s="4">
        <v>0.74016186195407963</v>
      </c>
      <c r="F69" s="9"/>
      <c r="G69" s="9"/>
      <c r="H69" s="9"/>
      <c r="I69" s="9"/>
    </row>
    <row r="70" spans="1:9" x14ac:dyDescent="0.25">
      <c r="A70" s="16" t="s">
        <v>156</v>
      </c>
      <c r="B70" s="4">
        <v>-8.097477893788943E-2</v>
      </c>
      <c r="C70" s="4">
        <v>0.44629226965786206</v>
      </c>
      <c r="D70" s="4">
        <v>0.71311581988197026</v>
      </c>
      <c r="E70" s="4">
        <v>0.81655925047522993</v>
      </c>
      <c r="F70" s="9"/>
      <c r="G70" s="9"/>
      <c r="H70" s="9"/>
      <c r="I70" s="9"/>
    </row>
    <row r="71" spans="1:9" x14ac:dyDescent="0.25">
      <c r="A71" s="16" t="s">
        <v>157</v>
      </c>
      <c r="B71" s="4">
        <v>0.4108723379058371</v>
      </c>
      <c r="C71" s="4">
        <v>0.67954600277015464</v>
      </c>
      <c r="D71" s="4">
        <v>1.0446944016408657</v>
      </c>
      <c r="E71" s="4">
        <v>0.63502785615187451</v>
      </c>
      <c r="F71" s="9"/>
      <c r="G71" s="9"/>
      <c r="H71" s="9"/>
      <c r="I71" s="9"/>
    </row>
    <row r="72" spans="1:9" x14ac:dyDescent="0.25">
      <c r="A72" s="16" t="s">
        <v>158</v>
      </c>
      <c r="B72" s="4">
        <v>1.0159467918356324</v>
      </c>
      <c r="C72" s="4">
        <v>1.2496313544126798</v>
      </c>
      <c r="D72" s="4">
        <v>1.2400917205029331</v>
      </c>
      <c r="E72" s="4">
        <v>1.1051580025369723</v>
      </c>
      <c r="F72" s="9"/>
      <c r="G72" s="9"/>
      <c r="H72" s="9"/>
      <c r="I72" s="9"/>
    </row>
    <row r="73" spans="1:9" x14ac:dyDescent="0.25">
      <c r="A73" s="16" t="s">
        <v>159</v>
      </c>
      <c r="B73" s="4">
        <v>0.76491511484673524</v>
      </c>
      <c r="C73" s="4">
        <v>0.54530195473193022</v>
      </c>
      <c r="D73" s="4">
        <v>0.59456449048106541</v>
      </c>
      <c r="E73" s="4">
        <v>0.81363544831698487</v>
      </c>
      <c r="F73" s="9"/>
      <c r="G73" s="9"/>
      <c r="H73" s="9"/>
      <c r="I73" s="9"/>
    </row>
    <row r="74" spans="1:9" x14ac:dyDescent="0.25">
      <c r="A74" s="16" t="s">
        <v>160</v>
      </c>
      <c r="B74" s="4">
        <v>0.39760325449177952</v>
      </c>
      <c r="C74" s="4">
        <v>0.60891993254150456</v>
      </c>
      <c r="D74" s="4">
        <v>0.78874341208508358</v>
      </c>
      <c r="E74" s="4">
        <v>0.49950666354947665</v>
      </c>
      <c r="F74" s="9"/>
      <c r="G74" s="9"/>
      <c r="H74" s="9"/>
      <c r="I74" s="9"/>
    </row>
    <row r="75" spans="1:9" x14ac:dyDescent="0.25">
      <c r="A75" s="16" t="s">
        <v>161</v>
      </c>
      <c r="B75" s="4">
        <v>0.6571976993129387</v>
      </c>
      <c r="C75" s="4">
        <v>0.54273028648197319</v>
      </c>
      <c r="D75" s="4">
        <v>0.71576207694972116</v>
      </c>
      <c r="E75" s="4">
        <v>0.37662507334756062</v>
      </c>
      <c r="F75" s="9"/>
      <c r="G75" s="9"/>
      <c r="H75" s="9"/>
      <c r="I75" s="9"/>
    </row>
    <row r="76" spans="1:9" x14ac:dyDescent="0.25">
      <c r="A76" s="16" t="s">
        <v>162</v>
      </c>
      <c r="B76" s="4">
        <v>0.31955528852637688</v>
      </c>
      <c r="C76" s="4">
        <v>0.38367021756066971</v>
      </c>
      <c r="D76" s="4">
        <v>0.43896110806604438</v>
      </c>
      <c r="E76" s="4">
        <v>0.59540130534697855</v>
      </c>
      <c r="F76" s="9"/>
      <c r="G76" s="9"/>
      <c r="H76" s="9"/>
      <c r="I76" s="9"/>
    </row>
    <row r="77" spans="1:9" x14ac:dyDescent="0.25">
      <c r="A77" s="16" t="s">
        <v>163</v>
      </c>
      <c r="B77" s="4">
        <v>0.3577224265471679</v>
      </c>
      <c r="C77" s="4">
        <v>0.24288301582181734</v>
      </c>
      <c r="D77" s="4">
        <v>0.44027154209054115</v>
      </c>
      <c r="E77" s="4">
        <v>0.68044689004405079</v>
      </c>
      <c r="F77" s="9"/>
      <c r="G77" s="9"/>
      <c r="H77" s="9"/>
      <c r="I77" s="9"/>
    </row>
    <row r="78" spans="1:9" x14ac:dyDescent="0.25">
      <c r="A78" s="73" t="s">
        <v>127</v>
      </c>
      <c r="B78" s="4">
        <v>0.23894718799437259</v>
      </c>
      <c r="C78" s="4">
        <v>0.10012607784014611</v>
      </c>
      <c r="D78" s="4">
        <v>0.51933745745043625</v>
      </c>
      <c r="E78" s="4">
        <v>7.8916147060491562E-2</v>
      </c>
      <c r="F78" s="9"/>
      <c r="G78" s="9"/>
      <c r="H78" s="9"/>
      <c r="I78" s="9"/>
    </row>
    <row r="79" spans="1:9" ht="15.75" thickBot="1" x14ac:dyDescent="0.3">
      <c r="A79" s="26"/>
      <c r="B79" s="26"/>
      <c r="C79" s="26"/>
      <c r="D79" s="26"/>
      <c r="E79" s="27"/>
      <c r="F79" s="27"/>
      <c r="G79" s="27"/>
    </row>
    <row r="80" spans="1:9" ht="15.75" thickBot="1" x14ac:dyDescent="0.3">
      <c r="A80" s="22"/>
      <c r="B80" s="56" t="s">
        <v>3</v>
      </c>
      <c r="C80" s="52"/>
      <c r="D80" s="52"/>
      <c r="E80" s="53"/>
      <c r="F80" s="9"/>
      <c r="G80" s="9"/>
      <c r="H80" s="9"/>
      <c r="I80" s="9"/>
    </row>
    <row r="81" spans="1:9" ht="15.75" thickBot="1" x14ac:dyDescent="0.3">
      <c r="A81" s="23"/>
      <c r="B81" s="14" t="s">
        <v>13</v>
      </c>
      <c r="C81" s="14" t="s">
        <v>14</v>
      </c>
      <c r="D81" s="45" t="s">
        <v>15</v>
      </c>
      <c r="E81" s="25" t="s">
        <v>16</v>
      </c>
      <c r="F81" s="9"/>
      <c r="G81" s="9"/>
      <c r="H81" s="9"/>
      <c r="I81" s="9"/>
    </row>
    <row r="82" spans="1:9" x14ac:dyDescent="0.25">
      <c r="A82" s="73" t="s">
        <v>149</v>
      </c>
      <c r="B82" s="2">
        <v>6.2842130241847566E-2</v>
      </c>
      <c r="C82" s="2">
        <v>5.3539592826244015E-2</v>
      </c>
      <c r="D82" s="2">
        <v>5.4464444496255662E-2</v>
      </c>
      <c r="E82" s="2">
        <v>6.7811078393881744E-2</v>
      </c>
      <c r="F82" s="9"/>
      <c r="G82" s="9"/>
      <c r="H82" s="9"/>
      <c r="I82" s="9"/>
    </row>
    <row r="83" spans="1:9" x14ac:dyDescent="0.25">
      <c r="A83" s="73" t="s">
        <v>150</v>
      </c>
      <c r="B83" s="2">
        <v>3.7536693159271939E-2</v>
      </c>
      <c r="C83" s="2">
        <v>7.0747763215525047E-2</v>
      </c>
      <c r="D83" s="2">
        <v>6.4735759603395157E-2</v>
      </c>
      <c r="E83" s="2">
        <v>9.7677452392465433E-2</v>
      </c>
      <c r="F83" s="9"/>
      <c r="G83" s="9"/>
      <c r="H83" s="9"/>
      <c r="I83" s="9"/>
    </row>
    <row r="84" spans="1:9" x14ac:dyDescent="0.25">
      <c r="A84" s="73" t="s">
        <v>151</v>
      </c>
      <c r="B84" s="2">
        <v>5.0595289635828086E-2</v>
      </c>
      <c r="C84" s="2">
        <v>5.8888097269312406E-2</v>
      </c>
      <c r="D84" s="2">
        <v>5.9775281561146032E-2</v>
      </c>
      <c r="E84" s="2">
        <v>6.9992024755766019E-2</v>
      </c>
      <c r="F84" s="9"/>
      <c r="G84" s="9"/>
      <c r="H84" s="9"/>
      <c r="I84" s="9"/>
    </row>
    <row r="85" spans="1:9" x14ac:dyDescent="0.25">
      <c r="A85" s="73" t="s">
        <v>152</v>
      </c>
      <c r="B85" s="2">
        <v>7.3356072232183586E-2</v>
      </c>
      <c r="C85" s="2">
        <v>6.0663399179406358E-2</v>
      </c>
      <c r="D85" s="2">
        <v>5.4426726627903793E-2</v>
      </c>
      <c r="E85" s="2">
        <v>6.2171527434424605E-2</v>
      </c>
      <c r="F85" s="9"/>
      <c r="G85" s="9"/>
      <c r="H85" s="9"/>
      <c r="I85" s="9"/>
    </row>
    <row r="86" spans="1:9" x14ac:dyDescent="0.25">
      <c r="A86" s="73" t="s">
        <v>153</v>
      </c>
      <c r="B86" s="2">
        <v>7.2493585923169776E-2</v>
      </c>
      <c r="C86" s="2">
        <v>6.5591666313047553E-2</v>
      </c>
      <c r="D86" s="2">
        <v>5.7087787809845879E-2</v>
      </c>
      <c r="E86" s="2">
        <v>6.2723695120798673E-2</v>
      </c>
      <c r="F86" s="9"/>
      <c r="G86" s="9"/>
      <c r="H86" s="9"/>
      <c r="I86" s="9"/>
    </row>
    <row r="87" spans="1:9" x14ac:dyDescent="0.25">
      <c r="A87" s="73" t="s">
        <v>154</v>
      </c>
      <c r="B87" s="2">
        <v>5.8934992435168199E-2</v>
      </c>
      <c r="C87" s="2">
        <v>4.8762690655869259E-2</v>
      </c>
      <c r="D87" s="2">
        <v>4.4527679994743552E-2</v>
      </c>
      <c r="E87" s="2">
        <v>5.2672126795644682E-2</v>
      </c>
      <c r="F87" s="9"/>
      <c r="G87" s="9"/>
      <c r="H87" s="9"/>
      <c r="I87" s="9"/>
    </row>
    <row r="88" spans="1:9" x14ac:dyDescent="0.25">
      <c r="A88" s="16" t="s">
        <v>155</v>
      </c>
      <c r="B88" s="2">
        <v>2.1613344643221385E-2</v>
      </c>
      <c r="C88" s="2">
        <v>2.6052293565058723E-2</v>
      </c>
      <c r="D88" s="2">
        <v>2.5234103907212556E-2</v>
      </c>
      <c r="E88" s="2">
        <v>2.841105832759697E-2</v>
      </c>
      <c r="F88" s="9"/>
      <c r="G88" s="9"/>
      <c r="H88" s="9"/>
      <c r="I88" s="9"/>
    </row>
    <row r="89" spans="1:9" x14ac:dyDescent="0.25">
      <c r="A89" s="16" t="s">
        <v>156</v>
      </c>
      <c r="B89" s="2">
        <v>6.3756986545266806E-2</v>
      </c>
      <c r="C89" s="2">
        <v>5.6492123344763737E-2</v>
      </c>
      <c r="D89" s="2">
        <v>5.2081625495809108E-2</v>
      </c>
      <c r="E89" s="2">
        <v>5.3158409217998942E-2</v>
      </c>
      <c r="F89" s="9"/>
      <c r="G89" s="9"/>
      <c r="H89" s="9"/>
      <c r="I89" s="9"/>
    </row>
    <row r="90" spans="1:9" x14ac:dyDescent="0.25">
      <c r="A90" s="16" t="s">
        <v>157</v>
      </c>
      <c r="B90" s="2">
        <v>6.1475198251002006E-2</v>
      </c>
      <c r="C90" s="2">
        <v>5.3620947399314015E-2</v>
      </c>
      <c r="D90" s="2">
        <v>4.6041084137663703E-2</v>
      </c>
      <c r="E90" s="2">
        <v>5.7950333704566245E-2</v>
      </c>
      <c r="F90" s="9"/>
      <c r="G90" s="9"/>
      <c r="H90" s="9"/>
      <c r="I90" s="9"/>
    </row>
    <row r="91" spans="1:9" x14ac:dyDescent="0.25">
      <c r="A91" s="16" t="s">
        <v>158</v>
      </c>
      <c r="B91" s="2">
        <v>5.1744790398003671E-2</v>
      </c>
      <c r="C91" s="2">
        <v>4.5911567169940951E-2</v>
      </c>
      <c r="D91" s="2">
        <v>4.2646470294403369E-2</v>
      </c>
      <c r="E91" s="2">
        <v>4.2946944012350871E-2</v>
      </c>
      <c r="F91" s="9"/>
      <c r="G91" s="9"/>
      <c r="H91" s="9"/>
      <c r="I91" s="9"/>
    </row>
    <row r="92" spans="1:9" x14ac:dyDescent="0.25">
      <c r="A92" s="16" t="s">
        <v>159</v>
      </c>
      <c r="B92" s="2">
        <v>3.2758815607405588E-2</v>
      </c>
      <c r="C92" s="2">
        <v>3.9226904032819102E-2</v>
      </c>
      <c r="D92" s="2">
        <v>3.516203309577777E-2</v>
      </c>
      <c r="E92" s="2">
        <v>3.7596749784886911E-2</v>
      </c>
      <c r="F92" s="9"/>
      <c r="G92" s="9"/>
      <c r="H92" s="9"/>
      <c r="I92" s="9"/>
    </row>
    <row r="93" spans="1:9" x14ac:dyDescent="0.25">
      <c r="A93" s="16" t="s">
        <v>160</v>
      </c>
      <c r="B93" s="2">
        <v>6.7430013100003683E-2</v>
      </c>
      <c r="C93" s="2">
        <v>6.6367205757060468E-2</v>
      </c>
      <c r="D93" s="2">
        <v>6.3204192898889233E-2</v>
      </c>
      <c r="E93" s="2">
        <v>7.2706153150076308E-2</v>
      </c>
      <c r="F93" s="9"/>
      <c r="G93" s="9"/>
      <c r="H93" s="9"/>
      <c r="I93" s="9"/>
    </row>
    <row r="94" spans="1:9" x14ac:dyDescent="0.25">
      <c r="A94" s="16" t="s">
        <v>161</v>
      </c>
      <c r="B94" s="2">
        <v>2.877435200544633E-2</v>
      </c>
      <c r="C94" s="2">
        <v>2.7436216940387389E-2</v>
      </c>
      <c r="D94" s="2">
        <v>2.5473880180070161E-2</v>
      </c>
      <c r="E94" s="2">
        <v>3.4823082270579231E-2</v>
      </c>
      <c r="F94" s="9"/>
      <c r="G94" s="9"/>
      <c r="H94" s="9"/>
      <c r="I94" s="9"/>
    </row>
    <row r="95" spans="1:9" x14ac:dyDescent="0.25">
      <c r="A95" s="16" t="s">
        <v>162</v>
      </c>
      <c r="B95" s="2">
        <v>4.783408826349677E-2</v>
      </c>
      <c r="C95" s="2">
        <v>5.1582089915008303E-2</v>
      </c>
      <c r="D95" s="2">
        <v>4.9858213250892063E-2</v>
      </c>
      <c r="E95" s="2">
        <v>5.4881723090768254E-2</v>
      </c>
      <c r="F95" s="9"/>
      <c r="G95" s="9"/>
      <c r="H95" s="9"/>
      <c r="I95" s="9"/>
    </row>
    <row r="96" spans="1:9" x14ac:dyDescent="0.25">
      <c r="A96" s="16" t="s">
        <v>163</v>
      </c>
      <c r="B96" s="2">
        <v>7.097715594940858E-2</v>
      </c>
      <c r="C96" s="2">
        <v>6.9946050639046103E-2</v>
      </c>
      <c r="D96" s="2">
        <v>6.4176163799342212E-2</v>
      </c>
      <c r="E96" s="2">
        <v>6.1523322634114704E-2</v>
      </c>
      <c r="F96" s="9"/>
      <c r="G96" s="9"/>
      <c r="H96" s="9"/>
      <c r="I96" s="9"/>
    </row>
    <row r="97" spans="1:9" x14ac:dyDescent="0.25">
      <c r="A97" s="73" t="s">
        <v>127</v>
      </c>
      <c r="B97" s="2">
        <v>2.5699425985807541E-2</v>
      </c>
      <c r="C97" s="2">
        <v>3.3676322180428188E-2</v>
      </c>
      <c r="D97" s="2">
        <v>3.1497173027341445E-2</v>
      </c>
      <c r="E97" s="2">
        <v>4.6493607044409871E-2</v>
      </c>
      <c r="F97" s="9"/>
      <c r="G97" s="9"/>
      <c r="H97" s="9"/>
      <c r="I97" s="9"/>
    </row>
    <row r="98" spans="1:9" ht="15.75" thickBot="1" x14ac:dyDescent="0.3">
      <c r="A98" s="26"/>
      <c r="B98" s="26"/>
      <c r="C98" s="26"/>
      <c r="D98" s="26"/>
      <c r="E98" s="27"/>
      <c r="F98" s="27"/>
      <c r="G98" s="27"/>
    </row>
    <row r="99" spans="1:9" ht="15.75" thickBot="1" x14ac:dyDescent="0.3">
      <c r="A99" s="22"/>
      <c r="B99" s="56" t="s">
        <v>2</v>
      </c>
      <c r="C99" s="52"/>
      <c r="D99" s="52"/>
      <c r="E99" s="53"/>
      <c r="F99" s="9"/>
      <c r="G99" s="9"/>
      <c r="H99" s="9"/>
      <c r="I99" s="9"/>
    </row>
    <row r="100" spans="1:9" ht="15.75" thickBot="1" x14ac:dyDescent="0.3">
      <c r="A100" s="23"/>
      <c r="B100" s="14" t="s">
        <v>13</v>
      </c>
      <c r="C100" s="14" t="s">
        <v>14</v>
      </c>
      <c r="D100" s="45" t="s">
        <v>15</v>
      </c>
      <c r="E100" s="25" t="s">
        <v>16</v>
      </c>
      <c r="F100" s="9"/>
      <c r="G100" s="9"/>
      <c r="H100" s="9"/>
      <c r="I100" s="9"/>
    </row>
    <row r="101" spans="1:9" x14ac:dyDescent="0.25">
      <c r="A101" s="73" t="s">
        <v>149</v>
      </c>
      <c r="B101" s="2">
        <v>9.1959226472025812E-2</v>
      </c>
      <c r="C101" s="2">
        <v>9.0624048142283489E-2</v>
      </c>
      <c r="D101" s="2">
        <v>8.6644629916039426E-2</v>
      </c>
      <c r="E101" s="2">
        <v>9.5225510107267375E-2</v>
      </c>
      <c r="F101" s="9"/>
      <c r="G101" s="9"/>
      <c r="H101" s="9"/>
      <c r="I101" s="9"/>
    </row>
    <row r="102" spans="1:9" x14ac:dyDescent="0.25">
      <c r="A102" s="73" t="s">
        <v>150</v>
      </c>
      <c r="B102" s="2">
        <v>8.4694415400308407E-2</v>
      </c>
      <c r="C102" s="2">
        <v>0.10668816019326477</v>
      </c>
      <c r="D102" s="2">
        <v>0.10377873092013674</v>
      </c>
      <c r="E102" s="2">
        <v>0.12931915398599264</v>
      </c>
      <c r="F102" s="9"/>
      <c r="G102" s="9"/>
      <c r="H102" s="9"/>
      <c r="I102" s="9"/>
    </row>
    <row r="103" spans="1:9" x14ac:dyDescent="0.25">
      <c r="A103" s="73" t="s">
        <v>151</v>
      </c>
      <c r="B103" s="2">
        <v>9.5262300543089484E-2</v>
      </c>
      <c r="C103" s="2">
        <v>0.10660709805604973</v>
      </c>
      <c r="D103" s="2">
        <v>0.10195653920373501</v>
      </c>
      <c r="E103" s="2">
        <v>0.11266957379718316</v>
      </c>
      <c r="F103" s="9"/>
      <c r="G103" s="9"/>
      <c r="H103" s="9"/>
      <c r="I103" s="9"/>
    </row>
    <row r="104" spans="1:9" x14ac:dyDescent="0.25">
      <c r="A104" s="73" t="s">
        <v>152</v>
      </c>
      <c r="B104" s="2">
        <v>0.10427202702090152</v>
      </c>
      <c r="C104" s="2">
        <v>8.8016296642021194E-2</v>
      </c>
      <c r="D104" s="2">
        <v>8.116574996448786E-2</v>
      </c>
      <c r="E104" s="2">
        <v>8.6785758475680694E-2</v>
      </c>
      <c r="F104" s="9"/>
      <c r="G104" s="9"/>
      <c r="H104" s="9"/>
      <c r="I104" s="9"/>
    </row>
    <row r="105" spans="1:9" x14ac:dyDescent="0.25">
      <c r="A105" s="73" t="s">
        <v>153</v>
      </c>
      <c r="B105" s="2">
        <v>0.11114103738258063</v>
      </c>
      <c r="C105" s="2">
        <v>0.10054253978389795</v>
      </c>
      <c r="D105" s="2">
        <v>9.0544189573131706E-2</v>
      </c>
      <c r="E105" s="2">
        <v>9.3424632183280593E-2</v>
      </c>
      <c r="F105" s="9"/>
      <c r="G105" s="9"/>
      <c r="H105" s="9"/>
      <c r="I105" s="9"/>
    </row>
    <row r="106" spans="1:9" x14ac:dyDescent="0.25">
      <c r="A106" s="73" t="s">
        <v>154</v>
      </c>
      <c r="B106" s="2">
        <v>9.2079261922489775E-2</v>
      </c>
      <c r="C106" s="2">
        <v>7.9054583160270142E-2</v>
      </c>
      <c r="D106" s="2">
        <v>7.2348506331025686E-2</v>
      </c>
      <c r="E106" s="2">
        <v>7.9734394554762611E-2</v>
      </c>
      <c r="F106" s="9"/>
      <c r="G106" s="9"/>
      <c r="H106" s="9"/>
      <c r="I106" s="9"/>
    </row>
    <row r="107" spans="1:9" x14ac:dyDescent="0.25">
      <c r="A107" s="16" t="s">
        <v>155</v>
      </c>
      <c r="B107" s="2">
        <v>4.1929395303011353E-2</v>
      </c>
      <c r="C107" s="2">
        <v>4.327758413007355E-2</v>
      </c>
      <c r="D107" s="2">
        <v>4.8245582855430826E-2</v>
      </c>
      <c r="E107" s="2">
        <v>5.1519971078393116E-2</v>
      </c>
      <c r="F107" s="9"/>
      <c r="G107" s="9"/>
      <c r="H107" s="9"/>
      <c r="I107" s="9"/>
    </row>
    <row r="108" spans="1:9" x14ac:dyDescent="0.25">
      <c r="A108" s="16" t="s">
        <v>156</v>
      </c>
      <c r="B108" s="2">
        <v>9.9182822533512752E-2</v>
      </c>
      <c r="C108" s="2">
        <v>9.617060035624897E-2</v>
      </c>
      <c r="D108" s="2">
        <v>9.9025859989417514E-2</v>
      </c>
      <c r="E108" s="2">
        <v>0.10457154634595137</v>
      </c>
      <c r="F108" s="9"/>
      <c r="G108" s="9"/>
      <c r="H108" s="9"/>
      <c r="I108" s="9"/>
    </row>
    <row r="109" spans="1:9" x14ac:dyDescent="0.25">
      <c r="A109" s="16" t="s">
        <v>157</v>
      </c>
      <c r="B109" s="2">
        <v>8.9884121697513031E-2</v>
      </c>
      <c r="C109" s="2">
        <v>8.4559228064401429E-2</v>
      </c>
      <c r="D109" s="2">
        <v>8.1476234563356342E-2</v>
      </c>
      <c r="E109" s="2">
        <v>9.1197051431863976E-2</v>
      </c>
      <c r="F109" s="9"/>
      <c r="G109" s="9"/>
      <c r="H109" s="9"/>
      <c r="I109" s="9"/>
    </row>
    <row r="110" spans="1:9" x14ac:dyDescent="0.25">
      <c r="A110" s="16" t="s">
        <v>158</v>
      </c>
      <c r="B110" s="2">
        <v>9.4483568740309345E-2</v>
      </c>
      <c r="C110" s="2">
        <v>8.5880614019735443E-2</v>
      </c>
      <c r="D110" s="2">
        <v>8.1768703955998431E-2</v>
      </c>
      <c r="E110" s="2">
        <v>8.1115164145782279E-2</v>
      </c>
      <c r="F110" s="9"/>
      <c r="G110" s="9"/>
      <c r="H110" s="9"/>
      <c r="I110" s="9"/>
    </row>
    <row r="111" spans="1:9" x14ac:dyDescent="0.25">
      <c r="A111" s="16" t="s">
        <v>159</v>
      </c>
      <c r="B111" s="2">
        <v>6.1274659564634903E-2</v>
      </c>
      <c r="C111" s="2">
        <v>6.2508982134231131E-2</v>
      </c>
      <c r="D111" s="2">
        <v>5.7786119386958219E-2</v>
      </c>
      <c r="E111" s="2">
        <v>6.2037474245212484E-2</v>
      </c>
      <c r="F111" s="9"/>
      <c r="G111" s="9"/>
      <c r="H111" s="9"/>
      <c r="I111" s="9"/>
    </row>
    <row r="112" spans="1:9" x14ac:dyDescent="0.25">
      <c r="A112" s="16" t="s">
        <v>160</v>
      </c>
      <c r="B112" s="2">
        <v>9.7390113901331288E-2</v>
      </c>
      <c r="C112" s="2">
        <v>0.106092163962459</v>
      </c>
      <c r="D112" s="2">
        <v>0.10811608880035888</v>
      </c>
      <c r="E112" s="2">
        <v>0.12010546777575566</v>
      </c>
      <c r="F112" s="9"/>
      <c r="G112" s="9"/>
      <c r="H112" s="9"/>
      <c r="I112" s="9"/>
    </row>
    <row r="113" spans="1:9" x14ac:dyDescent="0.25">
      <c r="A113" s="16" t="s">
        <v>161</v>
      </c>
      <c r="B113" s="2">
        <v>4.4774851572432182E-2</v>
      </c>
      <c r="C113" s="2">
        <v>4.4261486491538882E-2</v>
      </c>
      <c r="D113" s="2">
        <v>4.4146294893681978E-2</v>
      </c>
      <c r="E113" s="2">
        <v>5.080350133995068E-2</v>
      </c>
      <c r="F113" s="9"/>
      <c r="G113" s="9"/>
      <c r="H113" s="9"/>
      <c r="I113" s="9"/>
    </row>
    <row r="114" spans="1:9" x14ac:dyDescent="0.25">
      <c r="A114" s="16" t="s">
        <v>162</v>
      </c>
      <c r="B114" s="2">
        <v>7.1877862013411647E-2</v>
      </c>
      <c r="C114" s="2">
        <v>7.6436577232258718E-2</v>
      </c>
      <c r="D114" s="2">
        <v>7.5258137064986214E-2</v>
      </c>
      <c r="E114" s="2">
        <v>8.1619402620333917E-2</v>
      </c>
      <c r="F114" s="9"/>
      <c r="G114" s="9"/>
      <c r="H114" s="9"/>
      <c r="I114" s="9"/>
    </row>
    <row r="115" spans="1:9" x14ac:dyDescent="0.25">
      <c r="A115" s="16" t="s">
        <v>163</v>
      </c>
      <c r="B115" s="2">
        <v>0.11902113617817153</v>
      </c>
      <c r="C115" s="2">
        <v>0.11268826898174313</v>
      </c>
      <c r="D115" s="2">
        <v>0.10545684404176699</v>
      </c>
      <c r="E115" s="2">
        <v>0.11322060461002229</v>
      </c>
      <c r="F115" s="9"/>
      <c r="G115" s="9"/>
      <c r="H115" s="9"/>
      <c r="I115" s="9"/>
    </row>
    <row r="116" spans="1:9" x14ac:dyDescent="0.25">
      <c r="A116" s="73" t="s">
        <v>127</v>
      </c>
      <c r="B116" s="2">
        <v>4.0638724939104455E-2</v>
      </c>
      <c r="C116" s="2">
        <v>4.8829820299221227E-2</v>
      </c>
      <c r="D116" s="2">
        <v>5.097359867283463E-2</v>
      </c>
      <c r="E116" s="2">
        <v>6.4736016836013793E-2</v>
      </c>
      <c r="F116" s="9"/>
      <c r="G116" s="9"/>
      <c r="H116" s="9"/>
      <c r="I116" s="9"/>
    </row>
    <row r="117" spans="1:9" ht="15.75" thickBot="1" x14ac:dyDescent="0.3">
      <c r="A117" s="26"/>
      <c r="B117" s="26"/>
      <c r="C117" s="26"/>
      <c r="D117" s="26"/>
      <c r="E117" s="26"/>
      <c r="F117" s="27"/>
      <c r="G117" s="27"/>
      <c r="H117" s="27"/>
      <c r="I117" s="27"/>
    </row>
    <row r="118" spans="1:9" ht="43.9" customHeight="1" thickBot="1" x14ac:dyDescent="0.3">
      <c r="A118" s="37"/>
      <c r="B118" s="38" t="s">
        <v>18</v>
      </c>
      <c r="C118" s="38" t="s">
        <v>23</v>
      </c>
      <c r="D118" s="38" t="s">
        <v>24</v>
      </c>
      <c r="E118" s="38" t="s">
        <v>25</v>
      </c>
      <c r="F118" s="39" t="s">
        <v>26</v>
      </c>
      <c r="G118" s="48" t="s">
        <v>33</v>
      </c>
    </row>
    <row r="119" spans="1:9" x14ac:dyDescent="0.25">
      <c r="A119" s="73" t="s">
        <v>149</v>
      </c>
      <c r="B119" s="4">
        <v>57.843137254901968</v>
      </c>
      <c r="C119" s="4">
        <v>59</v>
      </c>
      <c r="D119" s="4">
        <v>43</v>
      </c>
      <c r="E119" s="4">
        <v>0.92513170869903938</v>
      </c>
      <c r="F119" s="4">
        <v>25.64204795878549</v>
      </c>
      <c r="G119" s="4">
        <v>20.6352317961076</v>
      </c>
    </row>
    <row r="120" spans="1:9" x14ac:dyDescent="0.25">
      <c r="A120" s="73" t="s">
        <v>150</v>
      </c>
      <c r="B120" s="4">
        <v>56.862745098039213</v>
      </c>
      <c r="C120" s="4">
        <v>58</v>
      </c>
      <c r="D120" s="4">
        <v>44</v>
      </c>
      <c r="E120" s="4">
        <v>1.0406224003186986</v>
      </c>
      <c r="F120" s="4">
        <v>54.129764852668707</v>
      </c>
      <c r="G120" s="4">
        <v>49.433713345857299</v>
      </c>
    </row>
    <row r="121" spans="1:9" x14ac:dyDescent="0.25">
      <c r="A121" s="73" t="s">
        <v>151</v>
      </c>
      <c r="B121" s="4">
        <v>57.843137254901968</v>
      </c>
      <c r="C121" s="4">
        <v>59</v>
      </c>
      <c r="D121" s="4">
        <v>43</v>
      </c>
      <c r="E121" s="4">
        <v>1.2008320582901961</v>
      </c>
      <c r="F121" s="4">
        <v>46.802832220711501</v>
      </c>
      <c r="G121" s="4">
        <v>24.565451731593697</v>
      </c>
    </row>
    <row r="122" spans="1:9" x14ac:dyDescent="0.25">
      <c r="A122" s="73" t="s">
        <v>152</v>
      </c>
      <c r="B122" s="4">
        <v>63.725490196078425</v>
      </c>
      <c r="C122" s="4">
        <v>65</v>
      </c>
      <c r="D122" s="4">
        <v>37</v>
      </c>
      <c r="E122" s="4">
        <v>0.73601342400423875</v>
      </c>
      <c r="F122" s="4">
        <v>19.414376846928345</v>
      </c>
      <c r="G122" s="4">
        <v>11.532009698344448</v>
      </c>
    </row>
    <row r="123" spans="1:9" x14ac:dyDescent="0.25">
      <c r="A123" s="73" t="s">
        <v>153</v>
      </c>
      <c r="B123" s="4">
        <v>62.745098039215684</v>
      </c>
      <c r="C123" s="4">
        <v>64</v>
      </c>
      <c r="D123" s="4">
        <v>38</v>
      </c>
      <c r="E123" s="4">
        <v>1.0635099193925366</v>
      </c>
      <c r="F123" s="4">
        <v>51.431718628234215</v>
      </c>
      <c r="G123" s="4">
        <v>32.250930449604162</v>
      </c>
    </row>
    <row r="124" spans="1:9" x14ac:dyDescent="0.25">
      <c r="A124" s="73" t="s">
        <v>154</v>
      </c>
      <c r="B124" s="4">
        <v>73.529411764705884</v>
      </c>
      <c r="C124" s="4">
        <v>75</v>
      </c>
      <c r="D124" s="4">
        <v>27</v>
      </c>
      <c r="E124" s="4">
        <v>0.85578947368421077</v>
      </c>
      <c r="F124" s="4">
        <v>44.147761049179543</v>
      </c>
      <c r="G124" s="4">
        <v>13.311017759029975</v>
      </c>
    </row>
    <row r="125" spans="1:9" x14ac:dyDescent="0.25">
      <c r="A125" s="16" t="s">
        <v>155</v>
      </c>
      <c r="B125" s="4">
        <v>64.705882352941174</v>
      </c>
      <c r="C125" s="4">
        <v>66</v>
      </c>
      <c r="D125" s="4">
        <v>36</v>
      </c>
      <c r="E125" s="4">
        <v>1.2506103690937811</v>
      </c>
      <c r="F125" s="4">
        <v>22.056150500072022</v>
      </c>
      <c r="G125" s="4">
        <v>0.41636358867107931</v>
      </c>
    </row>
    <row r="126" spans="1:9" x14ac:dyDescent="0.25">
      <c r="A126" s="16" t="s">
        <v>156</v>
      </c>
      <c r="B126" s="4">
        <v>57.843137254901968</v>
      </c>
      <c r="C126" s="4">
        <v>59</v>
      </c>
      <c r="D126" s="4">
        <v>43</v>
      </c>
      <c r="E126" s="4">
        <v>1.5513607429106493</v>
      </c>
      <c r="F126" s="4">
        <v>61.124259524918223</v>
      </c>
      <c r="G126" s="4">
        <v>30.804597022437601</v>
      </c>
    </row>
    <row r="127" spans="1:9" x14ac:dyDescent="0.25">
      <c r="A127" s="16" t="s">
        <v>157</v>
      </c>
      <c r="B127" s="4">
        <v>65.686274509803923</v>
      </c>
      <c r="C127" s="4">
        <v>67</v>
      </c>
      <c r="D127" s="4">
        <v>35</v>
      </c>
      <c r="E127" s="4">
        <v>0.99314515717102414</v>
      </c>
      <c r="F127" s="4">
        <v>36.794233380445704</v>
      </c>
      <c r="G127" s="4">
        <v>10.838070383892649</v>
      </c>
    </row>
    <row r="128" spans="1:9" x14ac:dyDescent="0.25">
      <c r="A128" s="16" t="s">
        <v>158</v>
      </c>
      <c r="B128" s="4">
        <v>64.705882352941174</v>
      </c>
      <c r="C128" s="4">
        <v>66</v>
      </c>
      <c r="D128" s="4">
        <v>36</v>
      </c>
      <c r="E128" s="4">
        <v>1.3992936117936123</v>
      </c>
      <c r="F128" s="4">
        <v>43.106122108762143</v>
      </c>
      <c r="G128" s="4">
        <v>2.8893109638084016</v>
      </c>
    </row>
    <row r="129" spans="1:7" x14ac:dyDescent="0.25">
      <c r="A129" s="16" t="s">
        <v>159</v>
      </c>
      <c r="B129" s="4">
        <v>66.666666666666657</v>
      </c>
      <c r="C129" s="4">
        <v>68</v>
      </c>
      <c r="D129" s="4">
        <v>34</v>
      </c>
      <c r="E129" s="4">
        <v>1.1678498105106989</v>
      </c>
      <c r="F129" s="4">
        <v>24.494028871261651</v>
      </c>
      <c r="G129" s="4">
        <v>-2.6999286163552827</v>
      </c>
    </row>
    <row r="130" spans="1:7" x14ac:dyDescent="0.25">
      <c r="A130" s="16" t="s">
        <v>160</v>
      </c>
      <c r="B130" s="4">
        <v>58.82352941176471</v>
      </c>
      <c r="C130" s="4">
        <v>60</v>
      </c>
      <c r="D130" s="4">
        <v>42</v>
      </c>
      <c r="E130" s="4">
        <v>1.1479125248508946</v>
      </c>
      <c r="F130" s="4">
        <v>64.200418778746609</v>
      </c>
      <c r="G130" s="63">
        <v>48.733465492183207</v>
      </c>
    </row>
    <row r="131" spans="1:7" x14ac:dyDescent="0.25">
      <c r="A131" s="16" t="s">
        <v>161</v>
      </c>
      <c r="B131" s="4">
        <v>57.843137254901968</v>
      </c>
      <c r="C131" s="4">
        <v>59</v>
      </c>
      <c r="D131" s="4">
        <v>43</v>
      </c>
      <c r="E131" s="4">
        <v>1.3102800294767873</v>
      </c>
      <c r="F131" s="4">
        <v>11.156617927789645</v>
      </c>
      <c r="G131" s="63">
        <v>-4.9585118287192227</v>
      </c>
    </row>
    <row r="132" spans="1:7" x14ac:dyDescent="0.25">
      <c r="A132" s="16" t="s">
        <v>162</v>
      </c>
      <c r="B132" s="4">
        <v>63.725490196078425</v>
      </c>
      <c r="C132" s="4">
        <v>65</v>
      </c>
      <c r="D132" s="4">
        <v>37</v>
      </c>
      <c r="E132" s="4">
        <v>1.0476487979026046</v>
      </c>
      <c r="F132" s="4">
        <v>42.086645698991937</v>
      </c>
      <c r="G132" s="63">
        <v>23.34159512246962</v>
      </c>
    </row>
    <row r="133" spans="1:7" x14ac:dyDescent="0.25">
      <c r="A133" s="16" t="s">
        <v>163</v>
      </c>
      <c r="B133" s="4">
        <v>63.725490196078425</v>
      </c>
      <c r="C133" s="4">
        <v>65</v>
      </c>
      <c r="D133" s="4">
        <v>37</v>
      </c>
      <c r="E133" s="4">
        <v>1.0792399396414467</v>
      </c>
      <c r="F133" s="4">
        <v>24.056757297974908</v>
      </c>
      <c r="G133" s="63">
        <v>-17.496963209587875</v>
      </c>
    </row>
    <row r="134" spans="1:7" x14ac:dyDescent="0.25">
      <c r="A134" s="73" t="s">
        <v>127</v>
      </c>
      <c r="B134" s="4">
        <v>58.82352941176471</v>
      </c>
      <c r="C134" s="4">
        <v>60</v>
      </c>
      <c r="D134" s="4">
        <v>42</v>
      </c>
      <c r="E134" s="4">
        <v>0.94072159421372958</v>
      </c>
      <c r="F134" s="4">
        <v>34.193371758876722</v>
      </c>
      <c r="G134" s="63">
        <v>35.312111382155386</v>
      </c>
    </row>
    <row r="135" spans="1:7" ht="15.75" thickBot="1" x14ac:dyDescent="0.3">
      <c r="B135" s="40"/>
    </row>
    <row r="136" spans="1:7" ht="15.75" thickBot="1" x14ac:dyDescent="0.3">
      <c r="A136" s="22"/>
      <c r="B136" s="106" t="s">
        <v>6</v>
      </c>
      <c r="C136" s="107"/>
      <c r="D136" s="107"/>
      <c r="E136" s="108"/>
    </row>
    <row r="137" spans="1:7" ht="15.75" thickBot="1" x14ac:dyDescent="0.3">
      <c r="A137" s="23"/>
      <c r="B137" s="14" t="s">
        <v>13</v>
      </c>
      <c r="C137" s="14" t="s">
        <v>14</v>
      </c>
      <c r="D137" s="45" t="s">
        <v>15</v>
      </c>
      <c r="E137" s="25" t="s">
        <v>16</v>
      </c>
    </row>
    <row r="138" spans="1:7" x14ac:dyDescent="0.25">
      <c r="A138" s="73" t="s">
        <v>149</v>
      </c>
      <c r="B138" s="49">
        <v>0.4269461463533909</v>
      </c>
      <c r="C138" s="49">
        <v>0.30710569473653127</v>
      </c>
      <c r="D138" s="49">
        <v>0.3134415474343768</v>
      </c>
      <c r="E138" s="49">
        <v>0.16801586594439835</v>
      </c>
    </row>
    <row r="139" spans="1:7" x14ac:dyDescent="0.25">
      <c r="A139" s="73" t="s">
        <v>150</v>
      </c>
      <c r="B139" s="49">
        <v>0.28489661946687034</v>
      </c>
      <c r="C139" s="49">
        <v>0.50695152743493788</v>
      </c>
      <c r="D139" s="49">
        <v>0.49338526244077524</v>
      </c>
      <c r="E139" s="49">
        <v>0.492933884251748</v>
      </c>
    </row>
    <row r="140" spans="1:7" x14ac:dyDescent="0.25">
      <c r="A140" s="73" t="s">
        <v>151</v>
      </c>
      <c r="B140" s="49">
        <v>0.41841675107629295</v>
      </c>
      <c r="C140" s="49">
        <v>0.44072775088092919</v>
      </c>
      <c r="D140" s="49">
        <v>0.33970933663175196</v>
      </c>
      <c r="E140" s="49">
        <v>0.24796506899531395</v>
      </c>
    </row>
    <row r="141" spans="1:7" x14ac:dyDescent="0.25">
      <c r="A141" s="73" t="s">
        <v>152</v>
      </c>
      <c r="B141" s="49">
        <v>0.36314375811476918</v>
      </c>
      <c r="C141" s="49">
        <v>0.26436219175503534</v>
      </c>
      <c r="D141" s="49">
        <v>0.20039174276927915</v>
      </c>
      <c r="E141" s="49">
        <v>5.3229584539443063E-2</v>
      </c>
    </row>
    <row r="142" spans="1:7" x14ac:dyDescent="0.25">
      <c r="A142" s="73" t="s">
        <v>153</v>
      </c>
      <c r="B142" s="49">
        <v>0.54960796771356979</v>
      </c>
      <c r="C142" s="49">
        <v>0.50948986736278612</v>
      </c>
      <c r="D142" s="49">
        <v>0.44393931649418267</v>
      </c>
      <c r="E142" s="49">
        <v>0.34724480981700773</v>
      </c>
    </row>
    <row r="143" spans="1:7" x14ac:dyDescent="0.25">
      <c r="A143" s="73" t="s">
        <v>154</v>
      </c>
      <c r="B143" s="49">
        <v>0.40612911268931262</v>
      </c>
      <c r="C143" s="49">
        <v>0.36484573312951918</v>
      </c>
      <c r="D143" s="49">
        <v>0.3396678558074766</v>
      </c>
      <c r="E143" s="49">
        <v>0.22378917260377421</v>
      </c>
    </row>
    <row r="144" spans="1:7" x14ac:dyDescent="0.25">
      <c r="A144" s="16" t="s">
        <v>155</v>
      </c>
      <c r="B144" s="49">
        <v>7.9612995032870948E-2</v>
      </c>
      <c r="C144" s="49">
        <v>5.6821190941769427E-2</v>
      </c>
      <c r="D144" s="49">
        <v>0.11551441694878614</v>
      </c>
      <c r="E144" s="49">
        <v>8.8569413206682809E-2</v>
      </c>
    </row>
    <row r="145" spans="1:5" x14ac:dyDescent="0.25">
      <c r="A145" s="16" t="s">
        <v>156</v>
      </c>
      <c r="B145" s="49">
        <v>0.64866181574383841</v>
      </c>
      <c r="C145" s="49">
        <v>0.60528932562072923</v>
      </c>
      <c r="D145" s="49">
        <v>0.58105411715933153</v>
      </c>
      <c r="E145" s="49">
        <v>0.38896168020872718</v>
      </c>
    </row>
    <row r="146" spans="1:5" x14ac:dyDescent="0.25">
      <c r="A146" s="16" t="s">
        <v>157</v>
      </c>
      <c r="B146" s="49">
        <v>0.27900625155026876</v>
      </c>
      <c r="C146" s="49">
        <v>0.17507081657308785</v>
      </c>
      <c r="D146" s="49">
        <v>0.1577204023966764</v>
      </c>
      <c r="E146" s="49">
        <v>0.18989672278510755</v>
      </c>
    </row>
    <row r="147" spans="1:5" x14ac:dyDescent="0.25">
      <c r="A147" s="16" t="s">
        <v>158</v>
      </c>
      <c r="B147" s="49">
        <v>0.36570734960288387</v>
      </c>
      <c r="C147" s="49">
        <v>0.33769965581148981</v>
      </c>
      <c r="D147" s="49">
        <v>0.31242147706819473</v>
      </c>
      <c r="E147" s="49">
        <v>0.21386157928243238</v>
      </c>
    </row>
    <row r="148" spans="1:5" x14ac:dyDescent="0.25">
      <c r="A148" s="16" t="s">
        <v>159</v>
      </c>
      <c r="B148" s="49">
        <v>4.300595022412363E-2</v>
      </c>
      <c r="C148" s="49">
        <v>0.14065969202985842</v>
      </c>
      <c r="D148" s="49">
        <v>0.12323622600211161</v>
      </c>
      <c r="E148" s="49">
        <v>6.5669510455757155E-2</v>
      </c>
    </row>
    <row r="149" spans="1:5" x14ac:dyDescent="0.25">
      <c r="A149" s="16" t="s">
        <v>160</v>
      </c>
      <c r="B149" s="49">
        <v>0.49965476204724601</v>
      </c>
      <c r="C149" s="49">
        <v>0.56037718978800399</v>
      </c>
      <c r="D149" s="49">
        <v>0.54085409993280065</v>
      </c>
      <c r="E149" s="49">
        <v>0.51074337320341778</v>
      </c>
    </row>
    <row r="150" spans="1:5" x14ac:dyDescent="0.25">
      <c r="A150" s="16" t="s">
        <v>161</v>
      </c>
      <c r="B150" s="49">
        <v>-2.1036146737586872E-2</v>
      </c>
      <c r="C150" s="49">
        <v>3.9227687832162114E-2</v>
      </c>
      <c r="D150" s="49">
        <v>3.2069153421218195E-2</v>
      </c>
      <c r="E150" s="49">
        <v>5.1499753035246072E-2</v>
      </c>
    </row>
    <row r="151" spans="1:5" x14ac:dyDescent="0.25">
      <c r="A151" s="16" t="s">
        <v>162</v>
      </c>
      <c r="B151" s="49">
        <v>0.40866097324827377</v>
      </c>
      <c r="C151" s="49">
        <v>0.46139252495615662</v>
      </c>
      <c r="D151" s="49">
        <v>0.44713187178934666</v>
      </c>
      <c r="E151" s="49">
        <v>0.25480824788816747</v>
      </c>
    </row>
    <row r="152" spans="1:5" x14ac:dyDescent="0.25">
      <c r="A152" s="16" t="s">
        <v>163</v>
      </c>
      <c r="B152" s="49">
        <v>0.37226288084836645</v>
      </c>
      <c r="C152" s="49">
        <v>0.13026383074524575</v>
      </c>
      <c r="D152" s="49">
        <v>3.4438420728221696E-2</v>
      </c>
      <c r="E152" s="49">
        <v>-7.4567934545918702E-2</v>
      </c>
    </row>
    <row r="153" spans="1:5" x14ac:dyDescent="0.25">
      <c r="A153" s="73" t="s">
        <v>127</v>
      </c>
      <c r="B153" s="49">
        <v>0.31802563440145132</v>
      </c>
      <c r="C153" s="49">
        <v>0.34654873619196674</v>
      </c>
      <c r="D153" s="49">
        <v>0.33948566729054785</v>
      </c>
      <c r="E153" s="49">
        <v>0.33219568869643101</v>
      </c>
    </row>
    <row r="154" spans="1:5" ht="15.75" thickBot="1" x14ac:dyDescent="0.3"/>
    <row r="155" spans="1:5" ht="15.75" thickBot="1" x14ac:dyDescent="0.3">
      <c r="A155" s="22"/>
      <c r="B155" s="106" t="s">
        <v>44</v>
      </c>
      <c r="C155" s="107"/>
      <c r="D155" s="107"/>
      <c r="E155" s="108"/>
    </row>
    <row r="156" spans="1:5" ht="15.75" thickBot="1" x14ac:dyDescent="0.3">
      <c r="A156" s="23"/>
      <c r="B156" s="14" t="s">
        <v>13</v>
      </c>
      <c r="C156" s="14" t="s">
        <v>14</v>
      </c>
      <c r="D156" s="45" t="s">
        <v>15</v>
      </c>
      <c r="E156" s="25" t="s">
        <v>16</v>
      </c>
    </row>
    <row r="157" spans="1:5" x14ac:dyDescent="0.25">
      <c r="A157" s="73" t="s">
        <v>149</v>
      </c>
      <c r="B157" s="49">
        <v>1.1975201845444061</v>
      </c>
      <c r="C157" s="49">
        <v>1.6610241218789676</v>
      </c>
      <c r="D157" s="49">
        <v>1.5922632974574946</v>
      </c>
      <c r="E157" s="49">
        <v>1.269366763098682</v>
      </c>
    </row>
    <row r="158" spans="1:5" x14ac:dyDescent="0.25">
      <c r="A158" s="73" t="s">
        <v>150</v>
      </c>
      <c r="B158" s="49">
        <v>2.6658756525866147</v>
      </c>
      <c r="C158" s="49">
        <v>1.6719606730951024</v>
      </c>
      <c r="D158" s="49">
        <v>1.8634498372718271</v>
      </c>
      <c r="E158" s="49">
        <v>1.3717295276928307</v>
      </c>
    </row>
    <row r="159" spans="1:5" x14ac:dyDescent="0.25">
      <c r="A159" s="73" t="s">
        <v>151</v>
      </c>
      <c r="B159" s="49">
        <v>1.986145648312611</v>
      </c>
      <c r="C159" s="49">
        <v>1.8541432320959883</v>
      </c>
      <c r="D159" s="49">
        <v>1.7544805282306974</v>
      </c>
      <c r="E159" s="49">
        <v>1.6476532892818971</v>
      </c>
    </row>
    <row r="160" spans="1:5" x14ac:dyDescent="0.25">
      <c r="A160" s="73" t="s">
        <v>152</v>
      </c>
      <c r="B160" s="49">
        <v>1.2173913043478257</v>
      </c>
      <c r="C160" s="49">
        <v>1.4863891112890308</v>
      </c>
      <c r="D160" s="49">
        <v>1.5443902439024382</v>
      </c>
      <c r="E160" s="49">
        <v>1.2929965556831224</v>
      </c>
    </row>
    <row r="161" spans="1:5" x14ac:dyDescent="0.25">
      <c r="A161" s="73" t="s">
        <v>153</v>
      </c>
      <c r="B161" s="49">
        <v>2.1189413265306123</v>
      </c>
      <c r="C161" s="49">
        <v>1.921867980914197</v>
      </c>
      <c r="D161" s="49">
        <v>2.2247208514070631</v>
      </c>
      <c r="E161" s="49">
        <v>1.7911746010821676</v>
      </c>
    </row>
    <row r="162" spans="1:5" x14ac:dyDescent="0.25">
      <c r="A162" s="73" t="s">
        <v>154</v>
      </c>
      <c r="B162" s="49">
        <v>2.1550387596899232</v>
      </c>
      <c r="C162" s="49">
        <v>2.5197568389057738</v>
      </c>
      <c r="D162" s="49">
        <v>2.6982968369829661</v>
      </c>
      <c r="E162" s="49">
        <v>2.3771929824561386</v>
      </c>
    </row>
    <row r="163" spans="1:5" x14ac:dyDescent="0.25">
      <c r="A163" s="16" t="s">
        <v>155</v>
      </c>
      <c r="B163" s="49">
        <v>2.7091469681397742</v>
      </c>
      <c r="C163" s="49">
        <v>2.0132417851888178</v>
      </c>
      <c r="D163" s="49">
        <v>2.7000750750750755</v>
      </c>
      <c r="E163" s="49">
        <v>2.2927856766719334</v>
      </c>
    </row>
    <row r="164" spans="1:5" x14ac:dyDescent="0.25">
      <c r="A164" s="16" t="s">
        <v>156</v>
      </c>
      <c r="B164" s="49">
        <v>1.0922957600827301</v>
      </c>
      <c r="C164" s="49">
        <v>1.6144602048857373</v>
      </c>
      <c r="D164" s="49">
        <v>1.9868441660140959</v>
      </c>
      <c r="E164" s="49">
        <v>2.1286112519006584</v>
      </c>
    </row>
    <row r="165" spans="1:5" x14ac:dyDescent="0.25">
      <c r="A165" s="16" t="s">
        <v>157</v>
      </c>
      <c r="B165" s="49">
        <v>1.5869867780097424</v>
      </c>
      <c r="C165" s="49">
        <v>1.9386458078709363</v>
      </c>
      <c r="D165" s="49">
        <v>2.6154696132596689</v>
      </c>
      <c r="E165" s="49">
        <v>1.9011635865845318</v>
      </c>
    </row>
    <row r="166" spans="1:5" x14ac:dyDescent="0.25">
      <c r="A166" s="16" t="s">
        <v>158</v>
      </c>
      <c r="B166" s="49">
        <v>2.3212774143901505</v>
      </c>
      <c r="C166" s="49">
        <v>2.7901304594441294</v>
      </c>
      <c r="D166" s="49">
        <v>2.8366325864694364</v>
      </c>
      <c r="E166" s="49">
        <v>2.5653716216216207</v>
      </c>
    </row>
    <row r="167" spans="1:5" x14ac:dyDescent="0.25">
      <c r="A167" s="16" t="s">
        <v>159</v>
      </c>
      <c r="B167" s="49">
        <v>2.4523460410557187</v>
      </c>
      <c r="C167" s="49">
        <v>1.9292894280762563</v>
      </c>
      <c r="D167" s="49">
        <v>2.0305510092744132</v>
      </c>
      <c r="E167" s="49">
        <v>2.3356996210213974</v>
      </c>
    </row>
    <row r="168" spans="1:5" x14ac:dyDescent="0.25">
      <c r="A168" s="16" t="s">
        <v>160</v>
      </c>
      <c r="B168" s="49">
        <v>1.5862533692722374</v>
      </c>
      <c r="C168" s="49">
        <v>1.8039102932719948</v>
      </c>
      <c r="D168" s="49">
        <v>2.049605734767026</v>
      </c>
      <c r="E168" s="49">
        <v>1.6398750355012781</v>
      </c>
    </row>
    <row r="169" spans="1:5" x14ac:dyDescent="0.25">
      <c r="A169" s="16" t="s">
        <v>161</v>
      </c>
      <c r="B169" s="49">
        <v>2.275021758050479</v>
      </c>
      <c r="C169" s="49">
        <v>2.0297310051911288</v>
      </c>
      <c r="D169" s="49">
        <v>2.2959884351282978</v>
      </c>
      <c r="E169" s="49">
        <v>1.7978260869565217</v>
      </c>
    </row>
    <row r="170" spans="1:5" x14ac:dyDescent="0.25">
      <c r="A170" s="16" t="s">
        <v>162</v>
      </c>
      <c r="B170" s="49">
        <v>1.4964925954793455</v>
      </c>
      <c r="C170" s="49">
        <v>1.602513553474618</v>
      </c>
      <c r="D170" s="49">
        <v>1.6621160409556317</v>
      </c>
      <c r="E170" s="49">
        <v>1.8404641044234962</v>
      </c>
    </row>
    <row r="171" spans="1:5" x14ac:dyDescent="0.25">
      <c r="A171" s="16" t="s">
        <v>163</v>
      </c>
      <c r="B171" s="49">
        <v>1.488537549407114</v>
      </c>
      <c r="C171" s="49">
        <v>1.3548435847060603</v>
      </c>
      <c r="D171" s="49">
        <v>1.583817951959545</v>
      </c>
      <c r="E171" s="49">
        <v>1.8959620561268673</v>
      </c>
    </row>
    <row r="172" spans="1:5" x14ac:dyDescent="0.25">
      <c r="A172" s="73" t="s">
        <v>127</v>
      </c>
      <c r="B172" s="49">
        <v>1.6650251135009582</v>
      </c>
      <c r="C172" s="49">
        <v>1.4516478687564083</v>
      </c>
      <c r="D172" s="49">
        <v>1.9327287168748652</v>
      </c>
      <c r="E172" s="49">
        <v>1.3438879917338993</v>
      </c>
    </row>
  </sheetData>
  <mergeCells count="7">
    <mergeCell ref="B136:E136"/>
    <mergeCell ref="B155:E155"/>
    <mergeCell ref="A1:J1"/>
    <mergeCell ref="A2:J2"/>
    <mergeCell ref="B4:F4"/>
    <mergeCell ref="B23:J23"/>
    <mergeCell ref="B42:E42"/>
  </mergeCells>
  <conditionalFormatting sqref="B6: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B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C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C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D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E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D1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E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:B1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C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D1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:B1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:C1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:D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7"/>
  <sheetViews>
    <sheetView zoomScaleNormal="100" workbookViewId="0">
      <selection activeCell="B8" sqref="B8"/>
    </sheetView>
  </sheetViews>
  <sheetFormatPr defaultRowHeight="15" x14ac:dyDescent="0.25"/>
  <cols>
    <col min="1" max="1" width="9.7109375" style="77" bestFit="1" customWidth="1"/>
    <col min="2" max="2" width="35.42578125" style="51" bestFit="1" customWidth="1"/>
  </cols>
  <sheetData>
    <row r="1" spans="1:2" x14ac:dyDescent="0.25">
      <c r="A1" s="77" t="s">
        <v>0</v>
      </c>
      <c r="B1" s="86" t="s">
        <v>187</v>
      </c>
    </row>
    <row r="2" spans="1:2" s="51" customFormat="1" x14ac:dyDescent="0.25">
      <c r="A2" s="79">
        <v>39083</v>
      </c>
      <c r="B2" s="87">
        <v>0</v>
      </c>
    </row>
    <row r="3" spans="1:2" s="51" customFormat="1" x14ac:dyDescent="0.25">
      <c r="A3" s="79">
        <v>39114</v>
      </c>
      <c r="B3" s="87">
        <v>0</v>
      </c>
    </row>
    <row r="4" spans="1:2" s="51" customFormat="1" x14ac:dyDescent="0.25">
      <c r="A4" s="79">
        <v>39142</v>
      </c>
      <c r="B4" s="87">
        <v>0</v>
      </c>
    </row>
    <row r="5" spans="1:2" s="51" customFormat="1" x14ac:dyDescent="0.25">
      <c r="A5" s="79">
        <v>39173</v>
      </c>
      <c r="B5" s="87">
        <v>0</v>
      </c>
    </row>
    <row r="6" spans="1:2" s="51" customFormat="1" x14ac:dyDescent="0.25">
      <c r="A6" s="79">
        <v>39203</v>
      </c>
      <c r="B6" s="87">
        <v>0</v>
      </c>
    </row>
    <row r="7" spans="1:2" s="51" customFormat="1" x14ac:dyDescent="0.25">
      <c r="A7" s="79">
        <v>39234</v>
      </c>
      <c r="B7" s="87">
        <v>0</v>
      </c>
    </row>
    <row r="8" spans="1:2" s="51" customFormat="1" x14ac:dyDescent="0.25">
      <c r="A8" s="79">
        <v>39264</v>
      </c>
      <c r="B8" s="84">
        <v>3.346E-3</v>
      </c>
    </row>
    <row r="9" spans="1:2" s="51" customFormat="1" x14ac:dyDescent="0.25">
      <c r="A9" s="79">
        <v>39295</v>
      </c>
      <c r="B9" s="84">
        <v>-2.1766000000000001E-2</v>
      </c>
    </row>
    <row r="10" spans="1:2" s="51" customFormat="1" x14ac:dyDescent="0.25">
      <c r="A10" s="79">
        <v>39326</v>
      </c>
      <c r="B10" s="84">
        <v>2.1564E-2</v>
      </c>
    </row>
    <row r="11" spans="1:2" s="51" customFormat="1" x14ac:dyDescent="0.25">
      <c r="A11" s="79">
        <v>39356</v>
      </c>
      <c r="B11" s="84">
        <v>3.0661999999999998E-2</v>
      </c>
    </row>
    <row r="12" spans="1:2" x14ac:dyDescent="0.25">
      <c r="A12" s="79">
        <v>39387</v>
      </c>
      <c r="B12" s="84">
        <v>-1.5028E-2</v>
      </c>
    </row>
    <row r="13" spans="1:2" x14ac:dyDescent="0.25">
      <c r="A13" s="79">
        <v>39417</v>
      </c>
      <c r="B13" s="84">
        <v>4.4889999999999999E-3</v>
      </c>
    </row>
    <row r="14" spans="1:2" x14ac:dyDescent="0.25">
      <c r="A14" s="79">
        <v>39448</v>
      </c>
      <c r="B14" s="84">
        <v>-2.8979999999999999E-2</v>
      </c>
    </row>
    <row r="15" spans="1:2" x14ac:dyDescent="0.25">
      <c r="A15" s="79">
        <v>39479</v>
      </c>
      <c r="B15" s="84">
        <v>1.3627999999999999E-2</v>
      </c>
    </row>
    <row r="16" spans="1:2" x14ac:dyDescent="0.25">
      <c r="A16" s="79">
        <v>39508</v>
      </c>
      <c r="B16" s="84">
        <v>-2.7084E-2</v>
      </c>
    </row>
    <row r="17" spans="1:2" x14ac:dyDescent="0.25">
      <c r="A17" s="79">
        <v>39539</v>
      </c>
      <c r="B17" s="84">
        <v>1.0145E-2</v>
      </c>
    </row>
    <row r="18" spans="1:2" x14ac:dyDescent="0.25">
      <c r="A18" s="79">
        <v>39569</v>
      </c>
      <c r="B18" s="84">
        <v>1.7444999999999999E-2</v>
      </c>
    </row>
    <row r="19" spans="1:2" x14ac:dyDescent="0.25">
      <c r="A19" s="79">
        <v>39600</v>
      </c>
      <c r="B19" s="84">
        <v>-8.5419999999999992E-3</v>
      </c>
    </row>
    <row r="20" spans="1:2" x14ac:dyDescent="0.25">
      <c r="A20" s="79">
        <v>39630</v>
      </c>
      <c r="B20" s="84">
        <v>-2.6571999999999998E-2</v>
      </c>
    </row>
    <row r="21" spans="1:2" x14ac:dyDescent="0.25">
      <c r="A21" s="79">
        <v>39661</v>
      </c>
      <c r="B21" s="84">
        <v>-1.528E-2</v>
      </c>
    </row>
    <row r="22" spans="1:2" x14ac:dyDescent="0.25">
      <c r="A22" s="79">
        <v>39692</v>
      </c>
      <c r="B22" s="84">
        <v>-6.5362000000000003E-2</v>
      </c>
    </row>
    <row r="23" spans="1:2" x14ac:dyDescent="0.25">
      <c r="A23" s="79">
        <v>39722</v>
      </c>
      <c r="B23" s="84">
        <v>-6.2181E-2</v>
      </c>
    </row>
    <row r="24" spans="1:2" x14ac:dyDescent="0.25">
      <c r="A24" s="79">
        <v>39753</v>
      </c>
      <c r="B24" s="84">
        <v>-2.6412000000000001E-2</v>
      </c>
    </row>
    <row r="25" spans="1:2" x14ac:dyDescent="0.25">
      <c r="A25" s="79">
        <v>39783</v>
      </c>
      <c r="B25" s="84">
        <v>-1.4886999999999999E-2</v>
      </c>
    </row>
    <row r="26" spans="1:2" x14ac:dyDescent="0.25">
      <c r="A26" s="79">
        <v>39814</v>
      </c>
      <c r="B26" s="84">
        <v>7.1240000000000001E-3</v>
      </c>
    </row>
    <row r="27" spans="1:2" x14ac:dyDescent="0.25">
      <c r="A27" s="79">
        <v>39845</v>
      </c>
      <c r="B27" s="84">
        <v>-3.7139999999999999E-3</v>
      </c>
    </row>
    <row r="28" spans="1:2" x14ac:dyDescent="0.25">
      <c r="A28" s="79">
        <v>39873</v>
      </c>
      <c r="B28" s="84">
        <v>2.7099999999999997E-4</v>
      </c>
    </row>
    <row r="29" spans="1:2" x14ac:dyDescent="0.25">
      <c r="A29" s="79">
        <v>39904</v>
      </c>
      <c r="B29" s="84">
        <v>1.0538E-2</v>
      </c>
    </row>
    <row r="30" spans="1:2" x14ac:dyDescent="0.25">
      <c r="A30" s="79">
        <v>39934</v>
      </c>
      <c r="B30" s="84">
        <v>3.3242000000000001E-2</v>
      </c>
    </row>
    <row r="31" spans="1:2" x14ac:dyDescent="0.25">
      <c r="A31" s="79">
        <v>39965</v>
      </c>
      <c r="B31" s="84">
        <v>3.7959999999999999E-3</v>
      </c>
    </row>
    <row r="32" spans="1:2" x14ac:dyDescent="0.25">
      <c r="A32" s="79">
        <v>39995</v>
      </c>
      <c r="B32" s="84">
        <v>1.5363999999999999E-2</v>
      </c>
    </row>
    <row r="33" spans="1:2" x14ac:dyDescent="0.25">
      <c r="A33" s="79">
        <v>40026</v>
      </c>
      <c r="B33" s="84">
        <v>1.0944000000000001E-2</v>
      </c>
    </row>
    <row r="34" spans="1:2" x14ac:dyDescent="0.25">
      <c r="A34" s="79">
        <v>40057</v>
      </c>
      <c r="B34" s="84">
        <v>1.7371999999999999E-2</v>
      </c>
    </row>
    <row r="35" spans="1:2" x14ac:dyDescent="0.25">
      <c r="A35" s="79">
        <v>40087</v>
      </c>
      <c r="B35" s="84">
        <v>-8.9499999999999996E-4</v>
      </c>
    </row>
    <row r="36" spans="1:2" x14ac:dyDescent="0.25">
      <c r="A36" s="79">
        <v>40118</v>
      </c>
      <c r="B36" s="84">
        <v>7.9760000000000005E-3</v>
      </c>
    </row>
    <row r="37" spans="1:2" x14ac:dyDescent="0.25">
      <c r="A37" s="79">
        <v>40148</v>
      </c>
      <c r="B37" s="84">
        <v>7.5779999999999997E-3</v>
      </c>
    </row>
    <row r="38" spans="1:2" x14ac:dyDescent="0.25">
      <c r="A38" s="79">
        <v>40179</v>
      </c>
      <c r="B38" s="84">
        <v>-3.6870000000000002E-3</v>
      </c>
    </row>
    <row r="39" spans="1:2" x14ac:dyDescent="0.25">
      <c r="A39" s="79">
        <v>40210</v>
      </c>
      <c r="B39" s="84">
        <v>1.3079999999999999E-3</v>
      </c>
    </row>
    <row r="40" spans="1:2" x14ac:dyDescent="0.25">
      <c r="A40" s="79">
        <v>40238</v>
      </c>
      <c r="B40" s="84">
        <v>1.6552999999999998E-2</v>
      </c>
    </row>
    <row r="41" spans="1:2" x14ac:dyDescent="0.25">
      <c r="A41" s="79">
        <v>40269</v>
      </c>
      <c r="B41" s="84">
        <v>9.0030000000000006E-3</v>
      </c>
    </row>
    <row r="42" spans="1:2" x14ac:dyDescent="0.25">
      <c r="A42" s="79">
        <v>40299</v>
      </c>
      <c r="B42" s="84">
        <v>-2.5954999999999999E-2</v>
      </c>
    </row>
    <row r="43" spans="1:2" x14ac:dyDescent="0.25">
      <c r="A43" s="79">
        <v>40330</v>
      </c>
      <c r="B43" s="84">
        <v>-8.8570000000000003E-3</v>
      </c>
    </row>
    <row r="44" spans="1:2" x14ac:dyDescent="0.25">
      <c r="A44" s="79">
        <v>40360</v>
      </c>
      <c r="B44" s="84">
        <v>7.7039999999999999E-3</v>
      </c>
    </row>
    <row r="45" spans="1:2" x14ac:dyDescent="0.25">
      <c r="A45" s="79">
        <v>40391</v>
      </c>
      <c r="B45" s="84">
        <v>1.268E-3</v>
      </c>
    </row>
    <row r="46" spans="1:2" x14ac:dyDescent="0.25">
      <c r="A46" s="79">
        <v>40422</v>
      </c>
      <c r="B46" s="84">
        <v>2.3466000000000001E-2</v>
      </c>
    </row>
    <row r="47" spans="1:2" x14ac:dyDescent="0.25">
      <c r="A47" s="79">
        <v>40452</v>
      </c>
      <c r="B47" s="84">
        <v>1.4808999999999999E-2</v>
      </c>
    </row>
    <row r="48" spans="1:2" x14ac:dyDescent="0.25">
      <c r="A48" s="79">
        <v>40483</v>
      </c>
      <c r="B48" s="84">
        <v>-9.7799999999999992E-4</v>
      </c>
    </row>
    <row r="49" spans="1:2" x14ac:dyDescent="0.25">
      <c r="A49" s="79">
        <v>40513</v>
      </c>
      <c r="B49" s="84">
        <v>2.2048999999999999E-2</v>
      </c>
    </row>
    <row r="50" spans="1:2" x14ac:dyDescent="0.25">
      <c r="A50" s="79">
        <v>40544</v>
      </c>
      <c r="B50" s="84">
        <v>1.456E-3</v>
      </c>
    </row>
    <row r="51" spans="1:2" x14ac:dyDescent="0.25">
      <c r="A51" s="79">
        <v>40575</v>
      </c>
      <c r="B51" s="84">
        <v>8.3400000000000002E-3</v>
      </c>
    </row>
    <row r="52" spans="1:2" x14ac:dyDescent="0.25">
      <c r="A52" s="79">
        <v>40603</v>
      </c>
      <c r="B52" s="84">
        <v>-9.5100000000000002E-4</v>
      </c>
    </row>
    <row r="53" spans="1:2" x14ac:dyDescent="0.25">
      <c r="A53" s="79">
        <v>40634</v>
      </c>
      <c r="B53" s="84">
        <v>1.2215E-2</v>
      </c>
    </row>
    <row r="54" spans="1:2" x14ac:dyDescent="0.25">
      <c r="A54" s="79">
        <v>40664</v>
      </c>
      <c r="B54" s="84">
        <v>-1.0822999999999999E-2</v>
      </c>
    </row>
    <row r="55" spans="1:2" x14ac:dyDescent="0.25">
      <c r="A55" s="79">
        <v>40695</v>
      </c>
      <c r="B55" s="84">
        <v>-1.3009E-2</v>
      </c>
    </row>
    <row r="56" spans="1:2" x14ac:dyDescent="0.25">
      <c r="A56" s="79">
        <v>40725</v>
      </c>
      <c r="B56" s="84">
        <v>3.885E-3</v>
      </c>
    </row>
    <row r="57" spans="1:2" x14ac:dyDescent="0.25">
      <c r="A57" s="79">
        <v>40756</v>
      </c>
      <c r="B57" s="84">
        <v>-2.6370999999999999E-2</v>
      </c>
    </row>
    <row r="58" spans="1:2" x14ac:dyDescent="0.25">
      <c r="A58" s="79">
        <v>40787</v>
      </c>
      <c r="B58" s="84">
        <v>-2.7883999999999999E-2</v>
      </c>
    </row>
    <row r="59" spans="1:2" x14ac:dyDescent="0.25">
      <c r="A59" s="79">
        <v>40817</v>
      </c>
      <c r="B59" s="84">
        <v>1.0685999999999999E-2</v>
      </c>
    </row>
    <row r="60" spans="1:2" x14ac:dyDescent="0.25">
      <c r="A60" s="79">
        <v>40848</v>
      </c>
      <c r="B60" s="84">
        <v>-9.7809999999999998E-3</v>
      </c>
    </row>
    <row r="61" spans="1:2" x14ac:dyDescent="0.25">
      <c r="A61" s="79">
        <v>40878</v>
      </c>
      <c r="B61" s="84">
        <v>-5.5209999999999999E-3</v>
      </c>
    </row>
    <row r="62" spans="1:2" x14ac:dyDescent="0.25">
      <c r="A62" s="79">
        <v>40909</v>
      </c>
      <c r="B62" s="84">
        <v>1.787E-2</v>
      </c>
    </row>
    <row r="63" spans="1:2" x14ac:dyDescent="0.25">
      <c r="A63" s="79">
        <v>40940</v>
      </c>
      <c r="B63" s="84">
        <v>1.5065E-2</v>
      </c>
    </row>
    <row r="64" spans="1:2" x14ac:dyDescent="0.25">
      <c r="A64" s="79">
        <v>40969</v>
      </c>
      <c r="B64" s="84">
        <v>4.7899999999999999E-4</v>
      </c>
    </row>
    <row r="65" spans="1:2" x14ac:dyDescent="0.25">
      <c r="A65" s="79">
        <v>41000</v>
      </c>
      <c r="B65" s="84">
        <v>-2.6210000000000001E-3</v>
      </c>
    </row>
    <row r="66" spans="1:2" x14ac:dyDescent="0.25">
      <c r="A66" s="79">
        <v>41030</v>
      </c>
      <c r="B66" s="84">
        <v>-1.7156000000000001E-2</v>
      </c>
    </row>
    <row r="67" spans="1:2" x14ac:dyDescent="0.25">
      <c r="A67" s="79">
        <v>41061</v>
      </c>
      <c r="B67" s="84">
        <v>-3.4819999999999999E-3</v>
      </c>
    </row>
    <row r="68" spans="1:2" x14ac:dyDescent="0.25">
      <c r="A68" s="79">
        <v>41091</v>
      </c>
      <c r="B68" s="84">
        <v>7.7949999999999998E-3</v>
      </c>
    </row>
    <row r="69" spans="1:2" x14ac:dyDescent="0.25">
      <c r="A69" s="79">
        <v>41122</v>
      </c>
      <c r="B69" s="84">
        <v>7.5009999999999999E-3</v>
      </c>
    </row>
    <row r="70" spans="1:2" x14ac:dyDescent="0.25">
      <c r="A70" s="79">
        <v>41153</v>
      </c>
      <c r="B70" s="84">
        <v>8.7360000000000007E-3</v>
      </c>
    </row>
    <row r="71" spans="1:2" x14ac:dyDescent="0.25">
      <c r="A71" s="79">
        <v>41183</v>
      </c>
      <c r="B71" s="84">
        <v>-2.6519999999999998E-3</v>
      </c>
    </row>
    <row r="72" spans="1:2" x14ac:dyDescent="0.25">
      <c r="A72" s="79">
        <v>41214</v>
      </c>
      <c r="B72" s="84">
        <v>3.9500000000000004E-3</v>
      </c>
    </row>
    <row r="73" spans="1:2" x14ac:dyDescent="0.25">
      <c r="A73" s="79">
        <v>41244</v>
      </c>
      <c r="B73" s="84">
        <v>1.1894E-2</v>
      </c>
    </row>
    <row r="74" spans="1:2" x14ac:dyDescent="0.25">
      <c r="A74" s="79">
        <v>41275</v>
      </c>
      <c r="B74" s="84">
        <v>2.1283E-2</v>
      </c>
    </row>
    <row r="75" spans="1:2" x14ac:dyDescent="0.25">
      <c r="A75" s="79">
        <v>41306</v>
      </c>
      <c r="B75" s="84">
        <v>2.7880000000000001E-3</v>
      </c>
    </row>
    <row r="76" spans="1:2" x14ac:dyDescent="0.25">
      <c r="A76" s="79">
        <v>41334</v>
      </c>
      <c r="B76" s="84">
        <v>8.8529999999999998E-3</v>
      </c>
    </row>
    <row r="77" spans="1:2" x14ac:dyDescent="0.25">
      <c r="A77" s="79">
        <v>41365</v>
      </c>
      <c r="B77" s="84">
        <v>8.2369999999999995E-3</v>
      </c>
    </row>
    <row r="78" spans="1:2" x14ac:dyDescent="0.25">
      <c r="A78" s="79">
        <v>41395</v>
      </c>
      <c r="B78" s="84">
        <v>6.3400000000000001E-3</v>
      </c>
    </row>
    <row r="79" spans="1:2" x14ac:dyDescent="0.25">
      <c r="A79" s="79">
        <v>41426</v>
      </c>
      <c r="B79" s="84">
        <v>-1.3943000000000001E-2</v>
      </c>
    </row>
    <row r="80" spans="1:2" x14ac:dyDescent="0.25">
      <c r="A80" s="79">
        <v>41456</v>
      </c>
      <c r="B80" s="84">
        <v>1.0123E-2</v>
      </c>
    </row>
    <row r="81" spans="1:2" x14ac:dyDescent="0.25">
      <c r="A81" s="79">
        <v>41487</v>
      </c>
      <c r="B81" s="84">
        <v>-7.1130000000000004E-3</v>
      </c>
    </row>
    <row r="82" spans="1:2" x14ac:dyDescent="0.25">
      <c r="A82" s="79">
        <v>41518</v>
      </c>
      <c r="B82" s="84">
        <v>1.3719E-2</v>
      </c>
    </row>
    <row r="83" spans="1:2" x14ac:dyDescent="0.25">
      <c r="A83" s="79">
        <v>41548</v>
      </c>
      <c r="B83" s="84">
        <v>1.2591E-2</v>
      </c>
    </row>
    <row r="84" spans="1:2" x14ac:dyDescent="0.25">
      <c r="A84" s="79">
        <v>41579</v>
      </c>
      <c r="B84" s="84">
        <v>1.0633E-2</v>
      </c>
    </row>
    <row r="85" spans="1:2" x14ac:dyDescent="0.25">
      <c r="A85" s="79">
        <v>41609</v>
      </c>
      <c r="B85" s="84">
        <v>1.3063999999999999E-2</v>
      </c>
    </row>
    <row r="86" spans="1:2" x14ac:dyDescent="0.25">
      <c r="A86" s="79">
        <v>41640</v>
      </c>
      <c r="B86" s="84">
        <v>-3.9230000000000003E-3</v>
      </c>
    </row>
    <row r="87" spans="1:2" x14ac:dyDescent="0.25">
      <c r="A87" s="79">
        <v>41671</v>
      </c>
      <c r="B87" s="84">
        <v>1.6167000000000001E-2</v>
      </c>
    </row>
    <row r="88" spans="1:2" x14ac:dyDescent="0.25">
      <c r="A88" s="79">
        <v>41699</v>
      </c>
      <c r="B88" s="84">
        <v>-6.4859999999999996E-3</v>
      </c>
    </row>
    <row r="89" spans="1:2" x14ac:dyDescent="0.25">
      <c r="A89" s="79">
        <v>41730</v>
      </c>
      <c r="B89" s="84">
        <v>-6.267E-3</v>
      </c>
    </row>
    <row r="90" spans="1:2" x14ac:dyDescent="0.25">
      <c r="A90" s="79">
        <v>41760</v>
      </c>
      <c r="B90" s="84">
        <v>1.1819E-2</v>
      </c>
    </row>
    <row r="91" spans="1:2" x14ac:dyDescent="0.25">
      <c r="A91" s="79">
        <v>41791</v>
      </c>
      <c r="B91" s="84">
        <v>9.9100000000000004E-3</v>
      </c>
    </row>
    <row r="92" spans="1:2" x14ac:dyDescent="0.25">
      <c r="A92" s="79">
        <v>41821</v>
      </c>
      <c r="B92" s="84">
        <v>-3.555E-3</v>
      </c>
    </row>
    <row r="93" spans="1:2" x14ac:dyDescent="0.25">
      <c r="A93" s="79">
        <v>41852</v>
      </c>
      <c r="B93" s="84">
        <v>8.2690000000000003E-3</v>
      </c>
    </row>
    <row r="94" spans="1:2" x14ac:dyDescent="0.25">
      <c r="A94" s="79">
        <v>41883</v>
      </c>
      <c r="B94" s="84">
        <v>-1.902E-3</v>
      </c>
    </row>
    <row r="95" spans="1:2" x14ac:dyDescent="0.25">
      <c r="A95" s="79">
        <v>41913</v>
      </c>
      <c r="B95" s="84">
        <v>-6.2469999999999999E-3</v>
      </c>
    </row>
    <row r="96" spans="1:2" x14ac:dyDescent="0.25">
      <c r="A96" s="79">
        <v>41944</v>
      </c>
      <c r="B96" s="84">
        <v>1.2158E-2</v>
      </c>
    </row>
    <row r="97" spans="1:2" x14ac:dyDescent="0.25">
      <c r="A97" s="79">
        <v>41974</v>
      </c>
      <c r="B97" s="84">
        <v>3.6089999999999998E-3</v>
      </c>
    </row>
    <row r="98" spans="1:2" x14ac:dyDescent="0.25">
      <c r="A98" s="79">
        <v>42005</v>
      </c>
      <c r="B98" s="84">
        <v>1.3179999999999999E-3</v>
      </c>
    </row>
    <row r="99" spans="1:2" x14ac:dyDescent="0.25">
      <c r="A99" s="79">
        <v>42036</v>
      </c>
      <c r="B99" s="84">
        <v>1.6938000000000002E-2</v>
      </c>
    </row>
    <row r="100" spans="1:2" x14ac:dyDescent="0.25">
      <c r="A100" s="79">
        <v>42064</v>
      </c>
      <c r="B100" s="84">
        <v>6.5750000000000001E-3</v>
      </c>
    </row>
    <row r="101" spans="1:2" x14ac:dyDescent="0.25">
      <c r="A101" s="79">
        <v>42095</v>
      </c>
      <c r="B101" s="84">
        <v>2.493E-3</v>
      </c>
    </row>
    <row r="102" spans="1:2" x14ac:dyDescent="0.25">
      <c r="A102" s="79">
        <v>42125</v>
      </c>
      <c r="B102" s="84">
        <v>1.004E-2</v>
      </c>
    </row>
    <row r="103" spans="1:2" x14ac:dyDescent="0.25">
      <c r="A103" s="79">
        <v>42156</v>
      </c>
      <c r="B103" s="84">
        <v>-1.0371E-2</v>
      </c>
    </row>
    <row r="104" spans="1:2" x14ac:dyDescent="0.25">
      <c r="A104" s="79">
        <v>42186</v>
      </c>
      <c r="B104" s="84">
        <v>1.9369999999999999E-3</v>
      </c>
    </row>
    <row r="105" spans="1:2" x14ac:dyDescent="0.25">
      <c r="A105" s="79">
        <v>42217</v>
      </c>
      <c r="B105" s="84">
        <v>-1.9956999999999999E-2</v>
      </c>
    </row>
    <row r="106" spans="1:2" x14ac:dyDescent="0.25">
      <c r="A106" s="79">
        <v>42248</v>
      </c>
      <c r="B106" s="84">
        <v>-1.8256000000000001E-2</v>
      </c>
    </row>
    <row r="107" spans="1:2" x14ac:dyDescent="0.25">
      <c r="A107" s="79">
        <v>42278</v>
      </c>
      <c r="B107" s="84">
        <v>8.5360000000000002E-3</v>
      </c>
    </row>
    <row r="108" spans="1:2" x14ac:dyDescent="0.25">
      <c r="A108" s="79">
        <v>42309</v>
      </c>
      <c r="B108" s="84">
        <v>2.996E-3</v>
      </c>
    </row>
    <row r="109" spans="1:2" x14ac:dyDescent="0.25">
      <c r="A109" s="79">
        <v>42339</v>
      </c>
      <c r="B109" s="84">
        <v>-4.2180000000000004E-3</v>
      </c>
    </row>
    <row r="110" spans="1:2" x14ac:dyDescent="0.25">
      <c r="A110" s="79">
        <v>42370</v>
      </c>
      <c r="B110" s="84">
        <v>-2.6557000000000001E-2</v>
      </c>
    </row>
    <row r="111" spans="1:2" x14ac:dyDescent="0.25">
      <c r="A111" s="79">
        <v>42401</v>
      </c>
      <c r="B111" s="84">
        <v>-1.2015E-2</v>
      </c>
    </row>
    <row r="112" spans="1:2" x14ac:dyDescent="0.25">
      <c r="A112" s="79">
        <v>42430</v>
      </c>
      <c r="B112" s="84">
        <v>7.3439999999999998E-3</v>
      </c>
    </row>
    <row r="113" spans="1:2" x14ac:dyDescent="0.25">
      <c r="A113" s="79">
        <v>42461</v>
      </c>
      <c r="B113" s="84">
        <v>5.2139999999999999E-3</v>
      </c>
    </row>
    <row r="114" spans="1:2" x14ac:dyDescent="0.25">
      <c r="A114" s="79">
        <v>42491</v>
      </c>
      <c r="B114" s="84">
        <v>5.0260000000000001E-3</v>
      </c>
    </row>
    <row r="115" spans="1:2" x14ac:dyDescent="0.25">
      <c r="A115" s="79">
        <v>42522</v>
      </c>
      <c r="B115" s="84">
        <v>-4.6410000000000002E-3</v>
      </c>
    </row>
    <row r="116" spans="1:2" x14ac:dyDescent="0.25">
      <c r="A116" s="79">
        <v>42552</v>
      </c>
      <c r="B116" s="84">
        <v>1.5187000000000001E-2</v>
      </c>
    </row>
    <row r="117" spans="1:2" x14ac:dyDescent="0.25">
      <c r="A117" s="79">
        <v>42583</v>
      </c>
      <c r="B117" s="84">
        <v>4.5059999999999996E-3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1"/>
  <sheetViews>
    <sheetView showGridLines="0" topLeftCell="A161" zoomScaleNormal="100" workbookViewId="0">
      <selection activeCell="A163" sqref="A163:J199"/>
    </sheetView>
  </sheetViews>
  <sheetFormatPr defaultColWidth="9.140625" defaultRowHeight="15" x14ac:dyDescent="0.25"/>
  <cols>
    <col min="1" max="1" width="31.7109375" style="7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148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74" t="s">
        <v>164</v>
      </c>
      <c r="B6" s="2">
        <v>3.6439159359222817E-3</v>
      </c>
      <c r="C6" s="2">
        <v>7.6724050006360622E-2</v>
      </c>
      <c r="D6" s="2">
        <v>9.9104911896442438E-2</v>
      </c>
      <c r="E6" s="2">
        <v>9.8754418137017463E-2</v>
      </c>
      <c r="F6" s="2">
        <v>7.3880785707339136E-2</v>
      </c>
      <c r="G6" s="9"/>
      <c r="H6" s="9"/>
      <c r="I6" s="9"/>
      <c r="J6" s="9"/>
    </row>
    <row r="7" spans="1:10" ht="14.45" x14ac:dyDescent="0.5">
      <c r="A7" s="74" t="s">
        <v>149</v>
      </c>
      <c r="B7" s="2">
        <v>-6.8227459197601426E-2</v>
      </c>
      <c r="C7" s="2">
        <v>1.8870192750285897E-2</v>
      </c>
      <c r="D7" s="2">
        <v>6.0050851772801117E-2</v>
      </c>
      <c r="E7" s="2">
        <v>5.1723167275645965E-2</v>
      </c>
      <c r="F7" s="2">
        <v>2.5323570878105439E-2</v>
      </c>
      <c r="G7" s="9"/>
      <c r="H7" s="9"/>
      <c r="I7" s="9"/>
      <c r="J7" s="9"/>
    </row>
    <row r="8" spans="1:10" ht="14.45" x14ac:dyDescent="0.5">
      <c r="A8" s="74" t="s">
        <v>165</v>
      </c>
      <c r="B8" s="2">
        <v>-2.3930351574419362E-3</v>
      </c>
      <c r="C8" s="2">
        <v>0.11965673466051352</v>
      </c>
      <c r="D8" s="2">
        <v>6.7405467070831504E-2</v>
      </c>
      <c r="E8" s="2">
        <v>8.4949173545911583E-2</v>
      </c>
      <c r="F8" s="2">
        <v>4.3670885014916783E-2</v>
      </c>
      <c r="G8" s="9"/>
      <c r="H8" s="9"/>
      <c r="I8" s="9"/>
      <c r="J8" s="9"/>
    </row>
    <row r="9" spans="1:10" ht="14.45" x14ac:dyDescent="0.5">
      <c r="A9" s="74" t="s">
        <v>166</v>
      </c>
      <c r="B9" s="2">
        <v>-6.3943156891321351E-2</v>
      </c>
      <c r="C9" s="2">
        <v>9.1805926283582862E-2</v>
      </c>
      <c r="D9" s="2">
        <v>8.9012871953452199E-2</v>
      </c>
      <c r="E9" s="2">
        <v>7.7497426597288532E-2</v>
      </c>
      <c r="F9" s="2">
        <v>7.4558895528392011E-2</v>
      </c>
      <c r="G9" s="9"/>
      <c r="H9" s="9"/>
      <c r="I9" s="9"/>
      <c r="J9" s="9"/>
    </row>
    <row r="10" spans="1:10" ht="14.45" x14ac:dyDescent="0.5">
      <c r="A10" s="74" t="s">
        <v>167</v>
      </c>
      <c r="B10" s="2">
        <v>-0.12344511256626467</v>
      </c>
      <c r="C10" s="2">
        <v>2.462996555678898E-2</v>
      </c>
      <c r="D10" s="2">
        <v>4.5700405609316652E-2</v>
      </c>
      <c r="E10" s="2">
        <v>4.5484613318246714E-2</v>
      </c>
      <c r="F10" s="2">
        <v>2.658667308031748E-2</v>
      </c>
      <c r="G10" s="9"/>
      <c r="H10" s="9"/>
      <c r="I10" s="9"/>
      <c r="J10" s="9"/>
    </row>
    <row r="11" spans="1:10" ht="14.45" x14ac:dyDescent="0.5">
      <c r="A11" s="74" t="s">
        <v>168</v>
      </c>
      <c r="B11" s="2">
        <v>6.6553011085644709E-2</v>
      </c>
      <c r="C11" s="2">
        <v>0.1167102078928437</v>
      </c>
      <c r="D11" s="2">
        <v>9.169517256330928E-2</v>
      </c>
      <c r="E11" s="2">
        <v>0.1041026816620132</v>
      </c>
      <c r="F11" s="2">
        <v>7.4425818701058244E-2</v>
      </c>
      <c r="G11" s="9"/>
      <c r="H11" s="9"/>
      <c r="I11" s="9"/>
      <c r="J11" s="9"/>
    </row>
    <row r="12" spans="1:10" ht="14.45" x14ac:dyDescent="0.5">
      <c r="A12" s="74" t="s">
        <v>169</v>
      </c>
      <c r="B12" s="2">
        <v>-2.9397533903213868E-2</v>
      </c>
      <c r="C12" s="2">
        <v>9.944275847069739E-2</v>
      </c>
      <c r="D12" s="2">
        <v>0.1013330414693514</v>
      </c>
      <c r="E12" s="2">
        <v>0.10155604564352116</v>
      </c>
      <c r="F12" s="2">
        <v>9.2901284972019216E-2</v>
      </c>
      <c r="G12" s="9"/>
      <c r="H12" s="9"/>
      <c r="I12" s="9"/>
      <c r="J12" s="9"/>
    </row>
    <row r="13" spans="1:10" ht="14.45" x14ac:dyDescent="0.5">
      <c r="A13" s="16" t="s">
        <v>170</v>
      </c>
      <c r="B13" s="2">
        <v>-3.3885847681950687E-2</v>
      </c>
      <c r="C13" s="2">
        <v>5.5968792692834501E-2</v>
      </c>
      <c r="D13" s="2">
        <v>4.1156138268828135E-2</v>
      </c>
      <c r="E13" s="2">
        <v>6.5440495350770789E-2</v>
      </c>
      <c r="F13" s="2">
        <v>5.7940034260193896E-2</v>
      </c>
      <c r="G13" s="9"/>
      <c r="H13" s="9"/>
      <c r="I13" s="9"/>
      <c r="J13" s="9"/>
    </row>
    <row r="14" spans="1:10" ht="14.45" x14ac:dyDescent="0.5">
      <c r="A14" s="16" t="s">
        <v>171</v>
      </c>
      <c r="B14" s="2">
        <v>-5.6654687896853795E-2</v>
      </c>
      <c r="C14" s="2">
        <v>7.1736109083033739E-3</v>
      </c>
      <c r="D14" s="2">
        <v>5.9429715946286654E-2</v>
      </c>
      <c r="E14" s="2">
        <v>8.8649535436458482E-2</v>
      </c>
      <c r="F14" s="2">
        <v>0.10412034139319992</v>
      </c>
      <c r="G14" s="9"/>
      <c r="H14" s="9"/>
      <c r="I14" s="9"/>
      <c r="J14" s="9"/>
    </row>
    <row r="15" spans="1:10" ht="14.45" x14ac:dyDescent="0.5">
      <c r="A15" s="16" t="s">
        <v>172</v>
      </c>
      <c r="B15" s="2">
        <v>6.4865428695921823E-2</v>
      </c>
      <c r="C15" s="2">
        <v>5.3534877476193232E-2</v>
      </c>
      <c r="D15" s="2">
        <v>7.5777245331923204E-2</v>
      </c>
      <c r="E15" s="2">
        <v>0.10597284560085862</v>
      </c>
      <c r="F15" s="2">
        <v>7.5820517894672479E-2</v>
      </c>
      <c r="G15" s="9"/>
      <c r="H15" s="9"/>
      <c r="I15" s="9"/>
      <c r="J15" s="9"/>
    </row>
    <row r="16" spans="1:10" ht="14.45" x14ac:dyDescent="0.5">
      <c r="A16" s="16" t="s">
        <v>158</v>
      </c>
      <c r="B16" s="2">
        <v>-1.9143750502513046E-2</v>
      </c>
      <c r="C16" s="2">
        <v>0.11586943508931036</v>
      </c>
      <c r="D16" s="2">
        <v>0.12975571922161433</v>
      </c>
      <c r="E16" s="2">
        <v>0.1238456954238305</v>
      </c>
      <c r="F16" s="2">
        <v>0.11106334433653431</v>
      </c>
      <c r="G16" s="9"/>
      <c r="H16" s="9"/>
      <c r="I16" s="9"/>
      <c r="J16" s="9"/>
    </row>
    <row r="17" spans="1:10" ht="14.45" x14ac:dyDescent="0.5">
      <c r="A17" s="16" t="s">
        <v>159</v>
      </c>
      <c r="B17" s="2">
        <v>-8.9738429087543814E-2</v>
      </c>
      <c r="C17" s="2">
        <v>6.6145730811389525E-2</v>
      </c>
      <c r="D17" s="2">
        <v>5.2940987043894383E-2</v>
      </c>
      <c r="E17" s="2">
        <v>5.3595649074974272E-2</v>
      </c>
      <c r="F17" s="2">
        <v>7.0306683934906244E-2</v>
      </c>
      <c r="G17" s="9"/>
      <c r="H17" s="9"/>
      <c r="I17" s="9"/>
      <c r="J17" s="9"/>
    </row>
    <row r="18" spans="1:10" ht="14.45" x14ac:dyDescent="0.5">
      <c r="A18" s="16" t="s">
        <v>173</v>
      </c>
      <c r="B18" s="2">
        <v>3.4541154724347267E-2</v>
      </c>
      <c r="C18" s="2">
        <v>5.4659776487152811E-2</v>
      </c>
      <c r="D18" s="2">
        <v>8.1212076832840374E-2</v>
      </c>
      <c r="E18" s="2">
        <v>0.10343126783423218</v>
      </c>
      <c r="F18" s="2">
        <v>7.4872499889452326E-2</v>
      </c>
      <c r="G18" s="9"/>
      <c r="H18" s="9"/>
      <c r="I18" s="9"/>
      <c r="J18" s="9"/>
    </row>
    <row r="19" spans="1:10" ht="14.45" x14ac:dyDescent="0.5">
      <c r="A19" s="16" t="s">
        <v>175</v>
      </c>
      <c r="B19" s="2">
        <v>-4.5863431590496551E-2</v>
      </c>
      <c r="C19" s="2">
        <v>4.8915361897860166E-2</v>
      </c>
      <c r="D19" s="2">
        <v>4.3517981013659668E-2</v>
      </c>
      <c r="E19" s="2">
        <v>5.1439143372279617E-2</v>
      </c>
      <c r="F19" s="2">
        <v>3.8219412098164263E-2</v>
      </c>
      <c r="G19" s="9"/>
      <c r="H19" s="9"/>
      <c r="I19" s="9"/>
      <c r="J19" s="9"/>
    </row>
    <row r="20" spans="1:10" ht="14.45" x14ac:dyDescent="0.5">
      <c r="A20" s="16" t="s">
        <v>162</v>
      </c>
      <c r="B20" s="2">
        <v>-0.11472208074969503</v>
      </c>
      <c r="C20" s="2">
        <v>4.0685203213333576E-2</v>
      </c>
      <c r="D20" s="2">
        <v>4.6993220293820803E-2</v>
      </c>
      <c r="E20" s="2">
        <v>5.1000613099196679E-2</v>
      </c>
      <c r="F20" s="2">
        <v>6.6805483945714839E-2</v>
      </c>
      <c r="G20" s="9"/>
      <c r="H20" s="9"/>
      <c r="I20" s="9"/>
      <c r="J20" s="9"/>
    </row>
    <row r="21" spans="1:10" ht="14.45" x14ac:dyDescent="0.5">
      <c r="A21" s="16" t="s">
        <v>174</v>
      </c>
      <c r="B21" s="2">
        <v>4.304640518519709E-2</v>
      </c>
      <c r="C21" s="2">
        <v>5.6405580159252233E-2</v>
      </c>
      <c r="D21" s="2">
        <v>4.1542005017070949E-2</v>
      </c>
      <c r="E21" s="2">
        <v>6.2223843695164316E-2</v>
      </c>
      <c r="F21" s="2">
        <v>9.4060421820589379E-2</v>
      </c>
      <c r="G21" s="9"/>
      <c r="H21" s="9"/>
      <c r="I21" s="9"/>
      <c r="J21" s="9"/>
    </row>
    <row r="22" spans="1:10" ht="14.45" x14ac:dyDescent="0.5">
      <c r="A22" s="74" t="s">
        <v>127</v>
      </c>
      <c r="B22" s="2">
        <v>-2.3971490769398307E-2</v>
      </c>
      <c r="C22" s="2">
        <v>2.8967291499816694E-2</v>
      </c>
      <c r="D22" s="2">
        <v>2.3744418309464388E-2</v>
      </c>
      <c r="E22" s="2">
        <v>4.578181626011868E-2</v>
      </c>
      <c r="F22" s="2">
        <v>2.3048778799942715E-2</v>
      </c>
      <c r="G22" s="9"/>
      <c r="H22" s="9"/>
      <c r="I22" s="9"/>
      <c r="J22" s="9"/>
    </row>
    <row r="23" spans="1:10" ht="14.65" thickBot="1" x14ac:dyDescent="0.55000000000000004">
      <c r="A23" s="26"/>
      <c r="B23" s="26"/>
      <c r="C23" s="26"/>
      <c r="D23" s="26"/>
      <c r="E23" s="26"/>
      <c r="F23" s="27"/>
      <c r="G23" s="27"/>
      <c r="H23" s="27"/>
      <c r="I23" s="27"/>
    </row>
    <row r="24" spans="1:10" ht="14.65" thickBot="1" x14ac:dyDescent="0.55000000000000004">
      <c r="A24" s="11"/>
      <c r="B24" s="106" t="s">
        <v>21</v>
      </c>
      <c r="C24" s="107"/>
      <c r="D24" s="107"/>
      <c r="E24" s="107"/>
      <c r="F24" s="107"/>
      <c r="G24" s="107"/>
      <c r="H24" s="107"/>
      <c r="I24" s="107"/>
      <c r="J24" s="107"/>
    </row>
    <row r="25" spans="1:10" ht="14.65" thickBot="1" x14ac:dyDescent="0.55000000000000004">
      <c r="A25" s="12"/>
      <c r="B25" s="13" t="s">
        <v>11</v>
      </c>
      <c r="C25" s="13">
        <v>2015</v>
      </c>
      <c r="D25" s="13">
        <v>2014</v>
      </c>
      <c r="E25" s="14">
        <v>2013</v>
      </c>
      <c r="F25" s="13">
        <v>2012</v>
      </c>
      <c r="G25" s="14">
        <v>2011</v>
      </c>
      <c r="H25" s="13">
        <v>2010</v>
      </c>
      <c r="I25" s="14">
        <v>2009</v>
      </c>
      <c r="J25" s="13">
        <v>2008</v>
      </c>
    </row>
    <row r="26" spans="1:10" ht="14.45" x14ac:dyDescent="0.5">
      <c r="A26" s="74" t="s">
        <v>164</v>
      </c>
      <c r="B26" s="2">
        <v>-2.8809466490000046E-2</v>
      </c>
      <c r="C26" s="2">
        <v>0.11610315586837938</v>
      </c>
      <c r="D26" s="2">
        <v>7.6286364207678981E-2</v>
      </c>
      <c r="E26" s="2">
        <v>0.20771690717056046</v>
      </c>
      <c r="F26" s="2">
        <v>6.8064835609109142E-2</v>
      </c>
      <c r="G26" s="2">
        <v>8.3896621001262828E-2</v>
      </c>
      <c r="H26" s="2">
        <v>7.0142499138409864E-2</v>
      </c>
      <c r="I26" s="2">
        <v>0.31248176583462772</v>
      </c>
      <c r="J26" s="2">
        <v>-0.1999733014399977</v>
      </c>
    </row>
    <row r="27" spans="1:10" ht="14.45" x14ac:dyDescent="0.5">
      <c r="A27" s="74" t="s">
        <v>149</v>
      </c>
      <c r="B27" s="2">
        <v>-5.3039923520524224E-2</v>
      </c>
      <c r="C27" s="2">
        <v>2.9141346438918525E-2</v>
      </c>
      <c r="D27" s="2">
        <v>4.092990403541763E-2</v>
      </c>
      <c r="E27" s="2">
        <v>0.14128241442042144</v>
      </c>
      <c r="F27" s="2">
        <v>0.11444307401048226</v>
      </c>
      <c r="G27" s="2">
        <v>7.5860406871645303E-2</v>
      </c>
      <c r="H27" s="2">
        <v>-5.7284695998468971E-2</v>
      </c>
      <c r="I27" s="2">
        <v>6.0108684648428445E-2</v>
      </c>
      <c r="J27" s="2">
        <v>-0.10843721921950833</v>
      </c>
    </row>
    <row r="28" spans="1:10" ht="14.45" x14ac:dyDescent="0.5">
      <c r="A28" s="74" t="s">
        <v>165</v>
      </c>
      <c r="B28" s="2">
        <v>-6.0333547894420025E-3</v>
      </c>
      <c r="C28" s="2">
        <v>0.14581253251243842</v>
      </c>
      <c r="D28" s="2">
        <v>8.5768536589639011E-2</v>
      </c>
      <c r="E28" s="2">
        <v>0.16327931617170033</v>
      </c>
      <c r="F28" s="2">
        <v>0.15461161017080882</v>
      </c>
      <c r="G28" s="2">
        <v>-0.1485265674265317</v>
      </c>
      <c r="H28" s="2">
        <v>0.11370493143683769</v>
      </c>
      <c r="I28" s="2">
        <v>0.24208007113797603</v>
      </c>
      <c r="J28" s="2">
        <v>-0.26488220804389839</v>
      </c>
    </row>
    <row r="29" spans="1:10" ht="14.45" x14ac:dyDescent="0.5">
      <c r="A29" s="74" t="s">
        <v>166</v>
      </c>
      <c r="B29" s="2">
        <v>-5.7188099239979806E-2</v>
      </c>
      <c r="C29" s="2">
        <v>6.4894368290980387E-2</v>
      </c>
      <c r="D29" s="2">
        <v>0.16722201124404901</v>
      </c>
      <c r="E29" s="2">
        <v>8.0840597222200827E-2</v>
      </c>
      <c r="F29" s="2">
        <v>0.18122464652632964</v>
      </c>
      <c r="G29" s="2">
        <v>4.6961608053033066E-2</v>
      </c>
      <c r="H29" s="2">
        <v>-5.8099834579597665E-2</v>
      </c>
      <c r="I29" s="2">
        <v>0.20896121713289539</v>
      </c>
      <c r="J29" s="2">
        <v>3.3069879530301938E-2</v>
      </c>
    </row>
    <row r="30" spans="1:10" ht="14.45" x14ac:dyDescent="0.5">
      <c r="A30" s="74" t="s">
        <v>167</v>
      </c>
      <c r="B30" s="2">
        <v>-6.3455704282097569E-2</v>
      </c>
      <c r="C30" s="2">
        <v>2.0365219521517597E-2</v>
      </c>
      <c r="D30" s="2">
        <v>5.596159714590021E-2</v>
      </c>
      <c r="E30" s="2">
        <v>0.14015298831868073</v>
      </c>
      <c r="F30" s="2">
        <v>0.12659266197697971</v>
      </c>
      <c r="G30" s="2">
        <v>9.2270207583753372E-3</v>
      </c>
      <c r="H30" s="2">
        <v>1.8561364461682661E-2</v>
      </c>
      <c r="I30" s="2">
        <v>-6.5894810667461501E-2</v>
      </c>
      <c r="J30" s="2">
        <v>4.2198283898979838E-3</v>
      </c>
    </row>
    <row r="31" spans="1:10" ht="14.45" x14ac:dyDescent="0.5">
      <c r="A31" s="74" t="s">
        <v>168</v>
      </c>
      <c r="B31" s="2">
        <v>2.6551606143467854E-3</v>
      </c>
      <c r="C31" s="2">
        <v>0.20574977592755128</v>
      </c>
      <c r="D31" s="2">
        <v>4.0308771526650355E-2</v>
      </c>
      <c r="E31" s="2">
        <v>0.15999581434106158</v>
      </c>
      <c r="F31" s="2">
        <v>0.11972401249319531</v>
      </c>
      <c r="G31" s="2">
        <v>-1.8886769165256112E-3</v>
      </c>
      <c r="H31" s="2">
        <v>0.10937208120072217</v>
      </c>
      <c r="I31" s="2">
        <v>0.17332978802062948</v>
      </c>
      <c r="J31" s="2">
        <v>-0.13266886405133238</v>
      </c>
    </row>
    <row r="32" spans="1:10" ht="14.45" x14ac:dyDescent="0.5">
      <c r="A32" s="74" t="s">
        <v>169</v>
      </c>
      <c r="B32" s="2">
        <v>-5.3491064738564686E-2</v>
      </c>
      <c r="C32" s="2">
        <v>8.4668125327167054E-2</v>
      </c>
      <c r="D32" s="2">
        <v>0.1332543458198614</v>
      </c>
      <c r="E32" s="2">
        <v>0.22649264888568288</v>
      </c>
      <c r="F32" s="2">
        <v>0.12526777863369265</v>
      </c>
      <c r="G32" s="2">
        <v>7.5282074345601302E-2</v>
      </c>
      <c r="H32" s="2">
        <v>3.7565274726318876E-2</v>
      </c>
      <c r="I32" s="2">
        <v>0.20328402577764826</v>
      </c>
      <c r="J32" s="2">
        <v>-1.2897723817095752E-2</v>
      </c>
    </row>
    <row r="33" spans="1:10" ht="14.45" x14ac:dyDescent="0.5">
      <c r="A33" s="16" t="s">
        <v>170</v>
      </c>
      <c r="B33" s="2">
        <v>-3.0246818264517361E-2</v>
      </c>
      <c r="C33" s="2">
        <v>2.3497826608128047E-2</v>
      </c>
      <c r="D33" s="2">
        <v>7.290894993697461E-2</v>
      </c>
      <c r="E33" s="2">
        <v>0.128837544038785</v>
      </c>
      <c r="F33" s="2">
        <v>4.7199414818011931E-2</v>
      </c>
      <c r="G33" s="2">
        <v>3.693563329571492E-2</v>
      </c>
      <c r="H33" s="2">
        <v>0.1336884766177826</v>
      </c>
      <c r="I33" s="2">
        <v>8.5717092909819659E-2</v>
      </c>
      <c r="J33" s="2">
        <v>4.5808444082766631E-3</v>
      </c>
    </row>
    <row r="34" spans="1:10" ht="14.45" x14ac:dyDescent="0.5">
      <c r="A34" s="16" t="s">
        <v>171</v>
      </c>
      <c r="B34" s="2">
        <v>-6.9081397981344272E-3</v>
      </c>
      <c r="C34" s="2">
        <v>-0.11720245607936719</v>
      </c>
      <c r="D34" s="2">
        <v>0.12246487225981895</v>
      </c>
      <c r="E34" s="2">
        <v>0.15595884652300573</v>
      </c>
      <c r="F34" s="2">
        <v>0.16088360061466367</v>
      </c>
      <c r="G34" s="2">
        <v>3.5851047336586062E-2</v>
      </c>
      <c r="H34" s="2">
        <v>0.10123488241781886</v>
      </c>
      <c r="I34" s="2">
        <v>0.49776424157380839</v>
      </c>
      <c r="J34" s="2">
        <v>2.8642397976887501E-2</v>
      </c>
    </row>
    <row r="35" spans="1:10" ht="14.45" x14ac:dyDescent="0.5">
      <c r="A35" s="16" t="s">
        <v>172</v>
      </c>
      <c r="B35" s="2">
        <v>-1.7414768371758815E-2</v>
      </c>
      <c r="C35" s="2">
        <v>0.10251952629010885</v>
      </c>
      <c r="D35" s="2">
        <v>-1.7229081049895068E-2</v>
      </c>
      <c r="E35" s="2">
        <v>0.18505415756111288</v>
      </c>
      <c r="F35" s="2">
        <v>0.17778682039708826</v>
      </c>
      <c r="G35" s="2">
        <v>0.10676356051765334</v>
      </c>
      <c r="H35" s="2">
        <v>0.18094749907905228</v>
      </c>
      <c r="I35" s="2">
        <v>0.11246752032922025</v>
      </c>
      <c r="J35" s="2">
        <v>-0.13860567988823358</v>
      </c>
    </row>
    <row r="36" spans="1:10" ht="14.45" x14ac:dyDescent="0.5">
      <c r="A36" s="16" t="s">
        <v>158</v>
      </c>
      <c r="B36" s="2">
        <v>-3.4242594450108133E-2</v>
      </c>
      <c r="C36" s="2">
        <v>0.10925235294482438</v>
      </c>
      <c r="D36" s="2">
        <v>0.1615216470196752</v>
      </c>
      <c r="E36" s="2">
        <v>0.2867857526215678</v>
      </c>
      <c r="F36" s="2">
        <v>0.17064502607739374</v>
      </c>
      <c r="G36" s="2">
        <v>-9.1454779609478898E-5</v>
      </c>
      <c r="H36" s="2">
        <v>0.10015648549247458</v>
      </c>
      <c r="I36" s="2">
        <v>0.25234135670794089</v>
      </c>
      <c r="J36" s="2">
        <v>-5.2050240544244564E-2</v>
      </c>
    </row>
    <row r="37" spans="1:10" ht="14.45" x14ac:dyDescent="0.5">
      <c r="A37" s="16" t="s">
        <v>159</v>
      </c>
      <c r="B37" s="2">
        <v>-8.2584534194627524E-2</v>
      </c>
      <c r="C37" s="2">
        <v>4.351704343889673E-2</v>
      </c>
      <c r="D37" s="2">
        <v>0.14606561397201445</v>
      </c>
      <c r="E37" s="2">
        <v>0.24187821016459332</v>
      </c>
      <c r="F37" s="2">
        <v>1.6413976587681622E-2</v>
      </c>
      <c r="G37" s="2">
        <v>-7.4302725188356566E-2</v>
      </c>
      <c r="H37" s="2">
        <v>6.993747645851589E-2</v>
      </c>
      <c r="I37" s="2">
        <v>0.19244171895887052</v>
      </c>
      <c r="J37" s="2">
        <v>8.9257981023886934E-2</v>
      </c>
    </row>
    <row r="38" spans="1:10" ht="14.45" x14ac:dyDescent="0.5">
      <c r="A38" s="16" t="s">
        <v>173</v>
      </c>
      <c r="B38" s="2">
        <v>2.3286903139631887E-2</v>
      </c>
      <c r="C38" s="2">
        <v>3.9868265330053276E-2</v>
      </c>
      <c r="D38" s="2">
        <v>0.11100595953082415</v>
      </c>
      <c r="E38" s="2">
        <v>3.445250508373765E-2</v>
      </c>
      <c r="F38" s="2">
        <v>0.24898651135212835</v>
      </c>
      <c r="G38" s="2">
        <v>-5.6427027131270013E-2</v>
      </c>
      <c r="H38" s="2">
        <v>0.15150010465986186</v>
      </c>
      <c r="I38" s="2">
        <v>0.39045839222533796</v>
      </c>
      <c r="J38" s="2">
        <v>-0.19947262909468066</v>
      </c>
    </row>
    <row r="39" spans="1:10" ht="14.45" x14ac:dyDescent="0.5">
      <c r="A39" s="16" t="s">
        <v>175</v>
      </c>
      <c r="B39" s="2">
        <v>-3.6205469228212661E-2</v>
      </c>
      <c r="C39" s="2">
        <v>3.6923782208812206E-2</v>
      </c>
      <c r="D39" s="2">
        <v>0.12261931178602081</v>
      </c>
      <c r="E39" s="2">
        <v>0.10019793159168411</v>
      </c>
      <c r="F39" s="2">
        <v>-2.398692113435863E-2</v>
      </c>
      <c r="G39" s="2">
        <v>0.13531171623085747</v>
      </c>
      <c r="H39" s="2">
        <v>6.7013690808602755E-2</v>
      </c>
      <c r="I39" s="2">
        <v>-8.475558681401929E-3</v>
      </c>
      <c r="J39" s="2">
        <v>-4.9441319416542284E-2</v>
      </c>
    </row>
    <row r="40" spans="1:10" ht="14.45" x14ac:dyDescent="0.5">
      <c r="A40" s="16" t="s">
        <v>162</v>
      </c>
      <c r="B40" s="2">
        <v>-4.6360740756176355E-2</v>
      </c>
      <c r="C40" s="2">
        <v>-1.2940422592987666E-2</v>
      </c>
      <c r="D40" s="2">
        <v>9.2391368067069823E-2</v>
      </c>
      <c r="E40" s="2">
        <v>0.18932893518497007</v>
      </c>
      <c r="F40" s="2">
        <v>0.10492454209254087</v>
      </c>
      <c r="G40" s="2">
        <v>-5.0476316336461324E-2</v>
      </c>
      <c r="H40" s="2">
        <v>1.9846691044832276E-2</v>
      </c>
      <c r="I40" s="2">
        <v>0.24195181996211335</v>
      </c>
      <c r="J40" s="2">
        <v>6.6200155834760022E-2</v>
      </c>
    </row>
    <row r="41" spans="1:10" ht="14.45" x14ac:dyDescent="0.5">
      <c r="A41" s="16" t="s">
        <v>174</v>
      </c>
      <c r="B41" s="2">
        <v>-3.5966422628672667E-3</v>
      </c>
      <c r="C41" s="2">
        <v>5.2259114117473304E-2</v>
      </c>
      <c r="D41" s="2">
        <v>6.8684309045239811E-2</v>
      </c>
      <c r="E41" s="2">
        <v>-0.11489147144276768</v>
      </c>
      <c r="F41" s="2">
        <v>0.10344855676768128</v>
      </c>
      <c r="G41" s="2">
        <v>0.13222779398604922</v>
      </c>
      <c r="H41" s="2">
        <v>0.12062725517313466</v>
      </c>
      <c r="I41" s="2">
        <v>0.27566011783447864</v>
      </c>
      <c r="J41" s="2">
        <v>0.21217469987804494</v>
      </c>
    </row>
    <row r="42" spans="1:10" ht="14.65" thickBot="1" x14ac:dyDescent="0.55000000000000004">
      <c r="A42" s="74" t="s">
        <v>127</v>
      </c>
      <c r="B42" s="2">
        <v>1.1899108800870861E-2</v>
      </c>
      <c r="C42" s="2">
        <v>-1.1219375924621966E-2</v>
      </c>
      <c r="D42" s="2">
        <v>2.9824526834379306E-2</v>
      </c>
      <c r="E42" s="2">
        <v>9.1320331853023351E-2</v>
      </c>
      <c r="F42" s="2">
        <v>6.3587953358903215E-2</v>
      </c>
      <c r="G42" s="2">
        <v>-5.2543465511873499E-2</v>
      </c>
      <c r="H42" s="2">
        <v>0.10245012864770908</v>
      </c>
      <c r="I42" s="2">
        <v>0.19984210914714251</v>
      </c>
      <c r="J42" s="2">
        <v>-0.19025084131845182</v>
      </c>
    </row>
    <row r="43" spans="1:10" s="20" customFormat="1" ht="14.65" thickBot="1" x14ac:dyDescent="0.55000000000000004">
      <c r="A43" s="17"/>
      <c r="B43" s="18"/>
      <c r="C43" s="18"/>
      <c r="D43" s="18"/>
      <c r="E43" s="18"/>
      <c r="F43" s="19"/>
      <c r="G43" s="19"/>
      <c r="H43" s="19"/>
      <c r="I43" s="19"/>
      <c r="J43" s="19"/>
    </row>
    <row r="44" spans="1:10" ht="14.65" thickBot="1" x14ac:dyDescent="0.55000000000000004">
      <c r="A44" s="22"/>
      <c r="B44" s="106" t="s">
        <v>22</v>
      </c>
      <c r="C44" s="107"/>
      <c r="D44" s="107"/>
      <c r="E44" s="108"/>
      <c r="F44" s="9"/>
      <c r="G44" s="9"/>
      <c r="H44" s="9"/>
      <c r="I44" s="9"/>
    </row>
    <row r="45" spans="1:10" ht="14.65" thickBot="1" x14ac:dyDescent="0.55000000000000004">
      <c r="A45" s="23"/>
      <c r="B45" s="14" t="s">
        <v>13</v>
      </c>
      <c r="C45" s="14" t="s">
        <v>14</v>
      </c>
      <c r="D45" s="45" t="s">
        <v>15</v>
      </c>
      <c r="E45" s="25" t="s">
        <v>16</v>
      </c>
      <c r="F45" s="9"/>
      <c r="G45" s="9"/>
      <c r="H45" s="9"/>
      <c r="I45" s="9"/>
    </row>
    <row r="46" spans="1:10" ht="14.45" x14ac:dyDescent="0.5">
      <c r="A46" s="74" t="s">
        <v>164</v>
      </c>
      <c r="B46" s="4">
        <v>2.5794346162775192</v>
      </c>
      <c r="C46" s="4">
        <v>3.9976767701961431</v>
      </c>
      <c r="D46" s="4">
        <v>3.8489176570987107</v>
      </c>
      <c r="E46" s="4">
        <v>1.2937236056327861</v>
      </c>
      <c r="F46" s="9"/>
      <c r="G46" s="9"/>
      <c r="H46" s="9"/>
      <c r="I46" s="9"/>
    </row>
    <row r="47" spans="1:10" ht="14.45" x14ac:dyDescent="0.5">
      <c r="A47" s="74" t="s">
        <v>149</v>
      </c>
      <c r="B47" s="4">
        <v>0.29771314797822368</v>
      </c>
      <c r="C47" s="4">
        <v>1.0918800372143209</v>
      </c>
      <c r="D47" s="4">
        <v>0.92787222045815332</v>
      </c>
      <c r="E47" s="4">
        <v>0.36917741502068191</v>
      </c>
      <c r="F47" s="9"/>
      <c r="G47" s="9"/>
      <c r="H47" s="9"/>
      <c r="I47" s="9"/>
    </row>
    <row r="48" spans="1:10" ht="14.45" x14ac:dyDescent="0.5">
      <c r="A48" s="74" t="s">
        <v>165</v>
      </c>
      <c r="B48" s="4">
        <v>3.0252019313970715</v>
      </c>
      <c r="C48" s="4">
        <v>0.92453132243500424</v>
      </c>
      <c r="D48" s="4">
        <v>1.2637645046790706</v>
      </c>
      <c r="E48" s="4">
        <v>0.43838585777546479</v>
      </c>
      <c r="F48" s="9"/>
      <c r="G48" s="9"/>
      <c r="H48" s="9"/>
      <c r="I48" s="9"/>
    </row>
    <row r="49" spans="1:9" ht="14.45" x14ac:dyDescent="0.5">
      <c r="A49" s="74" t="s">
        <v>166</v>
      </c>
      <c r="B49" s="4">
        <v>1.7423631498785574</v>
      </c>
      <c r="C49" s="4">
        <v>1.4531858857501234</v>
      </c>
      <c r="D49" s="4">
        <v>1.2525875640609172</v>
      </c>
      <c r="E49" s="4">
        <v>1.0304908414271174</v>
      </c>
      <c r="F49" s="9"/>
      <c r="G49" s="9"/>
      <c r="H49" s="9"/>
      <c r="I49" s="9"/>
    </row>
    <row r="50" spans="1:9" ht="14.45" x14ac:dyDescent="0.5">
      <c r="A50" s="74" t="s">
        <v>167</v>
      </c>
      <c r="B50" s="4">
        <v>0.33202735361711139</v>
      </c>
      <c r="C50" s="4">
        <v>0.73801030720271177</v>
      </c>
      <c r="D50" s="4">
        <v>0.81877168884456508</v>
      </c>
      <c r="E50" s="4">
        <v>0.42251009726850863</v>
      </c>
      <c r="F50" s="9"/>
      <c r="G50" s="9"/>
      <c r="H50" s="9"/>
      <c r="I50" s="9"/>
    </row>
    <row r="51" spans="1:9" ht="14.45" x14ac:dyDescent="0.5">
      <c r="A51" s="74" t="s">
        <v>168</v>
      </c>
      <c r="B51" s="4">
        <v>1.5297398853681954</v>
      </c>
      <c r="C51" s="4">
        <v>1.3424445871709632</v>
      </c>
      <c r="D51" s="4">
        <v>1.7419264167440842</v>
      </c>
      <c r="E51" s="4">
        <v>1.1479162013270257</v>
      </c>
      <c r="F51" s="9"/>
      <c r="G51" s="9"/>
      <c r="H51" s="9"/>
      <c r="I51" s="9"/>
    </row>
    <row r="52" spans="1:9" ht="14.45" x14ac:dyDescent="0.5">
      <c r="A52" s="74" t="s">
        <v>169</v>
      </c>
      <c r="B52" s="4">
        <v>1.6149818612539797</v>
      </c>
      <c r="C52" s="4">
        <v>1.9873908778429756</v>
      </c>
      <c r="D52" s="4">
        <v>2.1809945766838568</v>
      </c>
      <c r="E52" s="4">
        <v>1.692840852271186</v>
      </c>
      <c r="F52" s="9"/>
      <c r="G52" s="9"/>
      <c r="H52" s="9"/>
      <c r="I52" s="9"/>
    </row>
    <row r="53" spans="1:9" ht="14.45" x14ac:dyDescent="0.5">
      <c r="A53" s="16" t="s">
        <v>170</v>
      </c>
      <c r="B53" s="4">
        <v>2.525402390519663</v>
      </c>
      <c r="C53" s="4">
        <v>1.550712614046863</v>
      </c>
      <c r="D53" s="4">
        <v>2.5186564859268166</v>
      </c>
      <c r="E53" s="4">
        <v>1.9871150608558861</v>
      </c>
      <c r="F53" s="9"/>
      <c r="G53" s="9"/>
      <c r="H53" s="9"/>
      <c r="I53" s="9"/>
    </row>
    <row r="54" spans="1:9" ht="14.45" x14ac:dyDescent="0.5">
      <c r="A54" s="16" t="s">
        <v>171</v>
      </c>
      <c r="B54" s="4">
        <v>0.11214664746454388</v>
      </c>
      <c r="C54" s="4">
        <v>1.0243879574248183</v>
      </c>
      <c r="D54" s="4">
        <v>1.6366478947600647</v>
      </c>
      <c r="E54" s="4">
        <v>1.8709900126047976</v>
      </c>
      <c r="F54" s="9"/>
      <c r="G54" s="9"/>
      <c r="H54" s="9"/>
      <c r="I54" s="9"/>
    </row>
    <row r="55" spans="1:9" ht="14.45" x14ac:dyDescent="0.5">
      <c r="A55" s="16" t="s">
        <v>172</v>
      </c>
      <c r="B55" s="4">
        <v>0.85017288342665176</v>
      </c>
      <c r="C55" s="4">
        <v>1.3663722932080244</v>
      </c>
      <c r="D55" s="4">
        <v>2.196935003541403</v>
      </c>
      <c r="E55" s="4">
        <v>1.2649909238549817</v>
      </c>
      <c r="F55" s="9"/>
      <c r="G55" s="9"/>
      <c r="H55" s="9"/>
      <c r="I55" s="9"/>
    </row>
    <row r="56" spans="1:9" ht="14.45" x14ac:dyDescent="0.5">
      <c r="A56" s="16" t="s">
        <v>158</v>
      </c>
      <c r="B56" s="4">
        <v>2.128450174180486</v>
      </c>
      <c r="C56" s="4">
        <v>2.6708676605511341</v>
      </c>
      <c r="D56" s="4">
        <v>2.7511376487456616</v>
      </c>
      <c r="E56" s="4">
        <v>2.4630631961889677</v>
      </c>
      <c r="F56" s="9"/>
      <c r="G56" s="9"/>
      <c r="H56" s="9"/>
      <c r="I56" s="9"/>
    </row>
    <row r="57" spans="1:9" ht="14.45" x14ac:dyDescent="0.5">
      <c r="A57" s="16" t="s">
        <v>159</v>
      </c>
      <c r="B57" s="4">
        <v>1.960426876894797</v>
      </c>
      <c r="C57" s="4">
        <v>1.3179279412502674</v>
      </c>
      <c r="D57" s="4">
        <v>1.4880390913225578</v>
      </c>
      <c r="E57" s="4">
        <v>1.8123361267653568</v>
      </c>
      <c r="F57" s="9"/>
      <c r="G57" s="9"/>
      <c r="H57" s="9"/>
      <c r="I57" s="9"/>
    </row>
    <row r="58" spans="1:9" ht="14.45" x14ac:dyDescent="0.5">
      <c r="A58" s="16" t="s">
        <v>173</v>
      </c>
      <c r="B58" s="4">
        <v>0.79098917319116913</v>
      </c>
      <c r="C58" s="4">
        <v>1.1803615064271296</v>
      </c>
      <c r="D58" s="4">
        <v>1.5636527055998282</v>
      </c>
      <c r="E58" s="4">
        <v>0.99606012636927754</v>
      </c>
      <c r="F58" s="9"/>
      <c r="G58" s="9"/>
      <c r="H58" s="9"/>
      <c r="I58" s="9"/>
    </row>
    <row r="59" spans="1:9" ht="14.45" x14ac:dyDescent="0.5">
      <c r="A59" s="16" t="s">
        <v>175</v>
      </c>
      <c r="B59" s="4">
        <v>1.663001718117453</v>
      </c>
      <c r="C59" s="4">
        <v>1.5553665881780023</v>
      </c>
      <c r="D59" s="4">
        <v>1.9731905019106613</v>
      </c>
      <c r="E59" s="4">
        <v>1.078762039897893</v>
      </c>
      <c r="F59" s="9"/>
      <c r="G59" s="9"/>
      <c r="H59" s="9"/>
      <c r="I59" s="9"/>
    </row>
    <row r="60" spans="1:9" ht="14.45" x14ac:dyDescent="0.5">
      <c r="A60" s="16" t="s">
        <v>162</v>
      </c>
      <c r="B60" s="4">
        <v>0.83508822806797223</v>
      </c>
      <c r="C60" s="4">
        <v>0.89198476529883575</v>
      </c>
      <c r="D60" s="4">
        <v>0.9997533371853925</v>
      </c>
      <c r="E60" s="4">
        <v>1.1815084349765397</v>
      </c>
      <c r="F60" s="9"/>
      <c r="G60" s="9"/>
      <c r="H60" s="9"/>
      <c r="I60" s="9"/>
    </row>
    <row r="61" spans="1:9" ht="14.45" x14ac:dyDescent="0.5">
      <c r="A61" s="16" t="s">
        <v>174</v>
      </c>
      <c r="B61" s="4">
        <v>0.77486665811940914</v>
      </c>
      <c r="C61" s="4">
        <v>0.58289807891159051</v>
      </c>
      <c r="D61" s="4">
        <v>0.94297877067555702</v>
      </c>
      <c r="E61" s="4">
        <v>1.4666551015848897</v>
      </c>
      <c r="F61" s="9"/>
      <c r="G61" s="9"/>
      <c r="H61" s="9"/>
      <c r="I61" s="9"/>
    </row>
    <row r="62" spans="1:9" ht="14.45" x14ac:dyDescent="0.5">
      <c r="A62" s="74" t="s">
        <v>127</v>
      </c>
      <c r="B62" s="4">
        <v>1.1124634743634565</v>
      </c>
      <c r="C62" s="4">
        <v>0.69751870342424505</v>
      </c>
      <c r="D62" s="4">
        <v>1.4238850655849424</v>
      </c>
      <c r="E62" s="4">
        <v>0.49057964570566781</v>
      </c>
      <c r="F62" s="9"/>
      <c r="G62" s="9"/>
      <c r="H62" s="9"/>
      <c r="I62" s="9"/>
    </row>
    <row r="63" spans="1:9" ht="14.65" thickBot="1" x14ac:dyDescent="0.55000000000000004">
      <c r="A63" s="26"/>
      <c r="B63" s="26"/>
      <c r="C63" s="26"/>
      <c r="D63" s="26"/>
      <c r="E63" s="26"/>
      <c r="F63" s="27"/>
      <c r="G63" s="27"/>
      <c r="H63" s="27"/>
      <c r="I63" s="27"/>
    </row>
    <row r="64" spans="1:9" ht="14.65" thickBot="1" x14ac:dyDescent="0.55000000000000004">
      <c r="A64" s="22"/>
      <c r="B64" s="106" t="s">
        <v>29</v>
      </c>
      <c r="C64" s="107"/>
      <c r="D64" s="107"/>
      <c r="E64" s="108"/>
      <c r="F64" s="9"/>
      <c r="G64" s="9"/>
      <c r="H64" s="9"/>
      <c r="I64" s="9"/>
    </row>
    <row r="65" spans="1:9" ht="14.65" thickBot="1" x14ac:dyDescent="0.55000000000000004">
      <c r="A65" s="23"/>
      <c r="B65" s="14" t="s">
        <v>13</v>
      </c>
      <c r="C65" s="14" t="s">
        <v>14</v>
      </c>
      <c r="D65" s="45" t="s">
        <v>15</v>
      </c>
      <c r="E65" s="25" t="s">
        <v>16</v>
      </c>
      <c r="F65" s="9"/>
      <c r="G65" s="9"/>
      <c r="H65" s="9"/>
      <c r="I65" s="9"/>
    </row>
    <row r="66" spans="1:9" ht="14.45" x14ac:dyDescent="0.5">
      <c r="A66" s="74" t="s">
        <v>164</v>
      </c>
      <c r="B66" s="4">
        <v>1.0345500839689246</v>
      </c>
      <c r="C66" s="4">
        <v>1.5096808455171136</v>
      </c>
      <c r="D66" s="4">
        <v>1.4363742334139278</v>
      </c>
      <c r="E66" s="4">
        <v>0.68177172802561736</v>
      </c>
      <c r="F66" s="9"/>
      <c r="G66" s="9"/>
      <c r="H66" s="9"/>
      <c r="I66" s="9"/>
    </row>
    <row r="67" spans="1:9" ht="14.45" x14ac:dyDescent="0.5">
      <c r="A67" s="74" t="s">
        <v>149</v>
      </c>
      <c r="B67" s="4">
        <v>3.3244262813378479E-2</v>
      </c>
      <c r="C67" s="4">
        <v>0.47471990366864497</v>
      </c>
      <c r="D67" s="4">
        <v>0.3996858599483768</v>
      </c>
      <c r="E67" s="4">
        <v>0.10297325167926169</v>
      </c>
      <c r="F67" s="9"/>
      <c r="G67" s="9"/>
      <c r="H67" s="9"/>
      <c r="I67" s="9"/>
    </row>
    <row r="68" spans="1:9" ht="14.45" x14ac:dyDescent="0.5">
      <c r="A68" s="74" t="s">
        <v>165</v>
      </c>
      <c r="B68" s="4">
        <v>1.1637077487509813</v>
      </c>
      <c r="C68" s="4">
        <v>0.4845300025501062</v>
      </c>
      <c r="D68" s="4">
        <v>0.65289848142934426</v>
      </c>
      <c r="E68" s="4">
        <v>0.24605589849168202</v>
      </c>
      <c r="F68" s="9"/>
      <c r="G68" s="9"/>
      <c r="H68" s="9"/>
      <c r="I68" s="9"/>
    </row>
    <row r="69" spans="1:9" ht="14.45" x14ac:dyDescent="0.5">
      <c r="A69" s="74" t="s">
        <v>166</v>
      </c>
      <c r="B69" s="4">
        <v>0.77413434420562954</v>
      </c>
      <c r="C69" s="4">
        <v>0.67446476607980455</v>
      </c>
      <c r="D69" s="4">
        <v>0.59366573422586333</v>
      </c>
      <c r="E69" s="4">
        <v>0.52260904132942443</v>
      </c>
      <c r="F69" s="9"/>
      <c r="G69" s="9"/>
      <c r="H69" s="9"/>
      <c r="I69" s="9"/>
    </row>
    <row r="70" spans="1:9" ht="14.45" x14ac:dyDescent="0.5">
      <c r="A70" s="74" t="s">
        <v>167</v>
      </c>
      <c r="B70" s="4">
        <v>9.5781983596836304E-2</v>
      </c>
      <c r="C70" s="4">
        <v>0.3297560523806804</v>
      </c>
      <c r="D70" s="4">
        <v>0.34716395931832017</v>
      </c>
      <c r="E70" s="4">
        <v>0.11816393764980805</v>
      </c>
      <c r="F70" s="9"/>
      <c r="G70" s="9"/>
      <c r="H70" s="9"/>
      <c r="I70" s="9"/>
    </row>
    <row r="71" spans="1:9" ht="14.45" x14ac:dyDescent="0.5">
      <c r="A71" s="74" t="s">
        <v>168</v>
      </c>
      <c r="B71" s="4">
        <v>0.88649290691726468</v>
      </c>
      <c r="C71" s="4">
        <v>0.73464963528181526</v>
      </c>
      <c r="D71" s="4">
        <v>0.92998983804436253</v>
      </c>
      <c r="E71" s="4">
        <v>0.60824886377051834</v>
      </c>
      <c r="F71" s="9"/>
      <c r="G71" s="9"/>
      <c r="H71" s="9"/>
      <c r="I71" s="9"/>
    </row>
    <row r="72" spans="1:9" ht="14.45" x14ac:dyDescent="0.5">
      <c r="A72" s="74" t="s">
        <v>169</v>
      </c>
      <c r="B72" s="4">
        <v>0.87579196002799953</v>
      </c>
      <c r="C72" s="4">
        <v>1.0228081188705562</v>
      </c>
      <c r="D72" s="4">
        <v>1.1109443745830609</v>
      </c>
      <c r="E72" s="4">
        <v>0.91418716554329293</v>
      </c>
      <c r="F72" s="9"/>
      <c r="G72" s="9"/>
      <c r="H72" s="9"/>
      <c r="I72" s="9"/>
    </row>
    <row r="73" spans="1:9" ht="14.45" x14ac:dyDescent="0.5">
      <c r="A73" s="16" t="s">
        <v>170</v>
      </c>
      <c r="B73" s="4">
        <v>0.86143744446837966</v>
      </c>
      <c r="C73" s="4">
        <v>0.50100927011838448</v>
      </c>
      <c r="D73" s="4">
        <v>0.93584904213598197</v>
      </c>
      <c r="E73" s="4">
        <v>0.74016186195407963</v>
      </c>
      <c r="F73" s="9"/>
      <c r="G73" s="9"/>
      <c r="H73" s="9"/>
      <c r="I73" s="9"/>
    </row>
    <row r="74" spans="1:9" ht="14.45" x14ac:dyDescent="0.5">
      <c r="A74" s="16" t="s">
        <v>171</v>
      </c>
      <c r="B74" s="4">
        <v>-8.097477893788943E-2</v>
      </c>
      <c r="C74" s="4">
        <v>0.44629226965786206</v>
      </c>
      <c r="D74" s="4">
        <v>0.71311581988197026</v>
      </c>
      <c r="E74" s="4">
        <v>0.81655925047522993</v>
      </c>
      <c r="F74" s="9"/>
      <c r="G74" s="9"/>
      <c r="H74" s="9"/>
      <c r="I74" s="9"/>
    </row>
    <row r="75" spans="1:9" ht="14.45" x14ac:dyDescent="0.5">
      <c r="A75" s="16" t="s">
        <v>172</v>
      </c>
      <c r="B75" s="4">
        <v>0.4108723379058371</v>
      </c>
      <c r="C75" s="4">
        <v>0.67954600277015464</v>
      </c>
      <c r="D75" s="4">
        <v>1.0446944016408657</v>
      </c>
      <c r="E75" s="4">
        <v>0.63502785615187451</v>
      </c>
      <c r="F75" s="9"/>
      <c r="G75" s="9"/>
      <c r="H75" s="9"/>
      <c r="I75" s="9"/>
    </row>
    <row r="76" spans="1:9" ht="14.45" x14ac:dyDescent="0.5">
      <c r="A76" s="16" t="s">
        <v>158</v>
      </c>
      <c r="B76" s="4">
        <v>1.0159467918356324</v>
      </c>
      <c r="C76" s="4">
        <v>1.2496313544126798</v>
      </c>
      <c r="D76" s="4">
        <v>1.2400917205029331</v>
      </c>
      <c r="E76" s="4">
        <v>1.1051580025369723</v>
      </c>
      <c r="F76" s="9"/>
      <c r="G76" s="9"/>
      <c r="H76" s="9"/>
      <c r="I76" s="9"/>
    </row>
    <row r="77" spans="1:9" ht="14.45" x14ac:dyDescent="0.5">
      <c r="A77" s="16" t="s">
        <v>159</v>
      </c>
      <c r="B77" s="4">
        <v>0.76491511484673524</v>
      </c>
      <c r="C77" s="4">
        <v>0.54530195473193022</v>
      </c>
      <c r="D77" s="4">
        <v>0.59456449048106541</v>
      </c>
      <c r="E77" s="4">
        <v>0.81363544831698487</v>
      </c>
      <c r="F77" s="9"/>
      <c r="G77" s="9"/>
      <c r="H77" s="9"/>
      <c r="I77" s="9"/>
    </row>
    <row r="78" spans="1:9" ht="14.45" x14ac:dyDescent="0.5">
      <c r="A78" s="16" t="s">
        <v>173</v>
      </c>
      <c r="B78" s="4">
        <v>0.39760325449177952</v>
      </c>
      <c r="C78" s="4">
        <v>0.60891993254150456</v>
      </c>
      <c r="D78" s="4">
        <v>0.78874341208508358</v>
      </c>
      <c r="E78" s="4">
        <v>0.49950666354947665</v>
      </c>
      <c r="F78" s="9"/>
      <c r="G78" s="9"/>
      <c r="H78" s="9"/>
      <c r="I78" s="9"/>
    </row>
    <row r="79" spans="1:9" ht="14.45" x14ac:dyDescent="0.5">
      <c r="A79" s="16" t="s">
        <v>175</v>
      </c>
      <c r="B79" s="4">
        <v>0.6571976993129387</v>
      </c>
      <c r="C79" s="4">
        <v>0.54273028648197319</v>
      </c>
      <c r="D79" s="4">
        <v>0.71576207694972116</v>
      </c>
      <c r="E79" s="4">
        <v>0.37662507334756062</v>
      </c>
      <c r="F79" s="9"/>
      <c r="G79" s="9"/>
      <c r="H79" s="9"/>
      <c r="I79" s="9"/>
    </row>
    <row r="80" spans="1:9" ht="14.45" x14ac:dyDescent="0.5">
      <c r="A80" s="16" t="s">
        <v>162</v>
      </c>
      <c r="B80" s="4">
        <v>0.31955528852637688</v>
      </c>
      <c r="C80" s="4">
        <v>0.38367021756066971</v>
      </c>
      <c r="D80" s="4">
        <v>0.43896110806604438</v>
      </c>
      <c r="E80" s="4">
        <v>0.59540130534697855</v>
      </c>
      <c r="F80" s="9"/>
      <c r="G80" s="9"/>
      <c r="H80" s="9"/>
      <c r="I80" s="9"/>
    </row>
    <row r="81" spans="1:9" ht="14.45" x14ac:dyDescent="0.5">
      <c r="A81" s="16" t="s">
        <v>174</v>
      </c>
      <c r="B81" s="4">
        <v>0.3577224265471679</v>
      </c>
      <c r="C81" s="4">
        <v>0.24288301582181734</v>
      </c>
      <c r="D81" s="4">
        <v>0.44027154209054115</v>
      </c>
      <c r="E81" s="4">
        <v>0.68044689004405079</v>
      </c>
      <c r="F81" s="9"/>
      <c r="G81" s="9"/>
      <c r="H81" s="9"/>
      <c r="I81" s="9"/>
    </row>
    <row r="82" spans="1:9" ht="14.45" x14ac:dyDescent="0.5">
      <c r="A82" s="74" t="s">
        <v>127</v>
      </c>
      <c r="B82" s="4">
        <v>0.23894718799437259</v>
      </c>
      <c r="C82" s="4">
        <v>0.10012607784014611</v>
      </c>
      <c r="D82" s="4">
        <v>0.51933745745043625</v>
      </c>
      <c r="E82" s="4">
        <v>7.8916147060491562E-2</v>
      </c>
      <c r="F82" s="9"/>
      <c r="G82" s="9"/>
      <c r="H82" s="9"/>
      <c r="I82" s="9"/>
    </row>
    <row r="83" spans="1:9" ht="14.65" thickBot="1" x14ac:dyDescent="0.55000000000000004">
      <c r="A83" s="26"/>
      <c r="B83" s="26"/>
      <c r="C83" s="26"/>
      <c r="D83" s="26"/>
      <c r="E83" s="27"/>
      <c r="F83" s="27"/>
      <c r="G83" s="27"/>
    </row>
    <row r="84" spans="1:9" ht="14.65" thickBot="1" x14ac:dyDescent="0.55000000000000004">
      <c r="A84" s="22"/>
      <c r="B84" s="106" t="s">
        <v>3</v>
      </c>
      <c r="C84" s="107"/>
      <c r="D84" s="107"/>
      <c r="E84" s="108"/>
      <c r="F84" s="9"/>
      <c r="G84" s="9"/>
      <c r="H84" s="9"/>
      <c r="I84" s="9"/>
    </row>
    <row r="85" spans="1:9" ht="14.65" thickBot="1" x14ac:dyDescent="0.55000000000000004">
      <c r="A85" s="23"/>
      <c r="B85" s="14" t="s">
        <v>13</v>
      </c>
      <c r="C85" s="14" t="s">
        <v>14</v>
      </c>
      <c r="D85" s="45" t="s">
        <v>15</v>
      </c>
      <c r="E85" s="25" t="s">
        <v>16</v>
      </c>
      <c r="F85" s="9"/>
      <c r="G85" s="9"/>
      <c r="H85" s="9"/>
      <c r="I85" s="9"/>
    </row>
    <row r="86" spans="1:9" ht="14.45" x14ac:dyDescent="0.5">
      <c r="A86" s="74" t="s">
        <v>164</v>
      </c>
      <c r="B86" s="2">
        <v>2.8747115797357246E-2</v>
      </c>
      <c r="C86" s="2">
        <v>2.3731076671739945E-2</v>
      </c>
      <c r="D86" s="2">
        <v>2.4564754076870848E-2</v>
      </c>
      <c r="E86" s="2">
        <v>5.5259952523877345E-2</v>
      </c>
      <c r="F86" s="9"/>
      <c r="G86" s="9"/>
      <c r="H86" s="9"/>
      <c r="I86" s="9"/>
    </row>
    <row r="87" spans="1:9" ht="14.45" x14ac:dyDescent="0.5">
      <c r="A87" s="74" t="s">
        <v>149</v>
      </c>
      <c r="B87" s="2">
        <v>6.2842130241847566E-2</v>
      </c>
      <c r="C87" s="2">
        <v>5.3539592826244015E-2</v>
      </c>
      <c r="D87" s="2">
        <v>5.4464444496255662E-2</v>
      </c>
      <c r="E87" s="2">
        <v>6.7811078393881744E-2</v>
      </c>
      <c r="F87" s="9"/>
      <c r="G87" s="9"/>
      <c r="H87" s="9"/>
      <c r="I87" s="9"/>
    </row>
    <row r="88" spans="1:9" ht="14.45" x14ac:dyDescent="0.5">
      <c r="A88" s="74" t="s">
        <v>165</v>
      </c>
      <c r="B88" s="2">
        <v>3.7536693159271939E-2</v>
      </c>
      <c r="C88" s="2">
        <v>7.0747763215525047E-2</v>
      </c>
      <c r="D88" s="2">
        <v>6.4735759603395157E-2</v>
      </c>
      <c r="E88" s="2">
        <v>9.7677452392465433E-2</v>
      </c>
      <c r="F88" s="9"/>
      <c r="G88" s="9"/>
      <c r="H88" s="9"/>
      <c r="I88" s="9"/>
    </row>
    <row r="89" spans="1:9" ht="14.45" x14ac:dyDescent="0.5">
      <c r="A89" s="74" t="s">
        <v>166</v>
      </c>
      <c r="B89" s="2">
        <v>5.0595289635828086E-2</v>
      </c>
      <c r="C89" s="2">
        <v>5.8888097269312406E-2</v>
      </c>
      <c r="D89" s="2">
        <v>5.9775281561146032E-2</v>
      </c>
      <c r="E89" s="2">
        <v>6.9992024755766019E-2</v>
      </c>
      <c r="F89" s="9"/>
      <c r="G89" s="9"/>
      <c r="H89" s="9"/>
      <c r="I89" s="9"/>
    </row>
    <row r="90" spans="1:9" ht="14.45" x14ac:dyDescent="0.5">
      <c r="A90" s="74" t="s">
        <v>167</v>
      </c>
      <c r="B90" s="2">
        <v>7.3356072232183586E-2</v>
      </c>
      <c r="C90" s="2">
        <v>6.0663399179406358E-2</v>
      </c>
      <c r="D90" s="2">
        <v>5.4426726627903793E-2</v>
      </c>
      <c r="E90" s="2">
        <v>6.2171527434424605E-2</v>
      </c>
      <c r="F90" s="9"/>
      <c r="G90" s="9"/>
      <c r="H90" s="9"/>
      <c r="I90" s="9"/>
    </row>
    <row r="91" spans="1:9" ht="14.45" x14ac:dyDescent="0.5">
      <c r="A91" s="74" t="s">
        <v>168</v>
      </c>
      <c r="B91" s="2">
        <v>7.2493585923169776E-2</v>
      </c>
      <c r="C91" s="2">
        <v>6.5591666313047553E-2</v>
      </c>
      <c r="D91" s="2">
        <v>5.7087787809845879E-2</v>
      </c>
      <c r="E91" s="2">
        <v>6.2723695120798673E-2</v>
      </c>
      <c r="F91" s="9"/>
      <c r="G91" s="9"/>
      <c r="H91" s="9"/>
      <c r="I91" s="9"/>
    </row>
    <row r="92" spans="1:9" ht="14.45" x14ac:dyDescent="0.5">
      <c r="A92" s="74" t="s">
        <v>169</v>
      </c>
      <c r="B92" s="2">
        <v>5.8934992435168199E-2</v>
      </c>
      <c r="C92" s="2">
        <v>4.8762690655869259E-2</v>
      </c>
      <c r="D92" s="2">
        <v>4.4527679994743552E-2</v>
      </c>
      <c r="E92" s="2">
        <v>5.2672126795644682E-2</v>
      </c>
      <c r="F92" s="9"/>
      <c r="G92" s="9"/>
      <c r="H92" s="9"/>
      <c r="I92" s="9"/>
    </row>
    <row r="93" spans="1:9" ht="14.45" x14ac:dyDescent="0.5">
      <c r="A93" s="16" t="s">
        <v>170</v>
      </c>
      <c r="B93" s="2">
        <v>2.1613344643221385E-2</v>
      </c>
      <c r="C93" s="2">
        <v>2.6052293565058723E-2</v>
      </c>
      <c r="D93" s="2">
        <v>2.5234103907212556E-2</v>
      </c>
      <c r="E93" s="2">
        <v>2.841105832759697E-2</v>
      </c>
      <c r="F93" s="9"/>
      <c r="G93" s="9"/>
      <c r="H93" s="9"/>
      <c r="I93" s="9"/>
    </row>
    <row r="94" spans="1:9" ht="14.45" x14ac:dyDescent="0.5">
      <c r="A94" s="16" t="s">
        <v>171</v>
      </c>
      <c r="B94" s="2">
        <v>6.3756986545266806E-2</v>
      </c>
      <c r="C94" s="2">
        <v>5.6492123344763737E-2</v>
      </c>
      <c r="D94" s="2">
        <v>5.2081625495809108E-2</v>
      </c>
      <c r="E94" s="2">
        <v>5.3158409217998942E-2</v>
      </c>
      <c r="F94" s="9"/>
      <c r="G94" s="9"/>
      <c r="H94" s="9"/>
      <c r="I94" s="9"/>
    </row>
    <row r="95" spans="1:9" ht="14.45" x14ac:dyDescent="0.5">
      <c r="A95" s="16" t="s">
        <v>172</v>
      </c>
      <c r="B95" s="2">
        <v>6.1475198251002006E-2</v>
      </c>
      <c r="C95" s="2">
        <v>5.3620947399314015E-2</v>
      </c>
      <c r="D95" s="2">
        <v>4.6041084137663703E-2</v>
      </c>
      <c r="E95" s="2">
        <v>5.7950333704566245E-2</v>
      </c>
      <c r="F95" s="9"/>
      <c r="G95" s="9"/>
      <c r="H95" s="9"/>
      <c r="I95" s="9"/>
    </row>
    <row r="96" spans="1:9" ht="14.45" x14ac:dyDescent="0.5">
      <c r="A96" s="16" t="s">
        <v>158</v>
      </c>
      <c r="B96" s="2">
        <v>5.1744790398003671E-2</v>
      </c>
      <c r="C96" s="2">
        <v>4.5911567169940951E-2</v>
      </c>
      <c r="D96" s="2">
        <v>4.2646470294403369E-2</v>
      </c>
      <c r="E96" s="2">
        <v>4.2946944012350871E-2</v>
      </c>
      <c r="F96" s="9"/>
      <c r="G96" s="9"/>
      <c r="H96" s="9"/>
      <c r="I96" s="9"/>
    </row>
    <row r="97" spans="1:9" ht="14.45" x14ac:dyDescent="0.5">
      <c r="A97" s="16" t="s">
        <v>159</v>
      </c>
      <c r="B97" s="2">
        <v>3.2758815607405588E-2</v>
      </c>
      <c r="C97" s="2">
        <v>3.9226904032819102E-2</v>
      </c>
      <c r="D97" s="2">
        <v>3.516203309577777E-2</v>
      </c>
      <c r="E97" s="2">
        <v>3.7596749784886911E-2</v>
      </c>
      <c r="F97" s="9"/>
      <c r="G97" s="9"/>
      <c r="H97" s="9"/>
      <c r="I97" s="9"/>
    </row>
    <row r="98" spans="1:9" ht="14.45" x14ac:dyDescent="0.5">
      <c r="A98" s="16" t="s">
        <v>173</v>
      </c>
      <c r="B98" s="2">
        <v>6.7430013100003683E-2</v>
      </c>
      <c r="C98" s="2">
        <v>6.6367205757060468E-2</v>
      </c>
      <c r="D98" s="2">
        <v>6.3204192898889233E-2</v>
      </c>
      <c r="E98" s="2">
        <v>7.2706153150076308E-2</v>
      </c>
      <c r="F98" s="9"/>
      <c r="G98" s="9"/>
      <c r="H98" s="9"/>
      <c r="I98" s="9"/>
    </row>
    <row r="99" spans="1:9" ht="14.45" x14ac:dyDescent="0.5">
      <c r="A99" s="16" t="s">
        <v>175</v>
      </c>
      <c r="B99" s="2">
        <v>2.877435200544633E-2</v>
      </c>
      <c r="C99" s="2">
        <v>2.7436216940387389E-2</v>
      </c>
      <c r="D99" s="2">
        <v>2.5473880180070161E-2</v>
      </c>
      <c r="E99" s="2">
        <v>3.4823082270579231E-2</v>
      </c>
      <c r="F99" s="9"/>
      <c r="G99" s="9"/>
      <c r="H99" s="9"/>
      <c r="I99" s="9"/>
    </row>
    <row r="100" spans="1:9" ht="14.45" x14ac:dyDescent="0.5">
      <c r="A100" s="16" t="s">
        <v>162</v>
      </c>
      <c r="B100" s="2">
        <v>4.783408826349677E-2</v>
      </c>
      <c r="C100" s="2">
        <v>5.1582089915008303E-2</v>
      </c>
      <c r="D100" s="2">
        <v>4.9858213250892063E-2</v>
      </c>
      <c r="E100" s="2">
        <v>5.4881723090768254E-2</v>
      </c>
      <c r="F100" s="9"/>
      <c r="G100" s="9"/>
      <c r="H100" s="9"/>
      <c r="I100" s="9"/>
    </row>
    <row r="101" spans="1:9" ht="14.45" x14ac:dyDescent="0.5">
      <c r="A101" s="16" t="s">
        <v>174</v>
      </c>
      <c r="B101" s="2">
        <v>7.097715594940858E-2</v>
      </c>
      <c r="C101" s="2">
        <v>6.9946050639046103E-2</v>
      </c>
      <c r="D101" s="2">
        <v>6.4176163799342212E-2</v>
      </c>
      <c r="E101" s="2">
        <v>6.1523322634114704E-2</v>
      </c>
      <c r="F101" s="9"/>
      <c r="G101" s="9"/>
      <c r="H101" s="9"/>
      <c r="I101" s="9"/>
    </row>
    <row r="102" spans="1:9" ht="14.45" x14ac:dyDescent="0.5">
      <c r="A102" s="74" t="s">
        <v>127</v>
      </c>
      <c r="B102" s="2">
        <v>2.5699425985807541E-2</v>
      </c>
      <c r="C102" s="2">
        <v>3.3676322180428188E-2</v>
      </c>
      <c r="D102" s="2">
        <v>3.1497173027341445E-2</v>
      </c>
      <c r="E102" s="2">
        <v>4.6493607044409871E-2</v>
      </c>
      <c r="F102" s="9"/>
      <c r="G102" s="9"/>
      <c r="H102" s="9"/>
      <c r="I102" s="9"/>
    </row>
    <row r="103" spans="1:9" ht="14.65" thickBot="1" x14ac:dyDescent="0.55000000000000004">
      <c r="A103" s="26"/>
      <c r="B103" s="26"/>
      <c r="C103" s="26"/>
      <c r="D103" s="26"/>
      <c r="E103" s="27"/>
      <c r="F103" s="27"/>
      <c r="G103" s="27"/>
    </row>
    <row r="104" spans="1:9" ht="14.65" thickBot="1" x14ac:dyDescent="0.55000000000000004">
      <c r="A104" s="22"/>
      <c r="B104" s="106" t="s">
        <v>2</v>
      </c>
      <c r="C104" s="107"/>
      <c r="D104" s="107"/>
      <c r="E104" s="108"/>
      <c r="F104" s="9"/>
      <c r="G104" s="9"/>
      <c r="H104" s="9"/>
      <c r="I104" s="9"/>
    </row>
    <row r="105" spans="1:9" ht="14.65" thickBot="1" x14ac:dyDescent="0.55000000000000004">
      <c r="A105" s="23"/>
      <c r="B105" s="14" t="s">
        <v>13</v>
      </c>
      <c r="C105" s="14" t="s">
        <v>14</v>
      </c>
      <c r="D105" s="45" t="s">
        <v>15</v>
      </c>
      <c r="E105" s="25" t="s">
        <v>16</v>
      </c>
      <c r="F105" s="9"/>
      <c r="G105" s="9"/>
      <c r="H105" s="9"/>
      <c r="I105" s="9"/>
    </row>
    <row r="106" spans="1:9" ht="14.45" x14ac:dyDescent="0.5">
      <c r="A106" s="74" t="s">
        <v>164</v>
      </c>
      <c r="B106" s="2">
        <v>5.4682982466472789E-2</v>
      </c>
      <c r="C106" s="2">
        <v>5.0981037019594069E-2</v>
      </c>
      <c r="D106" s="2">
        <v>5.3315552687257003E-2</v>
      </c>
      <c r="E106" s="2">
        <v>8.1025234965552931E-2</v>
      </c>
      <c r="F106" s="9"/>
      <c r="G106" s="9"/>
      <c r="H106" s="9"/>
      <c r="I106" s="9"/>
    </row>
    <row r="107" spans="1:9" ht="14.45" x14ac:dyDescent="0.5">
      <c r="A107" s="74" t="s">
        <v>149</v>
      </c>
      <c r="B107" s="2">
        <v>9.1959226472025812E-2</v>
      </c>
      <c r="C107" s="2">
        <v>9.0624048142283489E-2</v>
      </c>
      <c r="D107" s="2">
        <v>8.6644629916039426E-2</v>
      </c>
      <c r="E107" s="2">
        <v>9.5225510107267375E-2</v>
      </c>
      <c r="F107" s="9"/>
      <c r="G107" s="9"/>
      <c r="H107" s="9"/>
      <c r="I107" s="9"/>
    </row>
    <row r="108" spans="1:9" ht="14.45" x14ac:dyDescent="0.5">
      <c r="A108" s="74" t="s">
        <v>165</v>
      </c>
      <c r="B108" s="2">
        <v>8.4694415400308407E-2</v>
      </c>
      <c r="C108" s="2">
        <v>0.10668816019326477</v>
      </c>
      <c r="D108" s="2">
        <v>0.10377873092013674</v>
      </c>
      <c r="E108" s="2">
        <v>0.12931915398599264</v>
      </c>
      <c r="F108" s="9"/>
      <c r="G108" s="9"/>
      <c r="H108" s="9"/>
      <c r="I108" s="9"/>
    </row>
    <row r="109" spans="1:9" ht="14.45" x14ac:dyDescent="0.5">
      <c r="A109" s="74" t="s">
        <v>166</v>
      </c>
      <c r="B109" s="2">
        <v>9.5262300543089484E-2</v>
      </c>
      <c r="C109" s="2">
        <v>0.10660709805604973</v>
      </c>
      <c r="D109" s="2">
        <v>0.10195653920373501</v>
      </c>
      <c r="E109" s="2">
        <v>0.11266957379718316</v>
      </c>
      <c r="F109" s="9"/>
      <c r="G109" s="9"/>
      <c r="H109" s="9"/>
      <c r="I109" s="9"/>
    </row>
    <row r="110" spans="1:9" ht="14.45" x14ac:dyDescent="0.5">
      <c r="A110" s="74" t="s">
        <v>167</v>
      </c>
      <c r="B110" s="2">
        <v>0.10427202702090152</v>
      </c>
      <c r="C110" s="2">
        <v>8.8016296642021194E-2</v>
      </c>
      <c r="D110" s="2">
        <v>8.116574996448786E-2</v>
      </c>
      <c r="E110" s="2">
        <v>8.6785758475680694E-2</v>
      </c>
      <c r="F110" s="9"/>
      <c r="G110" s="9"/>
      <c r="H110" s="9"/>
      <c r="I110" s="9"/>
    </row>
    <row r="111" spans="1:9" ht="14.45" x14ac:dyDescent="0.5">
      <c r="A111" s="74" t="s">
        <v>168</v>
      </c>
      <c r="B111" s="2">
        <v>0.11114103738258063</v>
      </c>
      <c r="C111" s="2">
        <v>0.10054253978389795</v>
      </c>
      <c r="D111" s="2">
        <v>9.0544189573131706E-2</v>
      </c>
      <c r="E111" s="2">
        <v>9.3424632183280593E-2</v>
      </c>
      <c r="F111" s="9"/>
      <c r="G111" s="9"/>
      <c r="H111" s="9"/>
      <c r="I111" s="9"/>
    </row>
    <row r="112" spans="1:9" ht="14.45" x14ac:dyDescent="0.5">
      <c r="A112" s="74" t="s">
        <v>169</v>
      </c>
      <c r="B112" s="2">
        <v>9.2079261922489775E-2</v>
      </c>
      <c r="C112" s="2">
        <v>7.9054583160270142E-2</v>
      </c>
      <c r="D112" s="2">
        <v>7.2348506331025686E-2</v>
      </c>
      <c r="E112" s="2">
        <v>7.9734394554762611E-2</v>
      </c>
      <c r="F112" s="9"/>
      <c r="G112" s="9"/>
      <c r="H112" s="9"/>
      <c r="I112" s="9"/>
    </row>
    <row r="113" spans="1:10" ht="14.45" x14ac:dyDescent="0.5">
      <c r="A113" s="16" t="s">
        <v>170</v>
      </c>
      <c r="B113" s="2">
        <v>4.1929395303011353E-2</v>
      </c>
      <c r="C113" s="2">
        <v>4.327758413007355E-2</v>
      </c>
      <c r="D113" s="2">
        <v>4.8245582855430826E-2</v>
      </c>
      <c r="E113" s="2">
        <v>5.1519971078393116E-2</v>
      </c>
      <c r="F113" s="9"/>
      <c r="G113" s="9"/>
      <c r="H113" s="9"/>
      <c r="I113" s="9"/>
    </row>
    <row r="114" spans="1:10" ht="14.45" x14ac:dyDescent="0.5">
      <c r="A114" s="16" t="s">
        <v>171</v>
      </c>
      <c r="B114" s="2">
        <v>9.9182822533512752E-2</v>
      </c>
      <c r="C114" s="2">
        <v>9.617060035624897E-2</v>
      </c>
      <c r="D114" s="2">
        <v>9.9025859989417514E-2</v>
      </c>
      <c r="E114" s="2">
        <v>0.10457154634595137</v>
      </c>
      <c r="F114" s="9"/>
      <c r="G114" s="9"/>
      <c r="H114" s="9"/>
      <c r="I114" s="9"/>
    </row>
    <row r="115" spans="1:10" ht="14.45" x14ac:dyDescent="0.5">
      <c r="A115" s="16" t="s">
        <v>172</v>
      </c>
      <c r="B115" s="2">
        <v>8.9884121697513031E-2</v>
      </c>
      <c r="C115" s="2">
        <v>8.4559228064401429E-2</v>
      </c>
      <c r="D115" s="2">
        <v>8.1476234563356342E-2</v>
      </c>
      <c r="E115" s="2">
        <v>9.1197051431863976E-2</v>
      </c>
      <c r="F115" s="9"/>
      <c r="G115" s="9"/>
      <c r="H115" s="9"/>
      <c r="I115" s="9"/>
    </row>
    <row r="116" spans="1:10" ht="14.45" x14ac:dyDescent="0.5">
      <c r="A116" s="16" t="s">
        <v>158</v>
      </c>
      <c r="B116" s="2">
        <v>9.4483568740309345E-2</v>
      </c>
      <c r="C116" s="2">
        <v>8.5880614019735443E-2</v>
      </c>
      <c r="D116" s="2">
        <v>8.1768703955998431E-2</v>
      </c>
      <c r="E116" s="2">
        <v>8.1115164145782279E-2</v>
      </c>
      <c r="F116" s="9"/>
      <c r="G116" s="9"/>
      <c r="H116" s="9"/>
      <c r="I116" s="9"/>
    </row>
    <row r="117" spans="1:10" ht="14.45" x14ac:dyDescent="0.5">
      <c r="A117" s="16" t="s">
        <v>159</v>
      </c>
      <c r="B117" s="2">
        <v>6.1274659564634903E-2</v>
      </c>
      <c r="C117" s="2">
        <v>6.2508982134231131E-2</v>
      </c>
      <c r="D117" s="2">
        <v>5.7786119386958219E-2</v>
      </c>
      <c r="E117" s="2">
        <v>6.2037474245212484E-2</v>
      </c>
      <c r="F117" s="9"/>
      <c r="G117" s="9"/>
      <c r="H117" s="9"/>
      <c r="I117" s="9"/>
    </row>
    <row r="118" spans="1:10" ht="14.45" x14ac:dyDescent="0.5">
      <c r="A118" s="16" t="s">
        <v>173</v>
      </c>
      <c r="B118" s="2">
        <v>9.7390113901331288E-2</v>
      </c>
      <c r="C118" s="2">
        <v>0.106092163962459</v>
      </c>
      <c r="D118" s="2">
        <v>0.10811608880035888</v>
      </c>
      <c r="E118" s="2">
        <v>0.12010546777575566</v>
      </c>
      <c r="F118" s="9"/>
      <c r="G118" s="9"/>
      <c r="H118" s="9"/>
      <c r="I118" s="9"/>
    </row>
    <row r="119" spans="1:10" ht="14.45" x14ac:dyDescent="0.5">
      <c r="A119" s="16" t="s">
        <v>175</v>
      </c>
      <c r="B119" s="2">
        <v>4.4774851572432182E-2</v>
      </c>
      <c r="C119" s="2">
        <v>4.4261486491538882E-2</v>
      </c>
      <c r="D119" s="2">
        <v>4.4146294893681978E-2</v>
      </c>
      <c r="E119" s="2">
        <v>5.080350133995068E-2</v>
      </c>
      <c r="F119" s="9"/>
      <c r="G119" s="9"/>
      <c r="H119" s="9"/>
      <c r="I119" s="9"/>
    </row>
    <row r="120" spans="1:10" ht="14.45" x14ac:dyDescent="0.5">
      <c r="A120" s="16" t="s">
        <v>162</v>
      </c>
      <c r="B120" s="2">
        <v>7.1877862013411647E-2</v>
      </c>
      <c r="C120" s="2">
        <v>7.6436577232258718E-2</v>
      </c>
      <c r="D120" s="2">
        <v>7.5258137064986214E-2</v>
      </c>
      <c r="E120" s="2">
        <v>8.1619402620333917E-2</v>
      </c>
      <c r="F120" s="9"/>
      <c r="G120" s="9"/>
      <c r="H120" s="9"/>
      <c r="I120" s="9"/>
    </row>
    <row r="121" spans="1:10" ht="14.45" x14ac:dyDescent="0.5">
      <c r="A121" s="16" t="s">
        <v>174</v>
      </c>
      <c r="B121" s="2">
        <v>0.11902113617817153</v>
      </c>
      <c r="C121" s="2">
        <v>0.11268826898174313</v>
      </c>
      <c r="D121" s="2">
        <v>0.10545684404176699</v>
      </c>
      <c r="E121" s="2">
        <v>0.11322060461002229</v>
      </c>
      <c r="F121" s="9"/>
      <c r="G121" s="9"/>
      <c r="H121" s="9"/>
      <c r="I121" s="9"/>
    </row>
    <row r="122" spans="1:10" ht="14.65" thickBot="1" x14ac:dyDescent="0.55000000000000004">
      <c r="A122" s="74" t="s">
        <v>127</v>
      </c>
      <c r="B122" s="2">
        <v>4.0638724939104455E-2</v>
      </c>
      <c r="C122" s="2">
        <v>4.8829820299221227E-2</v>
      </c>
      <c r="D122" s="2">
        <v>5.097359867283463E-2</v>
      </c>
      <c r="E122" s="2">
        <v>6.4736016836013793E-2</v>
      </c>
      <c r="F122" s="9"/>
      <c r="G122" s="9"/>
      <c r="H122" s="9"/>
      <c r="I122" s="9"/>
    </row>
    <row r="123" spans="1:10" ht="14.65" thickBot="1" x14ac:dyDescent="0.55000000000000004">
      <c r="A123" s="30"/>
      <c r="B123" s="31"/>
      <c r="C123" s="31"/>
      <c r="D123" s="31"/>
      <c r="E123" s="31"/>
      <c r="F123" s="30"/>
      <c r="G123" s="41"/>
      <c r="H123" s="42"/>
      <c r="I123" s="43"/>
      <c r="J123" s="42"/>
    </row>
    <row r="124" spans="1:10" ht="43.9" customHeight="1" thickBot="1" x14ac:dyDescent="0.55000000000000004">
      <c r="A124" s="37"/>
      <c r="B124" s="38" t="s">
        <v>18</v>
      </c>
      <c r="C124" s="38" t="s">
        <v>23</v>
      </c>
      <c r="D124" s="38" t="s">
        <v>24</v>
      </c>
      <c r="E124" s="38" t="s">
        <v>25</v>
      </c>
      <c r="F124" s="39" t="s">
        <v>26</v>
      </c>
      <c r="G124" s="48" t="s">
        <v>33</v>
      </c>
    </row>
    <row r="125" spans="1:10" ht="14.45" x14ac:dyDescent="0.5">
      <c r="A125" s="74" t="s">
        <v>164</v>
      </c>
      <c r="B125" s="4">
        <v>65.686274509803923</v>
      </c>
      <c r="C125" s="4">
        <v>67</v>
      </c>
      <c r="D125" s="4">
        <v>35</v>
      </c>
      <c r="E125" s="4">
        <v>1.0866736834096302</v>
      </c>
      <c r="F125" s="4">
        <v>38.904106298057108</v>
      </c>
      <c r="G125" s="4">
        <v>15.266664917939584</v>
      </c>
    </row>
    <row r="126" spans="1:10" ht="14.45" x14ac:dyDescent="0.5">
      <c r="A126" s="74" t="s">
        <v>149</v>
      </c>
      <c r="B126" s="4">
        <v>57.843137254901968</v>
      </c>
      <c r="C126" s="4">
        <v>59</v>
      </c>
      <c r="D126" s="4">
        <v>43</v>
      </c>
      <c r="E126" s="4">
        <v>0.92513170869903938</v>
      </c>
      <c r="F126" s="4">
        <v>25.64204795878549</v>
      </c>
      <c r="G126" s="4">
        <v>20.6352317961076</v>
      </c>
    </row>
    <row r="127" spans="1:10" ht="14.45" x14ac:dyDescent="0.5">
      <c r="A127" s="74" t="s">
        <v>165</v>
      </c>
      <c r="B127" s="4">
        <v>56.862745098039213</v>
      </c>
      <c r="C127" s="4">
        <v>58</v>
      </c>
      <c r="D127" s="4">
        <v>44</v>
      </c>
      <c r="E127" s="4">
        <v>1.0406224003186986</v>
      </c>
      <c r="F127" s="4">
        <v>54.129764852668707</v>
      </c>
      <c r="G127" s="4">
        <v>49.433713345857299</v>
      </c>
    </row>
    <row r="128" spans="1:10" ht="14.45" x14ac:dyDescent="0.5">
      <c r="A128" s="74" t="s">
        <v>166</v>
      </c>
      <c r="B128" s="4">
        <v>57.843137254901968</v>
      </c>
      <c r="C128" s="4">
        <v>59</v>
      </c>
      <c r="D128" s="4">
        <v>43</v>
      </c>
      <c r="E128" s="4">
        <v>1.2008320582901961</v>
      </c>
      <c r="F128" s="4">
        <v>46.802832220711501</v>
      </c>
      <c r="G128" s="4">
        <v>24.565451731593697</v>
      </c>
    </row>
    <row r="129" spans="1:7" ht="14.45" x14ac:dyDescent="0.5">
      <c r="A129" s="74" t="s">
        <v>167</v>
      </c>
      <c r="B129" s="4">
        <v>63.725490196078425</v>
      </c>
      <c r="C129" s="4">
        <v>65</v>
      </c>
      <c r="D129" s="4">
        <v>37</v>
      </c>
      <c r="E129" s="4">
        <v>0.73601342400423875</v>
      </c>
      <c r="F129" s="4">
        <v>19.414376846928345</v>
      </c>
      <c r="G129" s="4">
        <v>11.532009698344448</v>
      </c>
    </row>
    <row r="130" spans="1:7" ht="14.45" x14ac:dyDescent="0.5">
      <c r="A130" s="74" t="s">
        <v>168</v>
      </c>
      <c r="B130" s="4">
        <v>62.745098039215684</v>
      </c>
      <c r="C130" s="4">
        <v>64</v>
      </c>
      <c r="D130" s="4">
        <v>38</v>
      </c>
      <c r="E130" s="4">
        <v>1.0635099193925366</v>
      </c>
      <c r="F130" s="4">
        <v>51.431718628234215</v>
      </c>
      <c r="G130" s="4">
        <v>32.250930449604162</v>
      </c>
    </row>
    <row r="131" spans="1:7" ht="14.45" x14ac:dyDescent="0.5">
      <c r="A131" s="74" t="s">
        <v>169</v>
      </c>
      <c r="B131" s="4">
        <v>73.529411764705884</v>
      </c>
      <c r="C131" s="4">
        <v>75</v>
      </c>
      <c r="D131" s="4">
        <v>27</v>
      </c>
      <c r="E131" s="4">
        <v>0.85578947368421077</v>
      </c>
      <c r="F131" s="4">
        <v>44.147761049179543</v>
      </c>
      <c r="G131" s="4">
        <v>13.311017759029975</v>
      </c>
    </row>
    <row r="132" spans="1:7" ht="14.45" x14ac:dyDescent="0.5">
      <c r="A132" s="16" t="s">
        <v>170</v>
      </c>
      <c r="B132" s="4">
        <v>64.705882352941174</v>
      </c>
      <c r="C132" s="4">
        <v>66</v>
      </c>
      <c r="D132" s="4">
        <v>36</v>
      </c>
      <c r="E132" s="4">
        <v>1.2506103690937811</v>
      </c>
      <c r="F132" s="4">
        <v>22.056150500072022</v>
      </c>
      <c r="G132" s="4">
        <v>0.41636358867107931</v>
      </c>
    </row>
    <row r="133" spans="1:7" ht="14.45" x14ac:dyDescent="0.5">
      <c r="A133" s="16" t="s">
        <v>171</v>
      </c>
      <c r="B133" s="4">
        <v>57.843137254901968</v>
      </c>
      <c r="C133" s="4">
        <v>59</v>
      </c>
      <c r="D133" s="4">
        <v>43</v>
      </c>
      <c r="E133" s="4">
        <v>1.5513607429106493</v>
      </c>
      <c r="F133" s="4">
        <v>61.124259524918223</v>
      </c>
      <c r="G133" s="4">
        <v>30.804597022437601</v>
      </c>
    </row>
    <row r="134" spans="1:7" ht="14.45" x14ac:dyDescent="0.5">
      <c r="A134" s="16" t="s">
        <v>172</v>
      </c>
      <c r="B134" s="4">
        <v>65.686274509803923</v>
      </c>
      <c r="C134" s="4">
        <v>67</v>
      </c>
      <c r="D134" s="4">
        <v>35</v>
      </c>
      <c r="E134" s="4">
        <v>0.99314515717102414</v>
      </c>
      <c r="F134" s="4">
        <v>36.794233380445704</v>
      </c>
      <c r="G134" s="4">
        <v>10.838070383892649</v>
      </c>
    </row>
    <row r="135" spans="1:7" ht="14.45" x14ac:dyDescent="0.5">
      <c r="A135" s="16" t="s">
        <v>158</v>
      </c>
      <c r="B135" s="4">
        <v>64.705882352941174</v>
      </c>
      <c r="C135" s="4">
        <v>66</v>
      </c>
      <c r="D135" s="4">
        <v>36</v>
      </c>
      <c r="E135" s="4">
        <v>1.3992936117936123</v>
      </c>
      <c r="F135" s="4">
        <v>43.106122108762143</v>
      </c>
      <c r="G135" s="4">
        <v>2.8893109638084016</v>
      </c>
    </row>
    <row r="136" spans="1:7" ht="14.45" x14ac:dyDescent="0.5">
      <c r="A136" s="16" t="s">
        <v>159</v>
      </c>
      <c r="B136" s="4">
        <v>66.666666666666657</v>
      </c>
      <c r="C136" s="4">
        <v>68</v>
      </c>
      <c r="D136" s="4">
        <v>34</v>
      </c>
      <c r="E136" s="4">
        <v>1.1678498105106989</v>
      </c>
      <c r="F136" s="4">
        <v>24.494028871261651</v>
      </c>
      <c r="G136" s="63">
        <v>-2.6999286163552827</v>
      </c>
    </row>
    <row r="137" spans="1:7" ht="14.45" x14ac:dyDescent="0.5">
      <c r="A137" s="16" t="s">
        <v>173</v>
      </c>
      <c r="B137" s="4">
        <v>58.82352941176471</v>
      </c>
      <c r="C137" s="4">
        <v>60</v>
      </c>
      <c r="D137" s="4">
        <v>42</v>
      </c>
      <c r="E137" s="4">
        <v>1.1479125248508946</v>
      </c>
      <c r="F137" s="4">
        <v>64.200418778746609</v>
      </c>
      <c r="G137" s="63">
        <v>48.733465492183207</v>
      </c>
    </row>
    <row r="138" spans="1:7" ht="14.45" x14ac:dyDescent="0.5">
      <c r="A138" s="16" t="s">
        <v>175</v>
      </c>
      <c r="B138" s="4">
        <v>57.843137254901968</v>
      </c>
      <c r="C138" s="4">
        <v>59</v>
      </c>
      <c r="D138" s="4">
        <v>43</v>
      </c>
      <c r="E138" s="4">
        <v>1.3102800294767873</v>
      </c>
      <c r="F138" s="4">
        <v>11.156617927789645</v>
      </c>
      <c r="G138" s="63">
        <v>-4.9585118287192227</v>
      </c>
    </row>
    <row r="139" spans="1:7" ht="14.45" x14ac:dyDescent="0.5">
      <c r="A139" s="16" t="s">
        <v>162</v>
      </c>
      <c r="B139" s="4">
        <v>63.725490196078425</v>
      </c>
      <c r="C139" s="4">
        <v>65</v>
      </c>
      <c r="D139" s="4">
        <v>37</v>
      </c>
      <c r="E139" s="4">
        <v>1.0476487979026046</v>
      </c>
      <c r="F139" s="4">
        <v>42.086645698991937</v>
      </c>
      <c r="G139" s="63">
        <v>23.34159512246962</v>
      </c>
    </row>
    <row r="140" spans="1:7" ht="14.45" x14ac:dyDescent="0.5">
      <c r="A140" s="16" t="s">
        <v>174</v>
      </c>
      <c r="B140" s="4">
        <v>63.725490196078425</v>
      </c>
      <c r="C140" s="4">
        <v>65</v>
      </c>
      <c r="D140" s="4">
        <v>37</v>
      </c>
      <c r="E140" s="4">
        <v>1.0792399396414467</v>
      </c>
      <c r="F140" s="4">
        <v>24.056757297974908</v>
      </c>
      <c r="G140" s="63">
        <v>-17.496963209587875</v>
      </c>
    </row>
    <row r="141" spans="1:7" ht="14.45" x14ac:dyDescent="0.5">
      <c r="A141" s="74" t="s">
        <v>127</v>
      </c>
      <c r="B141" s="4">
        <v>58.82352941176471</v>
      </c>
      <c r="C141" s="4">
        <v>60</v>
      </c>
      <c r="D141" s="4">
        <v>42</v>
      </c>
      <c r="E141" s="4">
        <v>0.94072159421372958</v>
      </c>
      <c r="F141" s="4">
        <v>34.193371758876722</v>
      </c>
      <c r="G141" s="63">
        <v>35.312111382155386</v>
      </c>
    </row>
    <row r="142" spans="1:7" ht="14.65" thickBot="1" x14ac:dyDescent="0.55000000000000004">
      <c r="B142" s="40"/>
    </row>
    <row r="143" spans="1:7" ht="14.65" thickBot="1" x14ac:dyDescent="0.55000000000000004">
      <c r="A143" s="22"/>
      <c r="B143" s="106" t="s">
        <v>6</v>
      </c>
      <c r="C143" s="107"/>
      <c r="D143" s="107"/>
      <c r="E143" s="108"/>
    </row>
    <row r="144" spans="1:7" ht="14.65" thickBot="1" x14ac:dyDescent="0.55000000000000004">
      <c r="A144" s="23"/>
      <c r="B144" s="14" t="s">
        <v>13</v>
      </c>
      <c r="C144" s="14" t="s">
        <v>14</v>
      </c>
      <c r="D144" s="45" t="s">
        <v>15</v>
      </c>
      <c r="E144" s="25" t="s">
        <v>16</v>
      </c>
    </row>
    <row r="145" spans="1:5" ht="14.45" x14ac:dyDescent="0.5">
      <c r="A145" s="74" t="s">
        <v>164</v>
      </c>
      <c r="B145" s="49">
        <v>0.11703501495251631</v>
      </c>
      <c r="C145" s="49">
        <v>0.11627530665192191</v>
      </c>
      <c r="D145" s="49">
        <v>0.15855901313940135</v>
      </c>
      <c r="E145" s="49">
        <v>0.24256356074468979</v>
      </c>
    </row>
    <row r="146" spans="1:5" ht="14.45" x14ac:dyDescent="0.5">
      <c r="A146" s="74" t="s">
        <v>149</v>
      </c>
      <c r="B146" s="49">
        <v>0.4269461463533909</v>
      </c>
      <c r="C146" s="49">
        <v>0.30710569473653127</v>
      </c>
      <c r="D146" s="49">
        <v>0.3134415474343768</v>
      </c>
      <c r="E146" s="49">
        <v>0.16801586594439835</v>
      </c>
    </row>
    <row r="147" spans="1:5" ht="14.45" x14ac:dyDescent="0.5">
      <c r="A147" s="74" t="s">
        <v>165</v>
      </c>
      <c r="B147" s="49">
        <v>0.28489661946687034</v>
      </c>
      <c r="C147" s="49">
        <v>0.50695152743493788</v>
      </c>
      <c r="D147" s="49">
        <v>0.49338526244077524</v>
      </c>
      <c r="E147" s="49">
        <v>0.492933884251748</v>
      </c>
    </row>
    <row r="148" spans="1:5" ht="14.45" x14ac:dyDescent="0.5">
      <c r="A148" s="74" t="s">
        <v>166</v>
      </c>
      <c r="B148" s="49">
        <v>0.41841675107629295</v>
      </c>
      <c r="C148" s="49">
        <v>0.44072775088092919</v>
      </c>
      <c r="D148" s="49">
        <v>0.33970933663175196</v>
      </c>
      <c r="E148" s="49">
        <v>0.24796506899531395</v>
      </c>
    </row>
    <row r="149" spans="1:5" ht="14.45" x14ac:dyDescent="0.5">
      <c r="A149" s="74" t="s">
        <v>167</v>
      </c>
      <c r="B149" s="49">
        <v>0.36314375811476918</v>
      </c>
      <c r="C149" s="49">
        <v>0.26436219175503534</v>
      </c>
      <c r="D149" s="49">
        <v>0.20039174276927915</v>
      </c>
      <c r="E149" s="49">
        <v>5.3229584539443063E-2</v>
      </c>
    </row>
    <row r="150" spans="1:5" ht="14.45" x14ac:dyDescent="0.5">
      <c r="A150" s="74" t="s">
        <v>168</v>
      </c>
      <c r="B150" s="49">
        <v>0.54960796771356979</v>
      </c>
      <c r="C150" s="49">
        <v>0.50948986736278612</v>
      </c>
      <c r="D150" s="49">
        <v>0.44393931649418267</v>
      </c>
      <c r="E150" s="49">
        <v>0.34724480981700773</v>
      </c>
    </row>
    <row r="151" spans="1:5" ht="14.45" x14ac:dyDescent="0.5">
      <c r="A151" s="74" t="s">
        <v>169</v>
      </c>
      <c r="B151" s="49">
        <v>0.40612911268931262</v>
      </c>
      <c r="C151" s="49">
        <v>0.36484573312951918</v>
      </c>
      <c r="D151" s="49">
        <v>0.3396678558074766</v>
      </c>
      <c r="E151" s="49">
        <v>0.22378917260377421</v>
      </c>
    </row>
    <row r="152" spans="1:5" ht="14.45" x14ac:dyDescent="0.5">
      <c r="A152" s="16" t="s">
        <v>170</v>
      </c>
      <c r="B152" s="49">
        <v>7.9612995032870948E-2</v>
      </c>
      <c r="C152" s="49">
        <v>5.6821190941769427E-2</v>
      </c>
      <c r="D152" s="49">
        <v>0.11551441694878614</v>
      </c>
      <c r="E152" s="49">
        <v>8.8569413206682809E-2</v>
      </c>
    </row>
    <row r="153" spans="1:5" ht="14.45" x14ac:dyDescent="0.5">
      <c r="A153" s="16" t="s">
        <v>171</v>
      </c>
      <c r="B153" s="49">
        <v>0.64866181574383841</v>
      </c>
      <c r="C153" s="49">
        <v>0.60528932562072923</v>
      </c>
      <c r="D153" s="49">
        <v>0.58105411715933153</v>
      </c>
      <c r="E153" s="49">
        <v>0.38896168020872718</v>
      </c>
    </row>
    <row r="154" spans="1:5" ht="14.45" x14ac:dyDescent="0.5">
      <c r="A154" s="16" t="s">
        <v>172</v>
      </c>
      <c r="B154" s="49">
        <v>0.27900625155026876</v>
      </c>
      <c r="C154" s="49">
        <v>0.17507081657308785</v>
      </c>
      <c r="D154" s="49">
        <v>0.1577204023966764</v>
      </c>
      <c r="E154" s="49">
        <v>0.18989672278510755</v>
      </c>
    </row>
    <row r="155" spans="1:5" ht="14.45" x14ac:dyDescent="0.5">
      <c r="A155" s="16" t="s">
        <v>158</v>
      </c>
      <c r="B155" s="49">
        <v>0.36570734960288387</v>
      </c>
      <c r="C155" s="49">
        <v>0.33769965581148981</v>
      </c>
      <c r="D155" s="49">
        <v>0.31242147706819473</v>
      </c>
      <c r="E155" s="49">
        <v>0.21386157928243238</v>
      </c>
    </row>
    <row r="156" spans="1:5" ht="14.45" x14ac:dyDescent="0.5">
      <c r="A156" s="16" t="s">
        <v>159</v>
      </c>
      <c r="B156" s="49">
        <v>4.300595022412363E-2</v>
      </c>
      <c r="C156" s="49">
        <v>0.14065969202985842</v>
      </c>
      <c r="D156" s="49">
        <v>0.12323622600211161</v>
      </c>
      <c r="E156" s="49">
        <v>6.5669510455757155E-2</v>
      </c>
    </row>
    <row r="157" spans="1:5" ht="14.45" x14ac:dyDescent="0.5">
      <c r="A157" s="16" t="s">
        <v>173</v>
      </c>
      <c r="B157" s="49">
        <v>0.49965476204724601</v>
      </c>
      <c r="C157" s="49">
        <v>0.56037718978800399</v>
      </c>
      <c r="D157" s="49">
        <v>0.54085409993280065</v>
      </c>
      <c r="E157" s="49">
        <v>0.51074337320341778</v>
      </c>
    </row>
    <row r="158" spans="1:5" ht="14.45" x14ac:dyDescent="0.5">
      <c r="A158" s="16" t="s">
        <v>175</v>
      </c>
      <c r="B158" s="49">
        <v>-2.1036146737586872E-2</v>
      </c>
      <c r="C158" s="49">
        <v>3.9227687832162114E-2</v>
      </c>
      <c r="D158" s="49">
        <v>3.2069153421218195E-2</v>
      </c>
      <c r="E158" s="49">
        <v>5.1499753035246072E-2</v>
      </c>
    </row>
    <row r="159" spans="1:5" ht="14.45" x14ac:dyDescent="0.5">
      <c r="A159" s="16" t="s">
        <v>162</v>
      </c>
      <c r="B159" s="49">
        <v>0.40866097324827377</v>
      </c>
      <c r="C159" s="49">
        <v>0.46139252495615662</v>
      </c>
      <c r="D159" s="49">
        <v>0.44713187178934666</v>
      </c>
      <c r="E159" s="49">
        <v>0.25480824788816747</v>
      </c>
    </row>
    <row r="160" spans="1:5" ht="14.45" x14ac:dyDescent="0.5">
      <c r="A160" s="16" t="s">
        <v>174</v>
      </c>
      <c r="B160" s="49">
        <v>0.37226288084836645</v>
      </c>
      <c r="C160" s="49">
        <v>0.13026383074524575</v>
      </c>
      <c r="D160" s="49">
        <v>3.4438420728221696E-2</v>
      </c>
      <c r="E160" s="49">
        <v>-7.4567934545918702E-2</v>
      </c>
    </row>
    <row r="161" spans="1:5" ht="14.45" x14ac:dyDescent="0.5">
      <c r="A161" s="74" t="s">
        <v>127</v>
      </c>
      <c r="B161" s="49">
        <v>0.31802563440145132</v>
      </c>
      <c r="C161" s="49">
        <v>0.34654873619196674</v>
      </c>
      <c r="D161" s="49">
        <v>0.33948566729054785</v>
      </c>
      <c r="E161" s="49">
        <v>0.33219568869643101</v>
      </c>
    </row>
    <row r="162" spans="1:5" ht="14.65" thickBot="1" x14ac:dyDescent="0.55000000000000004"/>
    <row r="163" spans="1:5" ht="14.65" thickBot="1" x14ac:dyDescent="0.55000000000000004">
      <c r="A163" s="22"/>
      <c r="B163" s="106" t="s">
        <v>44</v>
      </c>
      <c r="C163" s="107"/>
      <c r="D163" s="107"/>
      <c r="E163" s="108"/>
    </row>
    <row r="164" spans="1:5" ht="14.65" thickBot="1" x14ac:dyDescent="0.55000000000000004">
      <c r="A164" s="23"/>
      <c r="B164" s="14" t="s">
        <v>13</v>
      </c>
      <c r="C164" s="14" t="s">
        <v>14</v>
      </c>
      <c r="D164" s="45" t="s">
        <v>15</v>
      </c>
      <c r="E164" s="25" t="s">
        <v>16</v>
      </c>
    </row>
    <row r="165" spans="1:5" ht="14.45" x14ac:dyDescent="0.5">
      <c r="A165" s="74" t="s">
        <v>164</v>
      </c>
      <c r="B165" s="49">
        <v>2.6738007380073801</v>
      </c>
      <c r="C165" s="49">
        <v>3.9599753694581281</v>
      </c>
      <c r="D165" s="49">
        <v>3.7717705323978534</v>
      </c>
      <c r="E165" s="49">
        <v>2.0802039082412906</v>
      </c>
    </row>
    <row r="166" spans="1:5" ht="14.45" x14ac:dyDescent="0.5">
      <c r="A166" s="74" t="s">
        <v>149</v>
      </c>
      <c r="B166" s="49">
        <v>1.1975201845444061</v>
      </c>
      <c r="C166" s="49">
        <v>1.6610241218789676</v>
      </c>
      <c r="D166" s="49">
        <v>1.5922632974574946</v>
      </c>
      <c r="E166" s="49">
        <v>1.269366763098682</v>
      </c>
    </row>
    <row r="167" spans="1:5" ht="14.45" x14ac:dyDescent="0.5">
      <c r="A167" s="74" t="s">
        <v>165</v>
      </c>
      <c r="B167" s="49">
        <v>2.6658756525866147</v>
      </c>
      <c r="C167" s="49">
        <v>1.6719606730951024</v>
      </c>
      <c r="D167" s="49">
        <v>1.8634498372718271</v>
      </c>
      <c r="E167" s="49">
        <v>1.3717295276928307</v>
      </c>
    </row>
    <row r="168" spans="1:5" ht="14.45" x14ac:dyDescent="0.5">
      <c r="A168" s="74" t="s">
        <v>166</v>
      </c>
      <c r="B168" s="49">
        <v>1.986145648312611</v>
      </c>
      <c r="C168" s="49">
        <v>1.8541432320959883</v>
      </c>
      <c r="D168" s="49">
        <v>1.7544805282306974</v>
      </c>
      <c r="E168" s="49">
        <v>1.6476532892818971</v>
      </c>
    </row>
    <row r="169" spans="1:5" ht="14.45" x14ac:dyDescent="0.5">
      <c r="A169" s="74" t="s">
        <v>167</v>
      </c>
      <c r="B169" s="49">
        <v>1.2173913043478257</v>
      </c>
      <c r="C169" s="49">
        <v>1.4863891112890308</v>
      </c>
      <c r="D169" s="49">
        <v>1.5443902439024382</v>
      </c>
      <c r="E169" s="49">
        <v>1.2929965556831224</v>
      </c>
    </row>
    <row r="170" spans="1:5" ht="14.45" x14ac:dyDescent="0.5">
      <c r="A170" s="74" t="s">
        <v>168</v>
      </c>
      <c r="B170" s="49">
        <v>2.1189413265306123</v>
      </c>
      <c r="C170" s="49">
        <v>1.921867980914197</v>
      </c>
      <c r="D170" s="49">
        <v>2.2247208514070631</v>
      </c>
      <c r="E170" s="49">
        <v>1.7911746010821676</v>
      </c>
    </row>
    <row r="171" spans="1:5" ht="14.45" x14ac:dyDescent="0.5">
      <c r="A171" s="74" t="s">
        <v>169</v>
      </c>
      <c r="B171" s="49">
        <v>2.1550387596899232</v>
      </c>
      <c r="C171" s="49">
        <v>2.5197568389057738</v>
      </c>
      <c r="D171" s="49">
        <v>2.6982968369829661</v>
      </c>
      <c r="E171" s="49">
        <v>2.3771929824561386</v>
      </c>
    </row>
    <row r="172" spans="1:5" ht="14.45" x14ac:dyDescent="0.5">
      <c r="A172" s="16" t="s">
        <v>170</v>
      </c>
      <c r="B172" s="49">
        <v>2.7091469681397742</v>
      </c>
      <c r="C172" s="49">
        <v>2.0132417851888178</v>
      </c>
      <c r="D172" s="49">
        <v>2.7000750750750755</v>
      </c>
      <c r="E172" s="49">
        <v>2.2927856766719334</v>
      </c>
    </row>
    <row r="173" spans="1:5" ht="14.45" x14ac:dyDescent="0.5">
      <c r="A173" s="16" t="s">
        <v>171</v>
      </c>
      <c r="B173" s="49">
        <v>1.0922957600827301</v>
      </c>
      <c r="C173" s="49">
        <v>1.6144602048857373</v>
      </c>
      <c r="D173" s="49">
        <v>1.9868441660140959</v>
      </c>
      <c r="E173" s="49">
        <v>2.1286112519006584</v>
      </c>
    </row>
    <row r="174" spans="1:5" ht="14.45" x14ac:dyDescent="0.5">
      <c r="A174" s="16" t="s">
        <v>172</v>
      </c>
      <c r="B174" s="49">
        <v>1.5869867780097424</v>
      </c>
      <c r="C174" s="49">
        <v>1.9386458078709363</v>
      </c>
      <c r="D174" s="49">
        <v>2.6154696132596689</v>
      </c>
      <c r="E174" s="49">
        <v>1.9011635865845318</v>
      </c>
    </row>
    <row r="175" spans="1:5" ht="14.45" x14ac:dyDescent="0.5">
      <c r="A175" s="16" t="s">
        <v>158</v>
      </c>
      <c r="B175" s="49">
        <v>2.3212774143901505</v>
      </c>
      <c r="C175" s="49">
        <v>2.7901304594441294</v>
      </c>
      <c r="D175" s="49">
        <v>2.8366325864694364</v>
      </c>
      <c r="E175" s="49">
        <v>2.5653716216216207</v>
      </c>
    </row>
    <row r="176" spans="1:5" ht="14.45" x14ac:dyDescent="0.5">
      <c r="A176" s="16" t="s">
        <v>159</v>
      </c>
      <c r="B176" s="49">
        <v>2.4523460410557187</v>
      </c>
      <c r="C176" s="49">
        <v>1.9292894280762563</v>
      </c>
      <c r="D176" s="49">
        <v>2.0305510092744132</v>
      </c>
      <c r="E176" s="49">
        <v>2.3356996210213974</v>
      </c>
    </row>
    <row r="177" spans="1:5" ht="14.45" x14ac:dyDescent="0.5">
      <c r="A177" s="16" t="s">
        <v>173</v>
      </c>
      <c r="B177" s="49">
        <v>1.5862533692722374</v>
      </c>
      <c r="C177" s="49">
        <v>1.8039102932719948</v>
      </c>
      <c r="D177" s="49">
        <v>2.049605734767026</v>
      </c>
      <c r="E177" s="49">
        <v>1.6398750355012781</v>
      </c>
    </row>
    <row r="178" spans="1:5" ht="14.45" x14ac:dyDescent="0.5">
      <c r="A178" s="16" t="s">
        <v>175</v>
      </c>
      <c r="B178" s="49">
        <v>2.275021758050479</v>
      </c>
      <c r="C178" s="49">
        <v>2.0297310051911288</v>
      </c>
      <c r="D178" s="49">
        <v>2.2959884351282978</v>
      </c>
      <c r="E178" s="49">
        <v>1.7978260869565217</v>
      </c>
    </row>
    <row r="179" spans="1:5" ht="14.45" x14ac:dyDescent="0.5">
      <c r="A179" s="16" t="s">
        <v>162</v>
      </c>
      <c r="B179" s="49">
        <v>1.4964925954793455</v>
      </c>
      <c r="C179" s="49">
        <v>1.602513553474618</v>
      </c>
      <c r="D179" s="49">
        <v>1.6621160409556317</v>
      </c>
      <c r="E179" s="49">
        <v>1.8404641044234962</v>
      </c>
    </row>
    <row r="180" spans="1:5" ht="14.45" x14ac:dyDescent="0.5">
      <c r="A180" s="16" t="s">
        <v>174</v>
      </c>
      <c r="B180" s="49">
        <v>1.488537549407114</v>
      </c>
      <c r="C180" s="49">
        <v>1.3548435847060603</v>
      </c>
      <c r="D180" s="49">
        <v>1.583817951959545</v>
      </c>
      <c r="E180" s="49">
        <v>1.8959620561268673</v>
      </c>
    </row>
    <row r="181" spans="1:5" ht="14.45" x14ac:dyDescent="0.5">
      <c r="A181" s="74" t="s">
        <v>127</v>
      </c>
      <c r="B181" s="49">
        <v>1.6650251135009582</v>
      </c>
      <c r="C181" s="49">
        <v>1.4516478687564083</v>
      </c>
      <c r="D181" s="49">
        <v>1.9327287168748652</v>
      </c>
      <c r="E181" s="49">
        <v>1.3438879917338993</v>
      </c>
    </row>
  </sheetData>
  <mergeCells count="10">
    <mergeCell ref="B163:E163"/>
    <mergeCell ref="B143:E143"/>
    <mergeCell ref="A1:J1"/>
    <mergeCell ref="A2:J2"/>
    <mergeCell ref="B4:F4"/>
    <mergeCell ref="B24:J24"/>
    <mergeCell ref="B44:E44"/>
    <mergeCell ref="B64:E64"/>
    <mergeCell ref="B84:E84"/>
    <mergeCell ref="B104:E104"/>
  </mergeCells>
  <conditionalFormatting sqref="B6:B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6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10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C1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D1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6:E1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B1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:B1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D1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:E1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D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:E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B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:E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zoomScaleNormal="100" workbookViewId="0">
      <selection sqref="A1:J32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148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177</v>
      </c>
      <c r="B6" s="76">
        <v>1.4370363422201438E-2</v>
      </c>
      <c r="C6" s="76">
        <v>2.7538426858959131E-2</v>
      </c>
      <c r="D6" s="76">
        <v>4.8116824170013617E-2</v>
      </c>
      <c r="E6" s="76">
        <v>7.1873342257976924E-2</v>
      </c>
      <c r="F6" s="76">
        <v>4.9892525726140446E-2</v>
      </c>
      <c r="G6" s="9"/>
      <c r="H6" s="9"/>
      <c r="I6" s="9"/>
      <c r="J6" s="9"/>
    </row>
    <row r="7" spans="1:10" ht="14.45" x14ac:dyDescent="0.5">
      <c r="A7" s="16" t="s">
        <v>178</v>
      </c>
      <c r="B7" s="76">
        <v>1.8674854484171277E-2</v>
      </c>
      <c r="C7" s="76">
        <v>5.7778759468851915E-2</v>
      </c>
      <c r="D7" s="76">
        <v>6.64446249024504E-2</v>
      </c>
      <c r="E7" s="76">
        <v>9.1402020986430355E-2</v>
      </c>
      <c r="F7" s="76">
        <v>8.9250907234933452E-2</v>
      </c>
      <c r="G7" s="9"/>
      <c r="H7" s="9"/>
      <c r="I7" s="9"/>
      <c r="J7" s="9"/>
    </row>
    <row r="8" spans="1:10" ht="14.45" x14ac:dyDescent="0.5">
      <c r="A8" s="16" t="s">
        <v>176</v>
      </c>
      <c r="B8" s="76">
        <v>-2.2289592708965356E-2</v>
      </c>
      <c r="C8" s="76">
        <v>4.5815168752305624E-3</v>
      </c>
      <c r="D8" s="76">
        <v>2.6201065199725981E-2</v>
      </c>
      <c r="E8" s="76">
        <v>6.0099044586009454E-2</v>
      </c>
      <c r="F8" s="76">
        <v>2.8556021723565861E-2</v>
      </c>
      <c r="G8" s="9"/>
      <c r="H8" s="9"/>
      <c r="I8" s="9"/>
      <c r="J8" s="9"/>
    </row>
    <row r="9" spans="1:10" ht="14.65" thickBot="1" x14ac:dyDescent="0.55000000000000004">
      <c r="A9" s="26"/>
      <c r="B9" s="26"/>
      <c r="C9" s="26"/>
      <c r="D9" s="26"/>
      <c r="E9" s="26"/>
      <c r="F9" s="27"/>
      <c r="G9" s="27"/>
      <c r="H9" s="27"/>
      <c r="I9" s="27"/>
    </row>
    <row r="10" spans="1:10" ht="14.65" thickBot="1" x14ac:dyDescent="0.55000000000000004">
      <c r="A10" s="11"/>
      <c r="B10" s="106" t="s">
        <v>21</v>
      </c>
      <c r="C10" s="107"/>
      <c r="D10" s="107"/>
      <c r="E10" s="107"/>
      <c r="F10" s="107"/>
      <c r="G10" s="107"/>
      <c r="H10" s="107"/>
      <c r="I10" s="107"/>
      <c r="J10" s="107"/>
    </row>
    <row r="11" spans="1:10" ht="14.65" thickBot="1" x14ac:dyDescent="0.55000000000000004">
      <c r="A11" s="12"/>
      <c r="B11" s="13" t="s">
        <v>11</v>
      </c>
      <c r="C11" s="13">
        <v>2015</v>
      </c>
      <c r="D11" s="13">
        <v>2014</v>
      </c>
      <c r="E11" s="14">
        <v>2013</v>
      </c>
      <c r="F11" s="13">
        <v>2012</v>
      </c>
      <c r="G11" s="14">
        <v>2011</v>
      </c>
      <c r="H11" s="13">
        <v>2010</v>
      </c>
      <c r="I11" s="14">
        <v>2009</v>
      </c>
      <c r="J11" s="13">
        <v>2008</v>
      </c>
    </row>
    <row r="12" spans="1:10" ht="14.45" x14ac:dyDescent="0.5">
      <c r="A12" s="16" t="s">
        <v>177</v>
      </c>
      <c r="B12" s="76">
        <v>6.6803965048652936E-2</v>
      </c>
      <c r="C12" s="76">
        <v>-2.0777485780084426E-2</v>
      </c>
      <c r="D12" s="76">
        <v>-6.7189412053929587E-3</v>
      </c>
      <c r="E12" s="76">
        <v>0.12612325944570513</v>
      </c>
      <c r="F12" s="76">
        <v>0.13861733569854429</v>
      </c>
      <c r="G12" s="76">
        <v>-9.8728639692176046E-3</v>
      </c>
      <c r="H12" s="76">
        <v>0.12448566488359036</v>
      </c>
      <c r="I12" s="76">
        <v>0.33604538741930123</v>
      </c>
      <c r="J12" s="76">
        <v>-0.23259387759308692</v>
      </c>
    </row>
    <row r="13" spans="1:10" ht="14.45" x14ac:dyDescent="0.5">
      <c r="A13" s="16" t="s">
        <v>178</v>
      </c>
      <c r="B13" s="76">
        <v>2.9567876542306637E-2</v>
      </c>
      <c r="C13" s="76">
        <v>2.3596490457425734E-2</v>
      </c>
      <c r="D13" s="76">
        <v>0.10112673402037786</v>
      </c>
      <c r="E13" s="76">
        <v>5.7451626471563877E-2</v>
      </c>
      <c r="F13" s="76">
        <v>0.19010164501675875</v>
      </c>
      <c r="G13" s="76">
        <v>-4.2075978251052248E-2</v>
      </c>
      <c r="H13" s="76">
        <v>0.18894540519545089</v>
      </c>
      <c r="I13" s="76">
        <v>0.25472681582105627</v>
      </c>
      <c r="J13" s="76">
        <v>-1.9010438061545232E-3</v>
      </c>
    </row>
    <row r="14" spans="1:10" ht="14.65" thickBot="1" x14ac:dyDescent="0.55000000000000004">
      <c r="A14" s="16" t="s">
        <v>176</v>
      </c>
      <c r="B14" s="76">
        <v>5.9613305445738396E-2</v>
      </c>
      <c r="C14" s="76">
        <v>-8.0561805038520728E-2</v>
      </c>
      <c r="D14" s="76">
        <v>-1.3875615229416605E-2</v>
      </c>
      <c r="E14" s="76">
        <v>0.14049801251042804</v>
      </c>
      <c r="F14" s="76">
        <v>0.10120339608888718</v>
      </c>
      <c r="G14" s="76">
        <v>-1.7930810742203818E-2</v>
      </c>
      <c r="H14" s="76">
        <v>0.12121566379470483</v>
      </c>
      <c r="I14" s="76">
        <v>0.28140835203729742</v>
      </c>
      <c r="J14" s="76">
        <v>-0.25204740958857363</v>
      </c>
    </row>
    <row r="15" spans="1:10" s="20" customFormat="1" ht="14.65" thickBot="1" x14ac:dyDescent="0.55000000000000004">
      <c r="A15" s="17"/>
      <c r="B15" s="18"/>
      <c r="C15" s="18"/>
      <c r="D15" s="18"/>
      <c r="E15" s="18"/>
      <c r="F15" s="19"/>
      <c r="G15" s="19"/>
      <c r="H15" s="19"/>
      <c r="I15" s="19"/>
      <c r="J15" s="19"/>
    </row>
    <row r="16" spans="1:10" ht="14.65" thickBot="1" x14ac:dyDescent="0.55000000000000004">
      <c r="A16" s="22"/>
      <c r="B16" s="106" t="s">
        <v>22</v>
      </c>
      <c r="C16" s="107"/>
      <c r="D16" s="107"/>
      <c r="E16" s="108"/>
      <c r="F16" s="9"/>
      <c r="G16" s="9"/>
      <c r="H16" s="9"/>
      <c r="I16" s="9"/>
    </row>
    <row r="17" spans="1:9" ht="14.65" thickBot="1" x14ac:dyDescent="0.55000000000000004">
      <c r="A17" s="23"/>
      <c r="B17" s="14" t="s">
        <v>13</v>
      </c>
      <c r="C17" s="14" t="s">
        <v>14</v>
      </c>
      <c r="D17" s="45" t="s">
        <v>15</v>
      </c>
      <c r="E17" s="25" t="s">
        <v>16</v>
      </c>
      <c r="F17" s="9"/>
      <c r="G17" s="9"/>
      <c r="H17" s="9"/>
      <c r="I17" s="9"/>
    </row>
    <row r="18" spans="1:9" ht="14.45" x14ac:dyDescent="0.5">
      <c r="A18" s="16" t="s">
        <v>177</v>
      </c>
      <c r="B18" s="75">
        <v>0.96981179003908136</v>
      </c>
      <c r="C18" s="75">
        <v>1.4440053186469992</v>
      </c>
      <c r="D18" s="75">
        <v>2.4775456912265286</v>
      </c>
      <c r="E18" s="75">
        <v>0.93505772937684983</v>
      </c>
      <c r="F18" s="9"/>
      <c r="G18" s="9"/>
      <c r="H18" s="9"/>
      <c r="I18" s="9"/>
    </row>
    <row r="19" spans="1:9" ht="14.45" x14ac:dyDescent="0.5">
      <c r="A19" s="16" t="s">
        <v>178</v>
      </c>
      <c r="B19" s="75">
        <v>2.6866387190933598</v>
      </c>
      <c r="C19" s="75">
        <v>2.6233207125418585</v>
      </c>
      <c r="D19" s="75">
        <v>3.7446697587535072</v>
      </c>
      <c r="E19" s="75">
        <v>3.3131578488979323</v>
      </c>
      <c r="F19" s="9"/>
      <c r="G19" s="9"/>
      <c r="H19" s="9"/>
      <c r="I19" s="9"/>
    </row>
    <row r="20" spans="1:9" ht="14.45" x14ac:dyDescent="0.5">
      <c r="A20" s="16" t="s">
        <v>176</v>
      </c>
      <c r="B20" s="75">
        <v>0.11700646942887893</v>
      </c>
      <c r="C20" s="75">
        <v>0.62920935810505985</v>
      </c>
      <c r="D20" s="75">
        <v>1.6285504803415241</v>
      </c>
      <c r="E20" s="75">
        <v>0.52816864939868313</v>
      </c>
      <c r="F20" s="9"/>
      <c r="G20" s="9"/>
      <c r="H20" s="9"/>
      <c r="I20" s="9"/>
    </row>
    <row r="21" spans="1:9" ht="14.65" thickBot="1" x14ac:dyDescent="0.55000000000000004">
      <c r="A21" s="26"/>
      <c r="B21" s="26"/>
      <c r="C21" s="26"/>
      <c r="D21" s="26"/>
      <c r="E21" s="27"/>
      <c r="F21" s="27"/>
      <c r="G21" s="27"/>
    </row>
    <row r="22" spans="1:9" ht="14.65" thickBot="1" x14ac:dyDescent="0.55000000000000004">
      <c r="A22" s="22"/>
      <c r="B22" s="106" t="s">
        <v>29</v>
      </c>
      <c r="C22" s="107"/>
      <c r="D22" s="107"/>
      <c r="E22" s="108"/>
      <c r="F22" s="9"/>
      <c r="G22" s="9"/>
      <c r="H22" s="9"/>
      <c r="I22" s="9"/>
    </row>
    <row r="23" spans="1:9" ht="14.65" thickBot="1" x14ac:dyDescent="0.55000000000000004">
      <c r="A23" s="23"/>
      <c r="B23" s="14" t="s">
        <v>13</v>
      </c>
      <c r="C23" s="14" t="s">
        <v>14</v>
      </c>
      <c r="D23" s="45" t="s">
        <v>15</v>
      </c>
      <c r="E23" s="25" t="s">
        <v>16</v>
      </c>
      <c r="F23" s="9"/>
      <c r="G23" s="9"/>
      <c r="H23" s="9"/>
      <c r="I23" s="9"/>
    </row>
    <row r="24" spans="1:9" ht="14.45" x14ac:dyDescent="0.5">
      <c r="A24" s="16" t="s">
        <v>177</v>
      </c>
      <c r="B24" s="75">
        <v>0.18226915101661365</v>
      </c>
      <c r="C24" s="75">
        <v>0.56235543808296307</v>
      </c>
      <c r="D24" s="75">
        <v>1.0509601696902307</v>
      </c>
      <c r="E24" s="75">
        <v>0.44105923607716135</v>
      </c>
      <c r="F24" s="9"/>
      <c r="G24" s="9"/>
      <c r="H24" s="9"/>
      <c r="I24" s="9"/>
    </row>
    <row r="25" spans="1:9" ht="14.45" x14ac:dyDescent="0.5">
      <c r="A25" s="16" t="s">
        <v>178</v>
      </c>
      <c r="B25" s="75">
        <v>1.0456741742498232</v>
      </c>
      <c r="C25" s="75">
        <v>1.0644832171156307</v>
      </c>
      <c r="D25" s="75">
        <v>1.4217640659681032</v>
      </c>
      <c r="E25" s="75">
        <v>1.2502274673322538</v>
      </c>
      <c r="F25" s="9"/>
      <c r="G25" s="9"/>
      <c r="H25" s="9"/>
      <c r="I25" s="9"/>
    </row>
    <row r="26" spans="1:9" ht="14.45" x14ac:dyDescent="0.5">
      <c r="A26" s="16" t="s">
        <v>176</v>
      </c>
      <c r="B26" s="75">
        <v>-0.24850846491099177</v>
      </c>
      <c r="C26" s="75">
        <v>0.13370651547851564</v>
      </c>
      <c r="D26" s="75">
        <v>0.70176084359321234</v>
      </c>
      <c r="E26" s="75">
        <v>0.15182636224143037</v>
      </c>
      <c r="F26" s="9"/>
      <c r="G26" s="9"/>
      <c r="H26" s="9"/>
      <c r="I26" s="9"/>
    </row>
    <row r="27" spans="1:9" ht="14.65" thickBot="1" x14ac:dyDescent="0.55000000000000004">
      <c r="A27" s="26"/>
      <c r="B27" s="26"/>
      <c r="C27" s="26"/>
      <c r="D27" s="26"/>
      <c r="E27" s="26"/>
      <c r="F27" s="27"/>
      <c r="G27" s="27"/>
      <c r="H27" s="27"/>
      <c r="I27" s="27"/>
    </row>
    <row r="28" spans="1:9" ht="15.75" thickBot="1" x14ac:dyDescent="0.3">
      <c r="A28" s="22"/>
      <c r="B28" s="106" t="s">
        <v>72</v>
      </c>
      <c r="C28" s="107"/>
      <c r="D28" s="107"/>
      <c r="E28" s="108"/>
    </row>
    <row r="29" spans="1:9" ht="15.75" thickBot="1" x14ac:dyDescent="0.3">
      <c r="A29" s="23"/>
      <c r="B29" s="14" t="s">
        <v>13</v>
      </c>
      <c r="C29" s="14" t="s">
        <v>14</v>
      </c>
      <c r="D29" s="45" t="s">
        <v>15</v>
      </c>
      <c r="E29" s="25" t="s">
        <v>16</v>
      </c>
    </row>
    <row r="30" spans="1:9" x14ac:dyDescent="0.25">
      <c r="A30" s="16" t="s">
        <v>177</v>
      </c>
      <c r="B30" s="75">
        <v>0.28015786443178226</v>
      </c>
      <c r="C30" s="75">
        <v>0.30813879674343697</v>
      </c>
      <c r="D30" s="75">
        <v>0.24811286735009125</v>
      </c>
      <c r="E30" s="75">
        <v>0.27946232330537435</v>
      </c>
    </row>
    <row r="31" spans="1:9" x14ac:dyDescent="0.25">
      <c r="A31" s="16" t="s">
        <v>178</v>
      </c>
      <c r="B31" s="75">
        <v>0.1465318142507456</v>
      </c>
      <c r="C31" s="75">
        <v>0.11175496804746536</v>
      </c>
      <c r="D31" s="75">
        <v>6.9737307907679985E-2</v>
      </c>
      <c r="E31" s="75">
        <v>9.5829983331220295E-2</v>
      </c>
    </row>
    <row r="32" spans="1:9" x14ac:dyDescent="0.25">
      <c r="A32" s="16" t="s">
        <v>176</v>
      </c>
      <c r="B32" s="75">
        <v>0.34761269434480502</v>
      </c>
      <c r="C32" s="75">
        <v>0.3589479568091738</v>
      </c>
      <c r="D32" s="75">
        <v>0.31391756893134748</v>
      </c>
      <c r="E32" s="75">
        <v>0.32213750726659568</v>
      </c>
    </row>
  </sheetData>
  <mergeCells count="7">
    <mergeCell ref="B28:E28"/>
    <mergeCell ref="A1:J1"/>
    <mergeCell ref="A2:J2"/>
    <mergeCell ref="B4:F4"/>
    <mergeCell ref="B10:J10"/>
    <mergeCell ref="B16:E16"/>
    <mergeCell ref="B22:E22"/>
  </mergeCells>
  <pageMargins left="0.7" right="0.7" top="0.75" bottom="0.75" header="0.3" footer="0.3"/>
  <pageSetup scale="2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showGridLines="0" topLeftCell="A55" zoomScaleNormal="100" workbookViewId="0">
      <selection activeCell="A64" sqref="A64:G87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0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4.45" x14ac:dyDescent="0.5">
      <c r="A2" s="104" t="s">
        <v>181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0" ht="14.45" x14ac:dyDescent="0.5">
      <c r="A4" s="36"/>
      <c r="B4" s="107" t="s">
        <v>9</v>
      </c>
      <c r="C4" s="107"/>
      <c r="D4" s="107"/>
      <c r="E4" s="107"/>
      <c r="F4" s="108"/>
    </row>
    <row r="5" spans="1:10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0" ht="14.45" x14ac:dyDescent="0.5">
      <c r="A6" s="16" t="s">
        <v>179</v>
      </c>
      <c r="B6" s="2">
        <v>6.601398897373878E-3</v>
      </c>
      <c r="C6" s="2">
        <v>4.8279269818114923E-2</v>
      </c>
      <c r="D6" s="2">
        <v>5.878206511642281E-2</v>
      </c>
      <c r="E6" s="2">
        <v>7.0148104577171244E-2</v>
      </c>
      <c r="F6" s="2">
        <v>6.4250194713177278E-2</v>
      </c>
      <c r="G6" s="9"/>
      <c r="H6" s="9"/>
      <c r="I6" s="9"/>
      <c r="J6" s="9"/>
    </row>
    <row r="7" spans="1:10" ht="14.45" x14ac:dyDescent="0.5">
      <c r="A7" s="16" t="s">
        <v>36</v>
      </c>
      <c r="B7" s="2">
        <v>0.11460867671140851</v>
      </c>
      <c r="C7" s="2">
        <v>0.11741674512579481</v>
      </c>
      <c r="D7" s="2">
        <v>0.14464649187585632</v>
      </c>
      <c r="E7" s="2">
        <v>0.13830145317925213</v>
      </c>
      <c r="F7" s="2">
        <v>7.0555707378815669E-2</v>
      </c>
      <c r="G7" s="9"/>
      <c r="H7" s="9"/>
      <c r="I7" s="9"/>
      <c r="J7" s="9"/>
    </row>
    <row r="8" spans="1:10" ht="14.45" x14ac:dyDescent="0.5">
      <c r="A8" s="16" t="s">
        <v>180</v>
      </c>
      <c r="B8" s="2">
        <v>2.7551858294793341E-2</v>
      </c>
      <c r="C8" s="2">
        <v>3.4566522989046167E-2</v>
      </c>
      <c r="D8" s="2">
        <v>3.4569341061665204E-2</v>
      </c>
      <c r="E8" s="2">
        <v>4.3476800200215715E-2</v>
      </c>
      <c r="F8" s="2">
        <v>2.5219214703539938E-2</v>
      </c>
      <c r="G8" s="9"/>
      <c r="H8" s="9"/>
      <c r="I8" s="9"/>
      <c r="J8" s="9"/>
    </row>
    <row r="9" spans="1:10" ht="14.65" thickBot="1" x14ac:dyDescent="0.55000000000000004">
      <c r="A9" s="26"/>
      <c r="B9" s="26"/>
      <c r="C9" s="26"/>
      <c r="D9" s="26"/>
      <c r="E9" s="26"/>
      <c r="F9" s="27"/>
      <c r="G9" s="27"/>
      <c r="H9" s="27"/>
      <c r="I9" s="27"/>
    </row>
    <row r="10" spans="1:10" ht="14.65" thickBot="1" x14ac:dyDescent="0.55000000000000004">
      <c r="A10" s="11"/>
      <c r="B10" s="106" t="s">
        <v>21</v>
      </c>
      <c r="C10" s="107"/>
      <c r="D10" s="107"/>
      <c r="E10" s="107"/>
      <c r="F10" s="107"/>
      <c r="G10" s="107"/>
      <c r="H10" s="107"/>
      <c r="I10" s="107"/>
      <c r="J10" s="107"/>
    </row>
    <row r="11" spans="1:10" ht="14.65" thickBot="1" x14ac:dyDescent="0.55000000000000004">
      <c r="A11" s="12"/>
      <c r="B11" s="13" t="s">
        <v>11</v>
      </c>
      <c r="C11" s="13">
        <v>2015</v>
      </c>
      <c r="D11" s="13">
        <v>2014</v>
      </c>
      <c r="E11" s="14">
        <v>2013</v>
      </c>
      <c r="F11" s="13">
        <v>2012</v>
      </c>
      <c r="G11" s="14">
        <v>2011</v>
      </c>
      <c r="H11" s="13">
        <v>2010</v>
      </c>
      <c r="I11" s="14">
        <v>2009</v>
      </c>
      <c r="J11" s="13">
        <v>2008</v>
      </c>
    </row>
    <row r="12" spans="1:10" ht="14.45" x14ac:dyDescent="0.5">
      <c r="A12" s="16" t="s">
        <v>179</v>
      </c>
      <c r="B12" s="2">
        <v>5.9556596143974794E-3</v>
      </c>
      <c r="C12" s="2">
        <v>1.6896879208725402E-3</v>
      </c>
      <c r="D12" s="2">
        <v>9.2661844051329822E-2</v>
      </c>
      <c r="E12" s="2">
        <v>8.8489908359314473E-2</v>
      </c>
      <c r="F12" s="2">
        <v>9.5171215179492563E-2</v>
      </c>
      <c r="G12" s="2">
        <v>2.2398226165035284E-2</v>
      </c>
      <c r="H12" s="2">
        <v>0.10725609002509406</v>
      </c>
      <c r="I12" s="2">
        <v>0.22247259126919605</v>
      </c>
      <c r="J12" s="2">
        <v>-5.5574894722678403E-2</v>
      </c>
    </row>
    <row r="13" spans="1:10" ht="14.45" x14ac:dyDescent="0.5">
      <c r="A13" s="16" t="s">
        <v>36</v>
      </c>
      <c r="B13" s="2">
        <v>8.0289011326221571E-2</v>
      </c>
      <c r="C13" s="2">
        <v>4.7412741516872359E-3</v>
      </c>
      <c r="D13" s="2">
        <v>0.12559131679566837</v>
      </c>
      <c r="E13" s="2">
        <v>0.33571011082789193</v>
      </c>
      <c r="F13" s="2">
        <v>0.16429795977658546</v>
      </c>
      <c r="G13" s="2">
        <v>1.0184531974827715E-2</v>
      </c>
      <c r="H13" s="2">
        <v>0.16931949624143483</v>
      </c>
      <c r="I13" s="2">
        <v>0.28330072393124794</v>
      </c>
      <c r="J13" s="2">
        <v>-0.37309742567865656</v>
      </c>
    </row>
    <row r="14" spans="1:10" ht="14.65" thickBot="1" x14ac:dyDescent="0.55000000000000004">
      <c r="A14" s="16" t="s">
        <v>180</v>
      </c>
      <c r="B14" s="2">
        <v>3.4578306623416211E-2</v>
      </c>
      <c r="C14" s="2">
        <v>-1.1219375924621966E-2</v>
      </c>
      <c r="D14" s="2">
        <v>2.9824526834379306E-2</v>
      </c>
      <c r="E14" s="2">
        <v>9.1320331853023351E-2</v>
      </c>
      <c r="F14" s="2">
        <v>6.3587953358903215E-2</v>
      </c>
      <c r="G14" s="2">
        <v>-5.2543465511873499E-2</v>
      </c>
      <c r="H14" s="2">
        <v>0.10245012864770908</v>
      </c>
      <c r="I14" s="2">
        <v>0.19984210914714251</v>
      </c>
      <c r="J14" s="2">
        <v>-0.19025084131845182</v>
      </c>
    </row>
    <row r="15" spans="1:10" s="20" customFormat="1" ht="14.65" thickBot="1" x14ac:dyDescent="0.55000000000000004">
      <c r="A15" s="17"/>
      <c r="B15" s="18"/>
      <c r="C15" s="18"/>
      <c r="D15" s="18"/>
      <c r="E15" s="18"/>
      <c r="F15" s="19"/>
      <c r="G15" s="19"/>
      <c r="H15" s="19"/>
      <c r="I15" s="19"/>
      <c r="J15" s="19"/>
    </row>
    <row r="16" spans="1:10" ht="14.65" thickBot="1" x14ac:dyDescent="0.55000000000000004">
      <c r="A16" s="22"/>
      <c r="B16" s="106" t="s">
        <v>22</v>
      </c>
      <c r="C16" s="107"/>
      <c r="D16" s="107"/>
      <c r="E16" s="108"/>
      <c r="F16" s="9"/>
      <c r="G16" s="9"/>
      <c r="H16" s="9"/>
      <c r="I16" s="9"/>
    </row>
    <row r="17" spans="1:9" ht="14.65" thickBot="1" x14ac:dyDescent="0.55000000000000004">
      <c r="A17" s="23"/>
      <c r="B17" s="14" t="s">
        <v>13</v>
      </c>
      <c r="C17" s="14" t="s">
        <v>14</v>
      </c>
      <c r="D17" s="45" t="s">
        <v>15</v>
      </c>
      <c r="E17" s="25" t="s">
        <v>16</v>
      </c>
      <c r="F17" s="9"/>
      <c r="G17" s="9"/>
      <c r="H17" s="9"/>
      <c r="I17" s="9"/>
    </row>
    <row r="18" spans="1:9" ht="14.45" x14ac:dyDescent="0.5">
      <c r="A18" s="16" t="s">
        <v>179</v>
      </c>
      <c r="B18" s="4">
        <v>3.6119612980600841</v>
      </c>
      <c r="C18" s="4">
        <v>4.6378097237113849</v>
      </c>
      <c r="D18" s="4">
        <v>5.3723726951822632</v>
      </c>
      <c r="E18" s="4">
        <v>3.1094115645575315</v>
      </c>
      <c r="F18" s="9"/>
      <c r="G18" s="9"/>
      <c r="H18" s="9"/>
      <c r="I18" s="9"/>
    </row>
    <row r="19" spans="1:9" ht="14.45" x14ac:dyDescent="0.5">
      <c r="A19" s="16" t="s">
        <v>36</v>
      </c>
      <c r="B19" s="4">
        <v>1.8359915667318463</v>
      </c>
      <c r="C19" s="4">
        <v>2.0386119596109467</v>
      </c>
      <c r="D19" s="4">
        <v>1.7120833706045426</v>
      </c>
      <c r="E19" s="4">
        <v>0.58944553136746591</v>
      </c>
      <c r="F19" s="9"/>
      <c r="G19" s="9"/>
      <c r="H19" s="9"/>
      <c r="I19" s="9"/>
    </row>
    <row r="20" spans="1:9" ht="14.45" x14ac:dyDescent="0.5">
      <c r="A20" s="16" t="s">
        <v>180</v>
      </c>
      <c r="B20" s="4">
        <v>1.3406755388364189</v>
      </c>
      <c r="C20" s="4">
        <v>1.1175731372600823</v>
      </c>
      <c r="D20" s="4">
        <v>1.3535745128987242</v>
      </c>
      <c r="E20" s="4">
        <v>0.54148456754302543</v>
      </c>
      <c r="F20" s="9"/>
      <c r="G20" s="9"/>
      <c r="H20" s="9"/>
      <c r="I20" s="9"/>
    </row>
    <row r="21" spans="1:9" ht="14.65" thickBot="1" x14ac:dyDescent="0.55000000000000004">
      <c r="A21" s="26"/>
      <c r="B21" s="26"/>
      <c r="C21" s="26"/>
      <c r="D21" s="26"/>
      <c r="E21" s="27"/>
      <c r="F21" s="27"/>
      <c r="G21" s="27"/>
    </row>
    <row r="22" spans="1:9" ht="14.65" thickBot="1" x14ac:dyDescent="0.55000000000000004">
      <c r="A22" s="22"/>
      <c r="B22" s="106" t="s">
        <v>29</v>
      </c>
      <c r="C22" s="107"/>
      <c r="D22" s="107"/>
      <c r="E22" s="108"/>
      <c r="F22" s="9"/>
      <c r="G22" s="9"/>
      <c r="H22" s="9"/>
      <c r="I22" s="9"/>
    </row>
    <row r="23" spans="1:9" ht="14.65" thickBot="1" x14ac:dyDescent="0.55000000000000004">
      <c r="A23" s="23"/>
      <c r="B23" s="14" t="s">
        <v>13</v>
      </c>
      <c r="C23" s="14" t="s">
        <v>14</v>
      </c>
      <c r="D23" s="45" t="s">
        <v>15</v>
      </c>
      <c r="E23" s="25" t="s">
        <v>16</v>
      </c>
      <c r="F23" s="9"/>
      <c r="G23" s="9"/>
      <c r="H23" s="9"/>
      <c r="I23" s="9"/>
    </row>
    <row r="24" spans="1:9" ht="14.45" x14ac:dyDescent="0.5">
      <c r="A24" s="16" t="s">
        <v>179</v>
      </c>
      <c r="B24" s="4">
        <v>0.99402596172579116</v>
      </c>
      <c r="C24" s="4">
        <v>1.2835982599108477</v>
      </c>
      <c r="D24" s="4">
        <v>1.4832421823402864</v>
      </c>
      <c r="E24" s="4">
        <v>1.0645446421062985</v>
      </c>
      <c r="F24" s="9"/>
      <c r="G24" s="9"/>
      <c r="H24" s="9"/>
      <c r="I24" s="9"/>
    </row>
    <row r="25" spans="1:9" ht="14.45" x14ac:dyDescent="0.5">
      <c r="A25" s="16" t="s">
        <v>36</v>
      </c>
      <c r="B25" s="4">
        <v>0.89322645673473655</v>
      </c>
      <c r="C25" s="4">
        <v>1.0249933883532338</v>
      </c>
      <c r="D25" s="4">
        <v>0.90270894202943819</v>
      </c>
      <c r="E25" s="4">
        <v>0.37809790943379468</v>
      </c>
      <c r="F25" s="9"/>
      <c r="G25" s="9"/>
      <c r="H25" s="9"/>
      <c r="I25" s="9"/>
    </row>
    <row r="26" spans="1:9" ht="14.45" x14ac:dyDescent="0.5">
      <c r="A26" s="16" t="s">
        <v>180</v>
      </c>
      <c r="B26" s="4">
        <v>0.37313765378499208</v>
      </c>
      <c r="C26" s="4">
        <v>0.32949037525903269</v>
      </c>
      <c r="D26" s="4">
        <v>0.47955071435531632</v>
      </c>
      <c r="E26" s="4">
        <v>0.112164355425921</v>
      </c>
      <c r="F26" s="9"/>
      <c r="G26" s="9"/>
      <c r="H26" s="9"/>
      <c r="I26" s="9"/>
    </row>
    <row r="27" spans="1:9" ht="14.65" thickBot="1" x14ac:dyDescent="0.55000000000000004">
      <c r="A27" s="26"/>
      <c r="B27" s="26"/>
      <c r="C27" s="26"/>
      <c r="D27" s="26"/>
      <c r="E27" s="27"/>
      <c r="F27" s="27"/>
      <c r="G27" s="27"/>
    </row>
    <row r="28" spans="1:9" ht="14.65" thickBot="1" x14ac:dyDescent="0.55000000000000004">
      <c r="A28" s="22"/>
      <c r="B28" s="106" t="s">
        <v>3</v>
      </c>
      <c r="C28" s="107"/>
      <c r="D28" s="107"/>
      <c r="E28" s="108"/>
      <c r="F28" s="9"/>
      <c r="G28" s="9"/>
      <c r="H28" s="9"/>
      <c r="I28" s="9"/>
    </row>
    <row r="29" spans="1:9" ht="14.65" thickBot="1" x14ac:dyDescent="0.55000000000000004">
      <c r="A29" s="23"/>
      <c r="B29" s="14" t="s">
        <v>13</v>
      </c>
      <c r="C29" s="14" t="s">
        <v>14</v>
      </c>
      <c r="D29" s="45" t="s">
        <v>15</v>
      </c>
      <c r="E29" s="25" t="s">
        <v>16</v>
      </c>
      <c r="F29" s="9"/>
      <c r="G29" s="9"/>
      <c r="H29" s="9"/>
      <c r="I29" s="9"/>
    </row>
    <row r="30" spans="1:9" ht="14.45" x14ac:dyDescent="0.5">
      <c r="A30" s="16" t="s">
        <v>179</v>
      </c>
      <c r="B30" s="2">
        <v>1.3079536848125036E-2</v>
      </c>
      <c r="C30" s="2">
        <v>1.234535562057424E-2</v>
      </c>
      <c r="D30" s="2">
        <v>1.2655289904557018E-2</v>
      </c>
      <c r="E30" s="2">
        <v>2.0078511500865037E-2</v>
      </c>
      <c r="F30" s="9"/>
      <c r="G30" s="9"/>
      <c r="H30" s="9"/>
      <c r="I30" s="9"/>
    </row>
    <row r="31" spans="1:9" ht="14.45" x14ac:dyDescent="0.5">
      <c r="A31" s="16" t="s">
        <v>36</v>
      </c>
      <c r="B31" s="2">
        <v>6.0749019196472076E-2</v>
      </c>
      <c r="C31" s="2">
        <v>6.664297412330876E-2</v>
      </c>
      <c r="D31" s="2">
        <v>7.6070409114563989E-2</v>
      </c>
      <c r="E31" s="2">
        <v>0.11599360061923839</v>
      </c>
      <c r="F31" s="9"/>
      <c r="G31" s="9"/>
      <c r="H31" s="9"/>
      <c r="I31" s="9"/>
    </row>
    <row r="32" spans="1:9" ht="14.45" x14ac:dyDescent="0.5">
      <c r="A32" s="16" t="s">
        <v>180</v>
      </c>
      <c r="B32" s="2">
        <v>2.5383235720976685E-2</v>
      </c>
      <c r="C32" s="2">
        <v>3.0452964312197916E-2</v>
      </c>
      <c r="D32" s="2">
        <v>3.1497173027341445E-2</v>
      </c>
      <c r="E32" s="2">
        <v>4.6044382914748674E-2</v>
      </c>
      <c r="F32" s="9"/>
      <c r="G32" s="9"/>
      <c r="H32" s="9"/>
      <c r="I32" s="9"/>
    </row>
    <row r="33" spans="1:10" ht="14.65" thickBot="1" x14ac:dyDescent="0.55000000000000004">
      <c r="A33" s="26"/>
      <c r="B33" s="26"/>
      <c r="C33" s="26"/>
      <c r="D33" s="26"/>
      <c r="E33" s="27"/>
      <c r="F33" s="27"/>
      <c r="G33" s="27"/>
    </row>
    <row r="34" spans="1:10" ht="14.65" thickBot="1" x14ac:dyDescent="0.55000000000000004">
      <c r="A34" s="22"/>
      <c r="B34" s="106" t="s">
        <v>2</v>
      </c>
      <c r="C34" s="107"/>
      <c r="D34" s="107"/>
      <c r="E34" s="108"/>
      <c r="F34" s="9"/>
      <c r="G34" s="9"/>
      <c r="H34" s="9"/>
      <c r="I34" s="9"/>
    </row>
    <row r="35" spans="1:10" ht="14.65" thickBot="1" x14ac:dyDescent="0.55000000000000004">
      <c r="A35" s="23"/>
      <c r="B35" s="14" t="s">
        <v>13</v>
      </c>
      <c r="C35" s="14" t="s">
        <v>14</v>
      </c>
      <c r="D35" s="45" t="s">
        <v>15</v>
      </c>
      <c r="E35" s="25" t="s">
        <v>16</v>
      </c>
      <c r="F35" s="9"/>
      <c r="G35" s="9"/>
      <c r="H35" s="9"/>
      <c r="I35" s="9"/>
    </row>
    <row r="36" spans="1:10" ht="14.45" x14ac:dyDescent="0.5">
      <c r="A36" s="16" t="s">
        <v>179</v>
      </c>
      <c r="B36" s="2">
        <v>2.8378040859682221E-2</v>
      </c>
      <c r="C36" s="2">
        <v>2.9751429012594564E-2</v>
      </c>
      <c r="D36" s="2">
        <v>3.3034496813858213E-2</v>
      </c>
      <c r="E36" s="2">
        <v>4.1006149669239753E-2</v>
      </c>
      <c r="F36" s="9"/>
      <c r="G36" s="9"/>
      <c r="H36" s="9"/>
      <c r="I36" s="9"/>
    </row>
    <row r="37" spans="1:10" ht="14.45" x14ac:dyDescent="0.5">
      <c r="A37" s="16" t="s">
        <v>36</v>
      </c>
      <c r="B37" s="2">
        <v>0.11087091421580152</v>
      </c>
      <c r="C37" s="2">
        <v>0.12121123444603724</v>
      </c>
      <c r="D37" s="2">
        <v>0.13269156320823006</v>
      </c>
      <c r="E37" s="2">
        <v>0.1660613849112004</v>
      </c>
      <c r="F37" s="9"/>
      <c r="G37" s="9"/>
    </row>
    <row r="38" spans="1:10" ht="14.65" thickBot="1" x14ac:dyDescent="0.55000000000000004">
      <c r="A38" s="16" t="s">
        <v>180</v>
      </c>
      <c r="B38" s="2">
        <v>4.0833363967529811E-2</v>
      </c>
      <c r="C38" s="2">
        <v>4.6811985293497685E-2</v>
      </c>
      <c r="D38" s="2">
        <v>5.0508411883856137E-2</v>
      </c>
      <c r="E38" s="2">
        <v>6.4342713183771938E-2</v>
      </c>
      <c r="F38" s="9"/>
      <c r="G38" s="9"/>
    </row>
    <row r="39" spans="1:10" ht="14.65" thickBot="1" x14ac:dyDescent="0.55000000000000004">
      <c r="A39" s="30"/>
      <c r="B39" s="31"/>
      <c r="C39" s="31"/>
      <c r="D39" s="31"/>
      <c r="E39" s="31"/>
      <c r="F39" s="42"/>
      <c r="G39" s="43"/>
      <c r="H39" s="42"/>
    </row>
    <row r="40" spans="1:10" ht="14.65" thickBot="1" x14ac:dyDescent="0.55000000000000004">
      <c r="A40" s="11"/>
      <c r="B40" s="109" t="s">
        <v>10</v>
      </c>
      <c r="C40" s="110"/>
      <c r="D40" s="110"/>
      <c r="E40" s="110"/>
      <c r="F40" s="111"/>
      <c r="G40" s="9"/>
      <c r="H40" s="9"/>
    </row>
    <row r="41" spans="1:10" ht="14.65" thickBot="1" x14ac:dyDescent="0.55000000000000004">
      <c r="A41" s="23"/>
      <c r="B41" s="32" t="s">
        <v>8</v>
      </c>
      <c r="C41" s="32" t="s">
        <v>6</v>
      </c>
      <c r="D41" s="32" t="s">
        <v>30</v>
      </c>
      <c r="E41" s="32" t="s">
        <v>28</v>
      </c>
      <c r="F41" s="32" t="s">
        <v>7</v>
      </c>
      <c r="G41" s="9"/>
      <c r="H41" s="9"/>
    </row>
    <row r="42" spans="1:10" ht="14.45" x14ac:dyDescent="0.5">
      <c r="A42" s="16" t="s">
        <v>179</v>
      </c>
      <c r="B42" s="2">
        <v>6.0498852888885013E-2</v>
      </c>
      <c r="C42" s="1">
        <v>5.3193923825235405E-2</v>
      </c>
      <c r="D42" s="4">
        <v>4.640485073693823E-2</v>
      </c>
      <c r="E42" s="2">
        <v>1.2078483799064463</v>
      </c>
      <c r="F42" s="2">
        <v>4.9069509574211634E-3</v>
      </c>
      <c r="G42" s="9"/>
      <c r="H42" s="9"/>
    </row>
    <row r="43" spans="1:10" ht="14.45" x14ac:dyDescent="0.5">
      <c r="A43" s="16" t="s">
        <v>36</v>
      </c>
      <c r="B43" s="2">
        <v>0</v>
      </c>
      <c r="C43" s="1">
        <v>0.99999999999999956</v>
      </c>
      <c r="D43" s="4">
        <v>1</v>
      </c>
      <c r="E43" s="2">
        <v>7.0555707378815696E-2</v>
      </c>
      <c r="F43" s="2">
        <v>3.4694469519536142E-18</v>
      </c>
      <c r="G43" s="9"/>
      <c r="H43" s="9"/>
    </row>
    <row r="44" spans="1:10" ht="14.65" thickBot="1" x14ac:dyDescent="0.55000000000000004">
      <c r="A44" s="16" t="s">
        <v>180</v>
      </c>
      <c r="B44" s="2">
        <v>-3.9576420757270192E-4</v>
      </c>
      <c r="C44" s="1">
        <v>0.33287617943278119</v>
      </c>
      <c r="D44" s="4">
        <v>0.73808096855729666</v>
      </c>
      <c r="E44" s="2">
        <v>7.5761548172397122E-2</v>
      </c>
      <c r="F44" s="2">
        <v>-3.2986334513487696E-5</v>
      </c>
      <c r="G44" s="9"/>
      <c r="H44" s="9"/>
    </row>
    <row r="45" spans="1:10" ht="14.65" thickBot="1" x14ac:dyDescent="0.55000000000000004">
      <c r="A45" s="34"/>
      <c r="B45" s="31"/>
      <c r="C45" s="31"/>
      <c r="D45" s="31"/>
      <c r="E45" s="31"/>
      <c r="F45" s="35"/>
      <c r="G45" s="36"/>
      <c r="H45" s="36"/>
      <c r="I45" s="36"/>
      <c r="J45" s="36"/>
    </row>
    <row r="46" spans="1:10" ht="43.9" customHeight="1" thickBot="1" x14ac:dyDescent="0.55000000000000004">
      <c r="A46" s="37"/>
      <c r="B46" s="38" t="s">
        <v>18</v>
      </c>
      <c r="C46" s="38" t="s">
        <v>20</v>
      </c>
      <c r="D46" s="38" t="s">
        <v>23</v>
      </c>
      <c r="E46" s="38" t="s">
        <v>24</v>
      </c>
      <c r="F46" s="38" t="s">
        <v>25</v>
      </c>
      <c r="G46" s="39" t="s">
        <v>26</v>
      </c>
      <c r="H46" s="48" t="s">
        <v>33</v>
      </c>
    </row>
    <row r="47" spans="1:10" ht="14.45" x14ac:dyDescent="0.5">
      <c r="A47" s="16" t="s">
        <v>179</v>
      </c>
      <c r="B47" s="4">
        <v>66.34615384615384</v>
      </c>
      <c r="C47" s="4">
        <v>3.2144726357432236</v>
      </c>
      <c r="D47" s="4">
        <v>69</v>
      </c>
      <c r="E47" s="4">
        <v>35</v>
      </c>
      <c r="F47" s="4">
        <v>1.6305295978407663</v>
      </c>
      <c r="G47" s="4">
        <v>20.376508651449726</v>
      </c>
      <c r="H47" s="4">
        <v>-4.0685780279933716</v>
      </c>
    </row>
    <row r="48" spans="1:10" ht="14.45" x14ac:dyDescent="0.5">
      <c r="A48" s="16" t="s">
        <v>36</v>
      </c>
      <c r="B48" s="4">
        <v>63.46153846153846</v>
      </c>
      <c r="C48" s="4">
        <v>1.4500315457413251</v>
      </c>
      <c r="D48" s="4">
        <v>67</v>
      </c>
      <c r="E48" s="4">
        <v>37</v>
      </c>
      <c r="F48" s="4">
        <v>0.81289647261256115</v>
      </c>
      <c r="G48" s="4">
        <v>100</v>
      </c>
      <c r="H48" s="4">
        <v>100</v>
      </c>
    </row>
    <row r="49" spans="1:11" ht="14.45" x14ac:dyDescent="0.5">
      <c r="A49" s="16" t="s">
        <v>180</v>
      </c>
      <c r="B49" s="4">
        <v>59.615384615384613</v>
      </c>
      <c r="C49" s="4">
        <v>1.3801789038968295</v>
      </c>
      <c r="D49" s="4">
        <v>62</v>
      </c>
      <c r="E49" s="4">
        <v>42</v>
      </c>
      <c r="F49" s="4">
        <v>0.93495990263978812</v>
      </c>
      <c r="G49" s="4">
        <v>34.536875081582039</v>
      </c>
      <c r="H49" s="4">
        <v>35.168391167192439</v>
      </c>
    </row>
    <row r="50" spans="1:11" ht="14.65" thickBot="1" x14ac:dyDescent="0.55000000000000004">
      <c r="B50" s="40"/>
    </row>
    <row r="51" spans="1:11" ht="14.65" thickBot="1" x14ac:dyDescent="0.55000000000000004">
      <c r="A51" s="22"/>
      <c r="B51" s="106" t="s">
        <v>6</v>
      </c>
      <c r="C51" s="107"/>
      <c r="D51" s="107"/>
      <c r="E51" s="108"/>
    </row>
    <row r="52" spans="1:11" ht="14.65" thickBot="1" x14ac:dyDescent="0.55000000000000004">
      <c r="A52" s="23"/>
      <c r="B52" s="14" t="s">
        <v>13</v>
      </c>
      <c r="C52" s="14" t="s">
        <v>14</v>
      </c>
      <c r="D52" s="45" t="s">
        <v>15</v>
      </c>
      <c r="E52" s="25" t="s">
        <v>16</v>
      </c>
    </row>
    <row r="53" spans="1:11" ht="14.45" x14ac:dyDescent="0.5">
      <c r="A53" s="16" t="s">
        <v>179</v>
      </c>
      <c r="B53" s="49">
        <v>1.5788381571221151E-2</v>
      </c>
      <c r="C53" s="49">
        <v>-1.3306098900279734E-3</v>
      </c>
      <c r="D53" s="49">
        <v>3.3616428987291655E-2</v>
      </c>
      <c r="E53" s="49">
        <v>5.3193923825235405E-2</v>
      </c>
    </row>
    <row r="54" spans="1:11" ht="14.45" x14ac:dyDescent="0.5">
      <c r="A54" s="16" t="s">
        <v>36</v>
      </c>
      <c r="B54" s="49">
        <v>1.0000000000000004</v>
      </c>
      <c r="C54" s="49">
        <v>1.0000000000000007</v>
      </c>
      <c r="D54" s="49">
        <v>0.99999999999999967</v>
      </c>
      <c r="E54" s="49">
        <v>0.99999999999999956</v>
      </c>
    </row>
    <row r="55" spans="1:11" ht="14.45" x14ac:dyDescent="0.5">
      <c r="A55" s="16" t="s">
        <v>180</v>
      </c>
      <c r="B55" s="49">
        <v>0.33000375641776908</v>
      </c>
      <c r="C55" s="49">
        <v>0.34385776982148086</v>
      </c>
      <c r="D55" s="49">
        <v>0.34077950483888247</v>
      </c>
      <c r="E55" s="49">
        <v>0.33287617943278119</v>
      </c>
    </row>
    <row r="56" spans="1:11" ht="14.65" thickBot="1" x14ac:dyDescent="0.55000000000000004"/>
    <row r="57" spans="1:11" ht="14.65" thickBot="1" x14ac:dyDescent="0.55000000000000004">
      <c r="A57" s="22"/>
      <c r="B57" s="106" t="s">
        <v>44</v>
      </c>
      <c r="C57" s="107"/>
      <c r="D57" s="107"/>
      <c r="E57" s="108"/>
      <c r="G57" s="51"/>
      <c r="H57" s="82" t="s">
        <v>13</v>
      </c>
      <c r="I57" s="82" t="s">
        <v>14</v>
      </c>
      <c r="J57" s="82" t="s">
        <v>15</v>
      </c>
      <c r="K57" s="82" t="s">
        <v>182</v>
      </c>
    </row>
    <row r="58" spans="1:11" ht="14.65" thickBot="1" x14ac:dyDescent="0.55000000000000004">
      <c r="A58" s="23"/>
      <c r="B58" s="14" t="s">
        <v>13</v>
      </c>
      <c r="C58" s="14" t="s">
        <v>14</v>
      </c>
      <c r="D58" s="45" t="s">
        <v>15</v>
      </c>
      <c r="E58" s="25" t="s">
        <v>16</v>
      </c>
      <c r="G58" s="83" t="s">
        <v>183</v>
      </c>
      <c r="H58" s="81">
        <v>-3.9150650864143701E-3</v>
      </c>
      <c r="I58" s="81">
        <v>-1.39742280299829E-2</v>
      </c>
      <c r="J58" s="81">
        <v>-3.42829195254357E-3</v>
      </c>
      <c r="K58" s="81">
        <v>-3.9576420757270197E-4</v>
      </c>
    </row>
    <row r="59" spans="1:11" ht="14.45" x14ac:dyDescent="0.5">
      <c r="A59" s="16" t="s">
        <v>179</v>
      </c>
      <c r="B59" s="49">
        <v>3.4357197942459439</v>
      </c>
      <c r="C59" s="49">
        <v>4.2899991113181883</v>
      </c>
      <c r="D59" s="49">
        <v>4.7010054964593104</v>
      </c>
      <c r="E59" s="49">
        <v>3.2144726357432236</v>
      </c>
      <c r="G59" s="51" t="s">
        <v>184</v>
      </c>
      <c r="H59" s="2">
        <v>4.6751160765191799E-2</v>
      </c>
      <c r="I59" s="2">
        <v>5.9438923852515702E-2</v>
      </c>
      <c r="J59" s="2">
        <v>6.5758195082060003E-2</v>
      </c>
      <c r="K59" s="2">
        <v>6.0498852888884999E-2</v>
      </c>
    </row>
    <row r="60" spans="1:11" ht="14.45" x14ac:dyDescent="0.5">
      <c r="A60" s="16" t="s">
        <v>36</v>
      </c>
      <c r="B60" s="49">
        <v>2.200681431005111</v>
      </c>
      <c r="C60" s="49">
        <v>2.4293423945632622</v>
      </c>
      <c r="D60" s="49">
        <v>2.1332323114582126</v>
      </c>
      <c r="E60" s="49">
        <v>1.4500315457413251</v>
      </c>
    </row>
    <row r="61" spans="1:11" ht="14.45" x14ac:dyDescent="0.5">
      <c r="A61" s="16" t="s">
        <v>180</v>
      </c>
      <c r="B61" s="49">
        <v>1.8319762490349178</v>
      </c>
      <c r="C61" s="49">
        <v>1.7287148602711984</v>
      </c>
      <c r="D61" s="49">
        <v>1.8874864611163269</v>
      </c>
      <c r="E61" s="49">
        <v>1.3801789038968295</v>
      </c>
    </row>
    <row r="64" spans="1:11" x14ac:dyDescent="0.25">
      <c r="A64" s="112" t="s">
        <v>185</v>
      </c>
      <c r="B64" s="112"/>
      <c r="C64" s="112"/>
      <c r="D64" s="112"/>
      <c r="E64" s="112"/>
      <c r="F64" s="112"/>
      <c r="G64" s="112"/>
    </row>
    <row r="65" spans="1:7" x14ac:dyDescent="0.25">
      <c r="A65" s="112"/>
      <c r="B65" s="112"/>
      <c r="C65" s="112"/>
      <c r="D65" s="112"/>
      <c r="E65" s="112"/>
      <c r="F65" s="112"/>
      <c r="G65" s="112"/>
    </row>
  </sheetData>
  <mergeCells count="12">
    <mergeCell ref="A64:G65"/>
    <mergeCell ref="B51:E51"/>
    <mergeCell ref="B57:E57"/>
    <mergeCell ref="A1:J1"/>
    <mergeCell ref="A2:J2"/>
    <mergeCell ref="B40:F40"/>
    <mergeCell ref="B4:F4"/>
    <mergeCell ref="B10:J10"/>
    <mergeCell ref="B16:E16"/>
    <mergeCell ref="B22:E22"/>
    <mergeCell ref="B28:E28"/>
    <mergeCell ref="B34:E34"/>
  </mergeCells>
  <pageMargins left="0.7" right="0.7" top="0.75" bottom="0.75" header="0.3" footer="0.3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7"/>
  <sheetViews>
    <sheetView zoomScaleNormal="100" workbookViewId="0">
      <selection activeCell="B40" sqref="B40"/>
    </sheetView>
  </sheetViews>
  <sheetFormatPr defaultColWidth="9" defaultRowHeight="15" x14ac:dyDescent="0.25"/>
  <cols>
    <col min="1" max="1" width="9.7109375" style="77" bestFit="1" customWidth="1"/>
    <col min="2" max="2" width="36.42578125" style="51" bestFit="1" customWidth="1"/>
    <col min="3" max="16384" width="9" style="51"/>
  </cols>
  <sheetData>
    <row r="1" spans="1:2" x14ac:dyDescent="0.25">
      <c r="A1" s="77" t="s">
        <v>0</v>
      </c>
      <c r="B1" s="86" t="s">
        <v>180</v>
      </c>
    </row>
    <row r="2" spans="1:2" x14ac:dyDescent="0.25">
      <c r="A2" s="79">
        <v>39083</v>
      </c>
      <c r="B2" s="87">
        <v>0</v>
      </c>
    </row>
    <row r="3" spans="1:2" x14ac:dyDescent="0.25">
      <c r="A3" s="79">
        <v>39114</v>
      </c>
      <c r="B3" s="87">
        <v>0</v>
      </c>
    </row>
    <row r="4" spans="1:2" x14ac:dyDescent="0.25">
      <c r="A4" s="79">
        <v>39142</v>
      </c>
      <c r="B4" s="87">
        <v>0</v>
      </c>
    </row>
    <row r="5" spans="1:2" x14ac:dyDescent="0.25">
      <c r="A5" s="79">
        <v>39173</v>
      </c>
      <c r="B5" s="87">
        <v>0</v>
      </c>
    </row>
    <row r="6" spans="1:2" x14ac:dyDescent="0.25">
      <c r="A6" s="79">
        <v>39203</v>
      </c>
      <c r="B6" s="87">
        <v>0</v>
      </c>
    </row>
    <row r="7" spans="1:2" x14ac:dyDescent="0.25">
      <c r="A7" s="79">
        <v>39234</v>
      </c>
      <c r="B7" s="87">
        <v>0</v>
      </c>
    </row>
    <row r="8" spans="1:2" x14ac:dyDescent="0.25">
      <c r="A8" s="79">
        <v>39264</v>
      </c>
      <c r="B8" s="84">
        <v>7.94E-4</v>
      </c>
    </row>
    <row r="9" spans="1:2" x14ac:dyDescent="0.25">
      <c r="A9" s="79">
        <v>39295</v>
      </c>
      <c r="B9" s="84">
        <v>-1.5321E-2</v>
      </c>
    </row>
    <row r="10" spans="1:2" x14ac:dyDescent="0.25">
      <c r="A10" s="79">
        <v>39326</v>
      </c>
      <c r="B10" s="84">
        <v>2.6943000000000002E-2</v>
      </c>
    </row>
    <row r="11" spans="1:2" x14ac:dyDescent="0.25">
      <c r="A11" s="79">
        <v>39356</v>
      </c>
      <c r="B11" s="84">
        <v>2.8476000000000001E-2</v>
      </c>
    </row>
    <row r="12" spans="1:2" x14ac:dyDescent="0.25">
      <c r="A12" s="79">
        <v>39387</v>
      </c>
      <c r="B12" s="84">
        <v>-2.1992000000000001E-2</v>
      </c>
    </row>
    <row r="13" spans="1:2" x14ac:dyDescent="0.25">
      <c r="A13" s="79">
        <v>39417</v>
      </c>
      <c r="B13" s="84">
        <v>5.3290000000000004E-3</v>
      </c>
    </row>
    <row r="14" spans="1:2" x14ac:dyDescent="0.25">
      <c r="A14" s="79">
        <v>39448</v>
      </c>
      <c r="B14" s="84">
        <v>-2.6917E-2</v>
      </c>
    </row>
    <row r="15" spans="1:2" x14ac:dyDescent="0.25">
      <c r="A15" s="79">
        <v>39479</v>
      </c>
      <c r="B15" s="84">
        <v>1.4973999999999999E-2</v>
      </c>
    </row>
    <row r="16" spans="1:2" x14ac:dyDescent="0.25">
      <c r="A16" s="79">
        <v>39508</v>
      </c>
      <c r="B16" s="84">
        <v>-2.2369E-2</v>
      </c>
    </row>
    <row r="17" spans="1:2" x14ac:dyDescent="0.25">
      <c r="A17" s="79">
        <v>39539</v>
      </c>
      <c r="B17" s="84">
        <v>1.6310000000000002E-2</v>
      </c>
    </row>
    <row r="18" spans="1:2" x14ac:dyDescent="0.25">
      <c r="A18" s="79">
        <v>39569</v>
      </c>
      <c r="B18" s="84">
        <v>1.8697999999999999E-2</v>
      </c>
    </row>
    <row r="19" spans="1:2" x14ac:dyDescent="0.25">
      <c r="A19" s="79">
        <v>39600</v>
      </c>
      <c r="B19" s="84">
        <v>-1.3292E-2</v>
      </c>
    </row>
    <row r="20" spans="1:2" x14ac:dyDescent="0.25">
      <c r="A20" s="79">
        <v>39630</v>
      </c>
      <c r="B20" s="84">
        <v>-2.2911999999999998E-2</v>
      </c>
    </row>
    <row r="21" spans="1:2" x14ac:dyDescent="0.25">
      <c r="A21" s="79">
        <v>39661</v>
      </c>
      <c r="B21" s="84">
        <v>-1.4394000000000001E-2</v>
      </c>
    </row>
    <row r="22" spans="1:2" x14ac:dyDescent="0.25">
      <c r="A22" s="79">
        <v>39692</v>
      </c>
      <c r="B22" s="84">
        <v>-6.1273000000000001E-2</v>
      </c>
    </row>
    <row r="23" spans="1:2" x14ac:dyDescent="0.25">
      <c r="A23" s="79">
        <v>39722</v>
      </c>
      <c r="B23" s="84">
        <v>-6.8420999999999996E-2</v>
      </c>
    </row>
    <row r="24" spans="1:2" x14ac:dyDescent="0.25">
      <c r="A24" s="79">
        <v>39753</v>
      </c>
      <c r="B24" s="84">
        <v>-2.6679000000000001E-2</v>
      </c>
    </row>
    <row r="25" spans="1:2" x14ac:dyDescent="0.25">
      <c r="A25" s="79">
        <v>39783</v>
      </c>
      <c r="B25" s="84">
        <v>1.5169999999999999E-3</v>
      </c>
    </row>
    <row r="26" spans="1:2" x14ac:dyDescent="0.25">
      <c r="A26" s="79">
        <v>39814</v>
      </c>
      <c r="B26" s="84">
        <v>-9.01E-4</v>
      </c>
    </row>
    <row r="27" spans="1:2" x14ac:dyDescent="0.25">
      <c r="A27" s="79">
        <v>39845</v>
      </c>
      <c r="B27" s="84">
        <v>-1.2142999999999999E-2</v>
      </c>
    </row>
    <row r="28" spans="1:2" x14ac:dyDescent="0.25">
      <c r="A28" s="79">
        <v>39873</v>
      </c>
      <c r="B28" s="84">
        <v>1.6566999999999998E-2</v>
      </c>
    </row>
    <row r="29" spans="1:2" x14ac:dyDescent="0.25">
      <c r="A29" s="79">
        <v>39904</v>
      </c>
      <c r="B29" s="84">
        <v>3.6015999999999999E-2</v>
      </c>
    </row>
    <row r="30" spans="1:2" x14ac:dyDescent="0.25">
      <c r="A30" s="79">
        <v>39934</v>
      </c>
      <c r="B30" s="84">
        <v>5.1465999999999998E-2</v>
      </c>
    </row>
    <row r="31" spans="1:2" x14ac:dyDescent="0.25">
      <c r="A31" s="79">
        <v>39965</v>
      </c>
      <c r="B31" s="84">
        <v>2.4910000000000002E-3</v>
      </c>
    </row>
    <row r="32" spans="1:2" x14ac:dyDescent="0.25">
      <c r="A32" s="79">
        <v>39995</v>
      </c>
      <c r="B32" s="84">
        <v>2.4999E-2</v>
      </c>
    </row>
    <row r="33" spans="1:2" x14ac:dyDescent="0.25">
      <c r="A33" s="79">
        <v>40026</v>
      </c>
      <c r="B33" s="84">
        <v>1.3003000000000001E-2</v>
      </c>
    </row>
    <row r="34" spans="1:2" x14ac:dyDescent="0.25">
      <c r="A34" s="79">
        <v>40057</v>
      </c>
      <c r="B34" s="84">
        <v>2.7872999999999998E-2</v>
      </c>
    </row>
    <row r="35" spans="1:2" x14ac:dyDescent="0.25">
      <c r="A35" s="79">
        <v>40087</v>
      </c>
      <c r="B35" s="84">
        <v>-2.029E-3</v>
      </c>
    </row>
    <row r="36" spans="1:2" x14ac:dyDescent="0.25">
      <c r="A36" s="79">
        <v>40118</v>
      </c>
      <c r="B36" s="84">
        <v>1.5162999999999999E-2</v>
      </c>
    </row>
    <row r="37" spans="1:2" x14ac:dyDescent="0.25">
      <c r="A37" s="79">
        <v>40148</v>
      </c>
      <c r="B37" s="84">
        <v>1.2782E-2</v>
      </c>
    </row>
    <row r="38" spans="1:2" x14ac:dyDescent="0.25">
      <c r="A38" s="79">
        <v>40179</v>
      </c>
      <c r="B38" s="84">
        <v>-7.6109999999999997E-3</v>
      </c>
    </row>
    <row r="39" spans="1:2" x14ac:dyDescent="0.25">
      <c r="A39" s="79">
        <v>40210</v>
      </c>
      <c r="B39" s="84">
        <v>6.5960000000000003E-3</v>
      </c>
    </row>
    <row r="40" spans="1:2" x14ac:dyDescent="0.25">
      <c r="A40" s="79">
        <v>40238</v>
      </c>
      <c r="B40" s="84">
        <v>2.4938999999999999E-2</v>
      </c>
    </row>
    <row r="41" spans="1:2" x14ac:dyDescent="0.25">
      <c r="A41" s="79">
        <v>40269</v>
      </c>
      <c r="B41" s="84">
        <v>1.1906999999999999E-2</v>
      </c>
    </row>
    <row r="42" spans="1:2" x14ac:dyDescent="0.25">
      <c r="A42" s="79">
        <v>40299</v>
      </c>
      <c r="B42" s="84">
        <v>-2.8938999999999999E-2</v>
      </c>
    </row>
    <row r="43" spans="1:2" x14ac:dyDescent="0.25">
      <c r="A43" s="79">
        <v>40330</v>
      </c>
      <c r="B43" s="84">
        <v>-9.5239999999999995E-3</v>
      </c>
    </row>
    <row r="44" spans="1:2" x14ac:dyDescent="0.25">
      <c r="A44" s="79">
        <v>40360</v>
      </c>
      <c r="B44" s="84">
        <v>1.6128E-2</v>
      </c>
    </row>
    <row r="45" spans="1:2" x14ac:dyDescent="0.25">
      <c r="A45" s="79">
        <v>40391</v>
      </c>
      <c r="B45" s="84">
        <v>-1.2880000000000001E-3</v>
      </c>
    </row>
    <row r="46" spans="1:2" x14ac:dyDescent="0.25">
      <c r="A46" s="79">
        <v>40422</v>
      </c>
      <c r="B46" s="84">
        <v>3.4842999999999999E-2</v>
      </c>
    </row>
    <row r="47" spans="1:2" x14ac:dyDescent="0.25">
      <c r="A47" s="79">
        <v>40452</v>
      </c>
      <c r="B47" s="84">
        <v>2.1418E-2</v>
      </c>
    </row>
    <row r="48" spans="1:2" x14ac:dyDescent="0.25">
      <c r="A48" s="79">
        <v>40483</v>
      </c>
      <c r="B48" s="84">
        <v>1.8829999999999999E-3</v>
      </c>
    </row>
    <row r="49" spans="1:2" x14ac:dyDescent="0.25">
      <c r="A49" s="79">
        <v>40513</v>
      </c>
      <c r="B49" s="84">
        <v>2.9458999999999999E-2</v>
      </c>
    </row>
    <row r="50" spans="1:2" x14ac:dyDescent="0.25">
      <c r="A50" s="79">
        <v>40544</v>
      </c>
      <c r="B50" s="84">
        <v>4.058E-3</v>
      </c>
    </row>
    <row r="51" spans="1:2" x14ac:dyDescent="0.25">
      <c r="A51" s="79">
        <v>40575</v>
      </c>
      <c r="B51" s="84">
        <v>1.2309E-2</v>
      </c>
    </row>
    <row r="52" spans="1:2" x14ac:dyDescent="0.25">
      <c r="A52" s="79">
        <v>40603</v>
      </c>
      <c r="B52" s="84">
        <v>6.0300000000000002E-4</v>
      </c>
    </row>
    <row r="53" spans="1:2" x14ac:dyDescent="0.25">
      <c r="A53" s="79">
        <v>40634</v>
      </c>
      <c r="B53" s="84">
        <v>1.478E-2</v>
      </c>
    </row>
    <row r="54" spans="1:2" x14ac:dyDescent="0.25">
      <c r="A54" s="79">
        <v>40664</v>
      </c>
      <c r="B54" s="84">
        <v>-1.1996E-2</v>
      </c>
    </row>
    <row r="55" spans="1:2" x14ac:dyDescent="0.25">
      <c r="A55" s="79">
        <v>40695</v>
      </c>
      <c r="B55" s="84">
        <v>-1.1757999999999999E-2</v>
      </c>
    </row>
    <row r="56" spans="1:2" x14ac:dyDescent="0.25">
      <c r="A56" s="79">
        <v>40725</v>
      </c>
      <c r="B56" s="84">
        <v>2.2529999999999998E-3</v>
      </c>
    </row>
    <row r="57" spans="1:2" x14ac:dyDescent="0.25">
      <c r="A57" s="79">
        <v>40756</v>
      </c>
      <c r="B57" s="84">
        <v>-3.2148999999999997E-2</v>
      </c>
    </row>
    <row r="58" spans="1:2" x14ac:dyDescent="0.25">
      <c r="A58" s="79">
        <v>40787</v>
      </c>
      <c r="B58" s="84">
        <v>-3.8903E-2</v>
      </c>
    </row>
    <row r="59" spans="1:2" x14ac:dyDescent="0.25">
      <c r="A59" s="79">
        <v>40817</v>
      </c>
      <c r="B59" s="84">
        <v>2.6858E-2</v>
      </c>
    </row>
    <row r="60" spans="1:2" x14ac:dyDescent="0.25">
      <c r="A60" s="79">
        <v>40848</v>
      </c>
      <c r="B60" s="84">
        <v>-1.3453E-2</v>
      </c>
    </row>
    <row r="61" spans="1:2" x14ac:dyDescent="0.25">
      <c r="A61" s="79">
        <v>40878</v>
      </c>
      <c r="B61" s="84">
        <v>-4.4790000000000003E-3</v>
      </c>
    </row>
    <row r="62" spans="1:2" x14ac:dyDescent="0.25">
      <c r="A62" s="79">
        <v>40909</v>
      </c>
      <c r="B62" s="84">
        <v>2.7792000000000001E-2</v>
      </c>
    </row>
    <row r="63" spans="1:2" x14ac:dyDescent="0.25">
      <c r="A63" s="79">
        <v>40940</v>
      </c>
      <c r="B63" s="84">
        <v>2.0579E-2</v>
      </c>
    </row>
    <row r="64" spans="1:2" x14ac:dyDescent="0.25">
      <c r="A64" s="79">
        <v>40969</v>
      </c>
      <c r="B64" s="84">
        <v>-1.776E-3</v>
      </c>
    </row>
    <row r="65" spans="1:2" x14ac:dyDescent="0.25">
      <c r="A65" s="79">
        <v>41000</v>
      </c>
      <c r="B65" s="84">
        <v>-5.1209999999999997E-3</v>
      </c>
    </row>
    <row r="66" spans="1:2" x14ac:dyDescent="0.25">
      <c r="A66" s="79">
        <v>41030</v>
      </c>
      <c r="B66" s="84">
        <v>-2.6106000000000001E-2</v>
      </c>
    </row>
    <row r="67" spans="1:2" x14ac:dyDescent="0.25">
      <c r="A67" s="79">
        <v>41061</v>
      </c>
      <c r="B67" s="84">
        <v>2.8779999999999999E-3</v>
      </c>
    </row>
    <row r="68" spans="1:2" x14ac:dyDescent="0.25">
      <c r="A68" s="79">
        <v>41091</v>
      </c>
      <c r="B68" s="84">
        <v>8.6560000000000005E-3</v>
      </c>
    </row>
    <row r="69" spans="1:2" x14ac:dyDescent="0.25">
      <c r="A69" s="79">
        <v>41122</v>
      </c>
      <c r="B69" s="84">
        <v>8.2290000000000002E-3</v>
      </c>
    </row>
    <row r="70" spans="1:2" x14ac:dyDescent="0.25">
      <c r="A70" s="79">
        <v>41153</v>
      </c>
      <c r="B70" s="84">
        <v>1.3095000000000001E-2</v>
      </c>
    </row>
    <row r="71" spans="1:2" x14ac:dyDescent="0.25">
      <c r="A71" s="79">
        <v>41183</v>
      </c>
      <c r="B71" s="84">
        <v>-3.8110000000000002E-3</v>
      </c>
    </row>
    <row r="72" spans="1:2" x14ac:dyDescent="0.25">
      <c r="A72" s="79">
        <v>41214</v>
      </c>
      <c r="B72" s="84">
        <v>4.0540000000000003E-3</v>
      </c>
    </row>
    <row r="73" spans="1:2" x14ac:dyDescent="0.25">
      <c r="A73" s="79">
        <v>41244</v>
      </c>
      <c r="B73" s="84">
        <v>1.4407E-2</v>
      </c>
    </row>
    <row r="74" spans="1:2" x14ac:dyDescent="0.25">
      <c r="A74" s="79">
        <v>41275</v>
      </c>
      <c r="B74" s="84">
        <v>2.5134E-2</v>
      </c>
    </row>
    <row r="75" spans="1:2" x14ac:dyDescent="0.25">
      <c r="A75" s="79">
        <v>41306</v>
      </c>
      <c r="B75" s="84">
        <v>1.0950000000000001E-3</v>
      </c>
    </row>
    <row r="76" spans="1:2" x14ac:dyDescent="0.25">
      <c r="A76" s="79">
        <v>41334</v>
      </c>
      <c r="B76" s="84">
        <v>9.4809999999999998E-3</v>
      </c>
    </row>
    <row r="77" spans="1:2" x14ac:dyDescent="0.25">
      <c r="A77" s="79">
        <v>41365</v>
      </c>
      <c r="B77" s="84">
        <v>6.3340000000000002E-3</v>
      </c>
    </row>
    <row r="78" spans="1:2" x14ac:dyDescent="0.25">
      <c r="A78" s="79">
        <v>41395</v>
      </c>
      <c r="B78" s="84">
        <v>4.7920000000000003E-3</v>
      </c>
    </row>
    <row r="79" spans="1:2" x14ac:dyDescent="0.25">
      <c r="A79" s="79">
        <v>41426</v>
      </c>
      <c r="B79" s="84">
        <v>-1.4683999999999999E-2</v>
      </c>
    </row>
    <row r="80" spans="1:2" x14ac:dyDescent="0.25">
      <c r="A80" s="79">
        <v>41456</v>
      </c>
      <c r="B80" s="84">
        <v>1.2952999999999999E-2</v>
      </c>
    </row>
    <row r="81" spans="1:2" x14ac:dyDescent="0.25">
      <c r="A81" s="79">
        <v>41487</v>
      </c>
      <c r="B81" s="84">
        <v>-6.9610000000000002E-3</v>
      </c>
    </row>
    <row r="82" spans="1:2" x14ac:dyDescent="0.25">
      <c r="A82" s="79">
        <v>41518</v>
      </c>
      <c r="B82" s="84">
        <v>1.5772000000000001E-2</v>
      </c>
    </row>
    <row r="83" spans="1:2" x14ac:dyDescent="0.25">
      <c r="A83" s="79">
        <v>41548</v>
      </c>
      <c r="B83" s="84">
        <v>1.5061E-2</v>
      </c>
    </row>
    <row r="84" spans="1:2" x14ac:dyDescent="0.25">
      <c r="A84" s="79">
        <v>41579</v>
      </c>
      <c r="B84" s="84">
        <v>8.8509999999999995E-3</v>
      </c>
    </row>
    <row r="85" spans="1:2" x14ac:dyDescent="0.25">
      <c r="A85" s="79">
        <v>41609</v>
      </c>
      <c r="B85" s="84">
        <v>1.0493000000000001E-2</v>
      </c>
    </row>
    <row r="86" spans="1:2" x14ac:dyDescent="0.25">
      <c r="A86" s="79">
        <v>41640</v>
      </c>
      <c r="B86" s="84">
        <v>-5.3759999999999997E-3</v>
      </c>
    </row>
    <row r="87" spans="1:2" x14ac:dyDescent="0.25">
      <c r="A87" s="79">
        <v>41671</v>
      </c>
      <c r="B87" s="84">
        <v>1.9651999999999999E-2</v>
      </c>
    </row>
    <row r="88" spans="1:2" x14ac:dyDescent="0.25">
      <c r="A88" s="79">
        <v>41699</v>
      </c>
      <c r="B88" s="84">
        <v>-2.9489999999999998E-3</v>
      </c>
    </row>
    <row r="89" spans="1:2" x14ac:dyDescent="0.25">
      <c r="A89" s="79">
        <v>41730</v>
      </c>
      <c r="B89" s="84">
        <v>-2.1519999999999998E-3</v>
      </c>
    </row>
    <row r="90" spans="1:2" x14ac:dyDescent="0.25">
      <c r="A90" s="79">
        <v>41760</v>
      </c>
      <c r="B90" s="84">
        <v>9.2300000000000004E-3</v>
      </c>
    </row>
    <row r="91" spans="1:2" x14ac:dyDescent="0.25">
      <c r="A91" s="79">
        <v>41791</v>
      </c>
      <c r="B91" s="84">
        <v>1.3016E-2</v>
      </c>
    </row>
    <row r="92" spans="1:2" x14ac:dyDescent="0.25">
      <c r="A92" s="79">
        <v>41821</v>
      </c>
      <c r="B92" s="84">
        <v>-6.2630000000000003E-3</v>
      </c>
    </row>
    <row r="93" spans="1:2" x14ac:dyDescent="0.25">
      <c r="A93" s="79">
        <v>41852</v>
      </c>
      <c r="B93" s="84">
        <v>1.2455000000000001E-2</v>
      </c>
    </row>
    <row r="94" spans="1:2" x14ac:dyDescent="0.25">
      <c r="A94" s="79">
        <v>41883</v>
      </c>
      <c r="B94" s="84">
        <v>-9.2049999999999996E-3</v>
      </c>
    </row>
    <row r="95" spans="1:2" x14ac:dyDescent="0.25">
      <c r="A95" s="79">
        <v>41913</v>
      </c>
      <c r="B95" s="84">
        <v>-3.9979999999999998E-3</v>
      </c>
    </row>
    <row r="96" spans="1:2" x14ac:dyDescent="0.25">
      <c r="A96" s="79">
        <v>41944</v>
      </c>
      <c r="B96" s="84">
        <v>7.8289999999999992E-3</v>
      </c>
    </row>
    <row r="97" spans="1:2" x14ac:dyDescent="0.25">
      <c r="A97" s="79">
        <v>41974</v>
      </c>
      <c r="B97" s="84">
        <v>-2.3319999999999999E-3</v>
      </c>
    </row>
    <row r="98" spans="1:2" x14ac:dyDescent="0.25">
      <c r="A98" s="79">
        <v>42005</v>
      </c>
      <c r="B98" s="84">
        <v>-4.3600000000000003E-4</v>
      </c>
    </row>
    <row r="99" spans="1:2" x14ac:dyDescent="0.25">
      <c r="A99" s="79">
        <v>42036</v>
      </c>
      <c r="B99" s="84">
        <v>1.8779000000000001E-2</v>
      </c>
    </row>
    <row r="100" spans="1:2" x14ac:dyDescent="0.25">
      <c r="A100" s="79">
        <v>42064</v>
      </c>
      <c r="B100" s="84">
        <v>3.6949999999999999E-3</v>
      </c>
    </row>
    <row r="101" spans="1:2" x14ac:dyDescent="0.25">
      <c r="A101" s="79">
        <v>42095</v>
      </c>
      <c r="B101" s="84">
        <v>9.5110000000000004E-3</v>
      </c>
    </row>
    <row r="102" spans="1:2" x14ac:dyDescent="0.25">
      <c r="A102" s="79">
        <v>42125</v>
      </c>
      <c r="B102" s="84">
        <v>5.8770000000000003E-3</v>
      </c>
    </row>
    <row r="103" spans="1:2" x14ac:dyDescent="0.25">
      <c r="A103" s="79">
        <v>42156</v>
      </c>
      <c r="B103" s="84">
        <v>-1.2297000000000001E-2</v>
      </c>
    </row>
    <row r="104" spans="1:2" x14ac:dyDescent="0.25">
      <c r="A104" s="79">
        <v>42186</v>
      </c>
      <c r="B104" s="84">
        <v>-5.1050000000000002E-3</v>
      </c>
    </row>
    <row r="105" spans="1:2" x14ac:dyDescent="0.25">
      <c r="A105" s="79">
        <v>42217</v>
      </c>
      <c r="B105" s="84">
        <v>-2.3869999999999999E-2</v>
      </c>
    </row>
    <row r="106" spans="1:2" x14ac:dyDescent="0.25">
      <c r="A106" s="79">
        <v>42248</v>
      </c>
      <c r="B106" s="84">
        <v>-1.3837E-2</v>
      </c>
    </row>
    <row r="107" spans="1:2" x14ac:dyDescent="0.25">
      <c r="A107" s="79">
        <v>42278</v>
      </c>
      <c r="B107" s="84">
        <v>1.7299999999999999E-2</v>
      </c>
    </row>
    <row r="108" spans="1:2" x14ac:dyDescent="0.25">
      <c r="A108" s="79">
        <v>42309</v>
      </c>
      <c r="B108" s="84">
        <v>1.565E-3</v>
      </c>
    </row>
    <row r="109" spans="1:2" x14ac:dyDescent="0.25">
      <c r="A109" s="79">
        <v>42339</v>
      </c>
      <c r="B109" s="84">
        <v>-1.153E-2</v>
      </c>
    </row>
    <row r="110" spans="1:2" x14ac:dyDescent="0.25">
      <c r="A110" s="79">
        <v>42370</v>
      </c>
      <c r="B110" s="84">
        <v>-2.5953E-2</v>
      </c>
    </row>
    <row r="111" spans="1:2" x14ac:dyDescent="0.25">
      <c r="A111" s="79">
        <v>42401</v>
      </c>
      <c r="B111" s="84">
        <v>-3.3399999999999999E-4</v>
      </c>
    </row>
    <row r="112" spans="1:2" x14ac:dyDescent="0.25">
      <c r="A112" s="79">
        <v>42430</v>
      </c>
      <c r="B112" s="84">
        <v>2.0785000000000001E-2</v>
      </c>
    </row>
    <row r="113" spans="1:2" x14ac:dyDescent="0.25">
      <c r="A113" s="79">
        <v>42461</v>
      </c>
      <c r="B113" s="84">
        <v>1.0267999999999999E-2</v>
      </c>
    </row>
    <row r="114" spans="1:2" x14ac:dyDescent="0.25">
      <c r="A114" s="79">
        <v>42491</v>
      </c>
      <c r="B114" s="84">
        <v>3.676E-3</v>
      </c>
    </row>
    <row r="115" spans="1:2" x14ac:dyDescent="0.25">
      <c r="A115" s="79">
        <v>42522</v>
      </c>
      <c r="B115" s="84">
        <v>4.0239999999999998E-3</v>
      </c>
    </row>
    <row r="116" spans="1:2" x14ac:dyDescent="0.25">
      <c r="A116" s="79">
        <v>42552</v>
      </c>
      <c r="B116" s="84">
        <v>1.8599999999999998E-2</v>
      </c>
    </row>
    <row r="117" spans="1:2" x14ac:dyDescent="0.25">
      <c r="A117" s="79">
        <v>42583</v>
      </c>
      <c r="B117" s="84">
        <v>4.4510000000000001E-3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17"/>
  <sheetViews>
    <sheetView topLeftCell="A103" zoomScaleNormal="100" workbookViewId="0">
      <selection activeCell="N2" sqref="N2:N3"/>
    </sheetView>
  </sheetViews>
  <sheetFormatPr defaultRowHeight="15" x14ac:dyDescent="0.25"/>
  <cols>
    <col min="1" max="1" width="9.7109375" style="77" bestFit="1" customWidth="1"/>
    <col min="2" max="2" width="12" style="51" bestFit="1" customWidth="1"/>
    <col min="7" max="7" width="11" bestFit="1" customWidth="1"/>
  </cols>
  <sheetData>
    <row r="1" spans="1:14" x14ac:dyDescent="0.25">
      <c r="A1" s="77" t="s">
        <v>0</v>
      </c>
      <c r="B1" s="86" t="s">
        <v>36</v>
      </c>
      <c r="C1" t="s">
        <v>193</v>
      </c>
      <c r="F1" t="s">
        <v>195</v>
      </c>
    </row>
    <row r="2" spans="1:14" x14ac:dyDescent="0.25">
      <c r="A2" s="79">
        <v>39083</v>
      </c>
      <c r="B2" s="87">
        <v>0</v>
      </c>
      <c r="C2" s="85">
        <v>0</v>
      </c>
      <c r="F2" s="87">
        <v>0</v>
      </c>
      <c r="M2" t="s">
        <v>194</v>
      </c>
      <c r="N2">
        <f>SUM(E8:E117)/COUNT(E8:E117)</f>
        <v>0.37272727272727274</v>
      </c>
    </row>
    <row r="3" spans="1:14" x14ac:dyDescent="0.25">
      <c r="A3" s="79">
        <v>39114</v>
      </c>
      <c r="B3" s="87">
        <v>0</v>
      </c>
      <c r="C3" s="85">
        <v>0</v>
      </c>
      <c r="F3" s="87">
        <v>0</v>
      </c>
      <c r="M3" s="51" t="s">
        <v>194</v>
      </c>
      <c r="N3" s="51">
        <f>SUM(H8:H117)/COUNT(H8:H117)</f>
        <v>0.35454545454545455</v>
      </c>
    </row>
    <row r="4" spans="1:14" x14ac:dyDescent="0.25">
      <c r="A4" s="79">
        <v>39142</v>
      </c>
      <c r="B4" s="87">
        <v>0</v>
      </c>
      <c r="C4" s="85">
        <v>0</v>
      </c>
      <c r="F4" s="87">
        <v>0</v>
      </c>
    </row>
    <row r="5" spans="1:14" x14ac:dyDescent="0.25">
      <c r="A5" s="79">
        <v>39173</v>
      </c>
      <c r="B5" s="87">
        <v>0</v>
      </c>
      <c r="C5" s="85">
        <v>0</v>
      </c>
      <c r="F5" s="87">
        <v>0</v>
      </c>
    </row>
    <row r="6" spans="1:14" x14ac:dyDescent="0.25">
      <c r="A6" s="79">
        <v>39203</v>
      </c>
      <c r="B6" s="87">
        <v>0</v>
      </c>
      <c r="C6" s="85">
        <v>0</v>
      </c>
      <c r="F6" s="87">
        <v>0</v>
      </c>
    </row>
    <row r="7" spans="1:14" x14ac:dyDescent="0.25">
      <c r="A7" s="79">
        <v>39234</v>
      </c>
      <c r="B7" s="87">
        <v>0</v>
      </c>
      <c r="C7" s="85">
        <v>0</v>
      </c>
      <c r="F7" s="87">
        <v>0</v>
      </c>
    </row>
    <row r="8" spans="1:14" x14ac:dyDescent="0.25">
      <c r="A8" s="79">
        <v>39264</v>
      </c>
      <c r="B8" s="84">
        <v>-3.4099999999999998E-2</v>
      </c>
      <c r="C8" s="84">
        <v>-1.9800000000000002E-2</v>
      </c>
      <c r="D8" t="b">
        <f>C8&gt;B8</f>
        <v>1</v>
      </c>
      <c r="E8">
        <f>IF(D8,1,0)</f>
        <v>1</v>
      </c>
      <c r="F8" s="84">
        <v>3.346E-3</v>
      </c>
      <c r="G8" t="b">
        <f>F8&gt;B8</f>
        <v>1</v>
      </c>
      <c r="H8">
        <f>IF(G8,1,0)</f>
        <v>1</v>
      </c>
    </row>
    <row r="9" spans="1:14" x14ac:dyDescent="0.25">
      <c r="A9" s="79">
        <v>39295</v>
      </c>
      <c r="B9" s="84">
        <v>1.44E-2</v>
      </c>
      <c r="C9" s="84">
        <v>-1.2200000000000001E-2</v>
      </c>
      <c r="D9" s="51" t="b">
        <f t="shared" ref="D9:D72" si="0">C9&gt;B9</f>
        <v>0</v>
      </c>
      <c r="E9" s="51">
        <f t="shared" ref="E9:E72" si="1">IF(D9,1,0)</f>
        <v>0</v>
      </c>
      <c r="F9" s="84">
        <v>-2.1766000000000001E-2</v>
      </c>
      <c r="G9" s="51" t="b">
        <f t="shared" ref="G9:G72" si="2">F9&gt;B9</f>
        <v>0</v>
      </c>
      <c r="H9" s="51">
        <f t="shared" ref="H9:H72" si="3">IF(G9,1,0)</f>
        <v>0</v>
      </c>
    </row>
    <row r="10" spans="1:14" x14ac:dyDescent="0.25">
      <c r="A10" s="79">
        <v>39326</v>
      </c>
      <c r="B10" s="84">
        <v>3.6499999999999998E-2</v>
      </c>
      <c r="C10" s="84">
        <v>6.7000000000000002E-3</v>
      </c>
      <c r="D10" s="51" t="b">
        <f t="shared" si="0"/>
        <v>0</v>
      </c>
      <c r="E10" s="51">
        <f t="shared" si="1"/>
        <v>0</v>
      </c>
      <c r="F10" s="84">
        <v>2.1564E-2</v>
      </c>
      <c r="G10" s="51" t="b">
        <f t="shared" si="2"/>
        <v>0</v>
      </c>
      <c r="H10" s="51">
        <f t="shared" si="3"/>
        <v>0</v>
      </c>
    </row>
    <row r="11" spans="1:14" x14ac:dyDescent="0.25">
      <c r="A11" s="79">
        <v>39356</v>
      </c>
      <c r="B11" s="84">
        <v>1.83E-2</v>
      </c>
      <c r="C11" s="84">
        <v>2.4400000000000002E-2</v>
      </c>
      <c r="D11" s="51" t="b">
        <f t="shared" si="0"/>
        <v>1</v>
      </c>
      <c r="E11" s="51">
        <f t="shared" si="1"/>
        <v>1</v>
      </c>
      <c r="F11" s="84">
        <v>3.0661999999999998E-2</v>
      </c>
      <c r="G11" s="51" t="b">
        <f t="shared" si="2"/>
        <v>1</v>
      </c>
      <c r="H11" s="51">
        <f t="shared" si="3"/>
        <v>1</v>
      </c>
    </row>
    <row r="12" spans="1:14" x14ac:dyDescent="0.25">
      <c r="A12" s="79">
        <v>39387</v>
      </c>
      <c r="B12" s="84">
        <v>-4.4999999999999998E-2</v>
      </c>
      <c r="C12" s="84">
        <v>-2.12E-2</v>
      </c>
      <c r="D12" s="51" t="b">
        <f t="shared" si="0"/>
        <v>1</v>
      </c>
      <c r="E12" s="51">
        <f t="shared" si="1"/>
        <v>1</v>
      </c>
      <c r="F12" s="84">
        <v>-1.5028E-2</v>
      </c>
      <c r="G12" s="51" t="b">
        <f t="shared" si="2"/>
        <v>1</v>
      </c>
      <c r="H12" s="51">
        <f t="shared" si="3"/>
        <v>1</v>
      </c>
    </row>
    <row r="13" spans="1:14" x14ac:dyDescent="0.25">
      <c r="A13" s="79">
        <v>39417</v>
      </c>
      <c r="B13" s="84">
        <v>-6.1000000000000004E-3</v>
      </c>
      <c r="C13" s="84">
        <v>3.7000000000000002E-3</v>
      </c>
      <c r="D13" s="51" t="b">
        <f t="shared" si="0"/>
        <v>1</v>
      </c>
      <c r="E13" s="51">
        <f t="shared" si="1"/>
        <v>1</v>
      </c>
      <c r="F13" s="84">
        <v>4.4889999999999999E-3</v>
      </c>
      <c r="G13" s="51" t="b">
        <f t="shared" si="2"/>
        <v>1</v>
      </c>
      <c r="H13" s="51">
        <f t="shared" si="3"/>
        <v>1</v>
      </c>
    </row>
    <row r="14" spans="1:14" x14ac:dyDescent="0.25">
      <c r="A14" s="79">
        <v>39448</v>
      </c>
      <c r="B14" s="84">
        <v>-6.0600000000000001E-2</v>
      </c>
      <c r="C14" s="84">
        <v>-1.54E-2</v>
      </c>
      <c r="D14" s="51" t="b">
        <f t="shared" si="0"/>
        <v>1</v>
      </c>
      <c r="E14" s="51">
        <f t="shared" si="1"/>
        <v>1</v>
      </c>
      <c r="F14" s="84">
        <v>-2.8979999999999999E-2</v>
      </c>
      <c r="G14" s="51" t="b">
        <f t="shared" si="2"/>
        <v>1</v>
      </c>
      <c r="H14" s="51">
        <f t="shared" si="3"/>
        <v>1</v>
      </c>
    </row>
    <row r="15" spans="1:14" x14ac:dyDescent="0.25">
      <c r="A15" s="79">
        <v>39479</v>
      </c>
      <c r="B15" s="84">
        <v>-3.1099999999999999E-2</v>
      </c>
      <c r="C15" s="84">
        <v>4.5999999999999999E-3</v>
      </c>
      <c r="D15" s="51" t="b">
        <f t="shared" si="0"/>
        <v>1</v>
      </c>
      <c r="E15" s="51">
        <f t="shared" si="1"/>
        <v>1</v>
      </c>
      <c r="F15" s="84">
        <v>1.3627999999999999E-2</v>
      </c>
      <c r="G15" s="51" t="b">
        <f t="shared" si="2"/>
        <v>1</v>
      </c>
      <c r="H15" s="51">
        <f t="shared" si="3"/>
        <v>1</v>
      </c>
    </row>
    <row r="16" spans="1:14" x14ac:dyDescent="0.25">
      <c r="A16" s="79">
        <v>39508</v>
      </c>
      <c r="B16" s="84">
        <v>-5.8999999999999999E-3</v>
      </c>
      <c r="C16" s="84">
        <v>-2.07E-2</v>
      </c>
      <c r="D16" s="51" t="b">
        <f t="shared" si="0"/>
        <v>0</v>
      </c>
      <c r="E16" s="51">
        <f t="shared" si="1"/>
        <v>0</v>
      </c>
      <c r="F16" s="84">
        <v>-2.7084E-2</v>
      </c>
      <c r="G16" s="51" t="b">
        <f t="shared" si="2"/>
        <v>0</v>
      </c>
      <c r="H16" s="51">
        <f t="shared" si="3"/>
        <v>0</v>
      </c>
    </row>
    <row r="17" spans="1:8" x14ac:dyDescent="0.25">
      <c r="A17" s="79">
        <v>39539</v>
      </c>
      <c r="B17" s="84">
        <v>0.05</v>
      </c>
      <c r="C17" s="84">
        <v>1.09E-2</v>
      </c>
      <c r="D17" s="51" t="b">
        <f t="shared" si="0"/>
        <v>0</v>
      </c>
      <c r="E17" s="51">
        <f t="shared" si="1"/>
        <v>0</v>
      </c>
      <c r="F17" s="84">
        <v>1.0145E-2</v>
      </c>
      <c r="G17" s="51" t="b">
        <f t="shared" si="2"/>
        <v>0</v>
      </c>
      <c r="H17" s="51">
        <f t="shared" si="3"/>
        <v>0</v>
      </c>
    </row>
    <row r="18" spans="1:8" x14ac:dyDescent="0.25">
      <c r="A18" s="79">
        <v>39569</v>
      </c>
      <c r="B18" s="84">
        <v>2.0500000000000001E-2</v>
      </c>
      <c r="C18" s="84">
        <v>1.17E-2</v>
      </c>
      <c r="D18" s="51" t="b">
        <f t="shared" si="0"/>
        <v>0</v>
      </c>
      <c r="E18" s="51">
        <f t="shared" si="1"/>
        <v>0</v>
      </c>
      <c r="F18" s="84">
        <v>1.7444999999999999E-2</v>
      </c>
      <c r="G18" s="51" t="b">
        <f t="shared" si="2"/>
        <v>0</v>
      </c>
      <c r="H18" s="51">
        <f t="shared" si="3"/>
        <v>0</v>
      </c>
    </row>
    <row r="19" spans="1:8" x14ac:dyDescent="0.25">
      <c r="A19" s="79">
        <v>39600</v>
      </c>
      <c r="B19" s="84">
        <v>-8.2500000000000004E-2</v>
      </c>
      <c r="C19" s="84">
        <v>-9.5999999999999992E-3</v>
      </c>
      <c r="D19" s="51" t="b">
        <f t="shared" si="0"/>
        <v>1</v>
      </c>
      <c r="E19" s="51">
        <f t="shared" si="1"/>
        <v>1</v>
      </c>
      <c r="F19" s="84">
        <v>-8.5419999999999992E-3</v>
      </c>
      <c r="G19" s="51" t="b">
        <f t="shared" si="2"/>
        <v>1</v>
      </c>
      <c r="H19" s="51">
        <f t="shared" si="3"/>
        <v>1</v>
      </c>
    </row>
    <row r="20" spans="1:8" x14ac:dyDescent="0.25">
      <c r="A20" s="79">
        <v>39630</v>
      </c>
      <c r="B20" s="84">
        <v>-8.0000000000000002E-3</v>
      </c>
      <c r="C20" s="84">
        <v>-1.7500000000000002E-2</v>
      </c>
      <c r="D20" s="51" t="b">
        <f t="shared" si="0"/>
        <v>0</v>
      </c>
      <c r="E20" s="51">
        <f t="shared" si="1"/>
        <v>0</v>
      </c>
      <c r="F20" s="84">
        <v>-2.6571999999999998E-2</v>
      </c>
      <c r="G20" s="51" t="b">
        <f t="shared" si="2"/>
        <v>0</v>
      </c>
      <c r="H20" s="51">
        <f t="shared" si="3"/>
        <v>0</v>
      </c>
    </row>
    <row r="21" spans="1:8" x14ac:dyDescent="0.25">
      <c r="A21" s="79">
        <v>39661</v>
      </c>
      <c r="B21" s="84">
        <v>1.55E-2</v>
      </c>
      <c r="C21" s="84">
        <v>2.8999999999999998E-3</v>
      </c>
      <c r="D21" s="51" t="b">
        <f t="shared" si="0"/>
        <v>0</v>
      </c>
      <c r="E21" s="51">
        <f t="shared" si="1"/>
        <v>0</v>
      </c>
      <c r="F21" s="84">
        <v>-1.528E-2</v>
      </c>
      <c r="G21" s="51" t="b">
        <f t="shared" si="2"/>
        <v>0</v>
      </c>
      <c r="H21" s="51">
        <f t="shared" si="3"/>
        <v>0</v>
      </c>
    </row>
    <row r="22" spans="1:8" x14ac:dyDescent="0.25">
      <c r="A22" s="79">
        <v>39692</v>
      </c>
      <c r="B22" s="84">
        <v>-9.4E-2</v>
      </c>
      <c r="C22" s="84">
        <v>-7.0199999999999999E-2</v>
      </c>
      <c r="D22" s="51" t="b">
        <f t="shared" si="0"/>
        <v>1</v>
      </c>
      <c r="E22" s="51">
        <f t="shared" si="1"/>
        <v>1</v>
      </c>
      <c r="F22" s="84">
        <v>-6.5362000000000003E-2</v>
      </c>
      <c r="G22" s="51" t="b">
        <f t="shared" si="2"/>
        <v>1</v>
      </c>
      <c r="H22" s="51">
        <f t="shared" si="3"/>
        <v>1</v>
      </c>
    </row>
    <row r="23" spans="1:8" x14ac:dyDescent="0.25">
      <c r="A23" s="79">
        <v>39722</v>
      </c>
      <c r="B23" s="84">
        <v>-0.1774</v>
      </c>
      <c r="C23" s="84">
        <v>-7.0999999999999994E-2</v>
      </c>
      <c r="D23" s="51" t="b">
        <f t="shared" si="0"/>
        <v>1</v>
      </c>
      <c r="E23" s="51">
        <f t="shared" si="1"/>
        <v>1</v>
      </c>
      <c r="F23" s="84">
        <v>-6.2181E-2</v>
      </c>
      <c r="G23" s="51" t="b">
        <f t="shared" si="2"/>
        <v>1</v>
      </c>
      <c r="H23" s="51">
        <f t="shared" si="3"/>
        <v>1</v>
      </c>
    </row>
    <row r="24" spans="1:8" x14ac:dyDescent="0.25">
      <c r="A24" s="79">
        <v>39753</v>
      </c>
      <c r="B24" s="84">
        <v>-7.8899999999999998E-2</v>
      </c>
      <c r="C24" s="84">
        <v>-4.3799999999999999E-2</v>
      </c>
      <c r="D24" s="51" t="b">
        <f t="shared" si="0"/>
        <v>1</v>
      </c>
      <c r="E24" s="51">
        <f t="shared" si="1"/>
        <v>1</v>
      </c>
      <c r="F24" s="84">
        <v>-2.6412000000000001E-2</v>
      </c>
      <c r="G24" s="51" t="b">
        <f t="shared" si="2"/>
        <v>1</v>
      </c>
      <c r="H24" s="51">
        <f t="shared" si="3"/>
        <v>1</v>
      </c>
    </row>
    <row r="25" spans="1:8" x14ac:dyDescent="0.25">
      <c r="A25" s="79">
        <v>39783</v>
      </c>
      <c r="B25" s="84">
        <v>1.9099999999999999E-2</v>
      </c>
      <c r="C25" s="84">
        <v>-2.5999999999999999E-3</v>
      </c>
      <c r="D25" s="51" t="b">
        <f t="shared" si="0"/>
        <v>0</v>
      </c>
      <c r="E25" s="51">
        <f t="shared" si="1"/>
        <v>0</v>
      </c>
      <c r="F25" s="84">
        <v>-1.4886999999999999E-2</v>
      </c>
      <c r="G25" s="51" t="b">
        <f t="shared" si="2"/>
        <v>0</v>
      </c>
      <c r="H25" s="51">
        <f t="shared" si="3"/>
        <v>0</v>
      </c>
    </row>
    <row r="26" spans="1:8" x14ac:dyDescent="0.25">
      <c r="A26" s="79">
        <v>39814</v>
      </c>
      <c r="B26" s="84">
        <v>-8.3900000000000002E-2</v>
      </c>
      <c r="C26" s="84">
        <v>2.1100000000000001E-2</v>
      </c>
      <c r="D26" s="51" t="b">
        <f t="shared" si="0"/>
        <v>1</v>
      </c>
      <c r="E26" s="51">
        <f t="shared" si="1"/>
        <v>1</v>
      </c>
      <c r="F26" s="84">
        <v>7.1240000000000001E-3</v>
      </c>
      <c r="G26" s="51" t="b">
        <f t="shared" si="2"/>
        <v>1</v>
      </c>
      <c r="H26" s="51">
        <f t="shared" si="3"/>
        <v>1</v>
      </c>
    </row>
    <row r="27" spans="1:8" x14ac:dyDescent="0.25">
      <c r="A27" s="79">
        <v>39845</v>
      </c>
      <c r="B27" s="84">
        <v>-0.1048</v>
      </c>
      <c r="C27" s="84">
        <v>-4.0000000000000002E-4</v>
      </c>
      <c r="D27" s="51" t="b">
        <f t="shared" si="0"/>
        <v>1</v>
      </c>
      <c r="E27" s="51">
        <f t="shared" si="1"/>
        <v>1</v>
      </c>
      <c r="F27" s="84">
        <v>-3.7139999999999999E-3</v>
      </c>
      <c r="G27" s="51" t="b">
        <f t="shared" si="2"/>
        <v>1</v>
      </c>
      <c r="H27" s="51">
        <f t="shared" si="3"/>
        <v>1</v>
      </c>
    </row>
    <row r="28" spans="1:8" x14ac:dyDescent="0.25">
      <c r="A28" s="79">
        <v>39873</v>
      </c>
      <c r="B28" s="84">
        <v>8.7599999999999997E-2</v>
      </c>
      <c r="C28" s="84">
        <v>1.35E-2</v>
      </c>
      <c r="D28" s="51" t="b">
        <f t="shared" si="0"/>
        <v>0</v>
      </c>
      <c r="E28" s="51">
        <f t="shared" si="1"/>
        <v>0</v>
      </c>
      <c r="F28" s="84">
        <v>2.7099999999999997E-4</v>
      </c>
      <c r="G28" s="51" t="b">
        <f t="shared" si="2"/>
        <v>0</v>
      </c>
      <c r="H28" s="51">
        <f t="shared" si="3"/>
        <v>0</v>
      </c>
    </row>
    <row r="29" spans="1:8" x14ac:dyDescent="0.25">
      <c r="A29" s="79">
        <v>39904</v>
      </c>
      <c r="B29" s="84">
        <v>0.1052</v>
      </c>
      <c r="C29" s="84">
        <v>2.7799999999999998E-2</v>
      </c>
      <c r="D29" s="51" t="b">
        <f t="shared" si="0"/>
        <v>0</v>
      </c>
      <c r="E29" s="51">
        <f t="shared" si="1"/>
        <v>0</v>
      </c>
      <c r="F29" s="84">
        <v>1.0538E-2</v>
      </c>
      <c r="G29" s="51" t="b">
        <f t="shared" si="2"/>
        <v>0</v>
      </c>
      <c r="H29" s="51">
        <f t="shared" si="3"/>
        <v>0</v>
      </c>
    </row>
    <row r="30" spans="1:8" x14ac:dyDescent="0.25">
      <c r="A30" s="79">
        <v>39934</v>
      </c>
      <c r="B30" s="84">
        <v>5.3400000000000003E-2</v>
      </c>
      <c r="C30" s="84">
        <v>2.9499999999999998E-2</v>
      </c>
      <c r="D30" s="51" t="b">
        <f t="shared" si="0"/>
        <v>0</v>
      </c>
      <c r="E30" s="51">
        <f t="shared" si="1"/>
        <v>0</v>
      </c>
      <c r="F30" s="84">
        <v>3.3242000000000001E-2</v>
      </c>
      <c r="G30" s="51" t="b">
        <f t="shared" si="2"/>
        <v>0</v>
      </c>
      <c r="H30" s="51">
        <f t="shared" si="3"/>
        <v>0</v>
      </c>
    </row>
    <row r="31" spans="1:8" x14ac:dyDescent="0.25">
      <c r="A31" s="79">
        <v>39965</v>
      </c>
      <c r="B31" s="84">
        <v>3.3999999999999998E-3</v>
      </c>
      <c r="C31" s="84">
        <v>2.2200000000000001E-2</v>
      </c>
      <c r="D31" s="51" t="b">
        <f t="shared" si="0"/>
        <v>1</v>
      </c>
      <c r="E31" s="51">
        <f t="shared" si="1"/>
        <v>1</v>
      </c>
      <c r="F31" s="84">
        <v>3.7959999999999999E-3</v>
      </c>
      <c r="G31" s="51" t="b">
        <f t="shared" si="2"/>
        <v>1</v>
      </c>
      <c r="H31" s="51">
        <f t="shared" si="3"/>
        <v>1</v>
      </c>
    </row>
    <row r="32" spans="1:8" x14ac:dyDescent="0.25">
      <c r="A32" s="79">
        <v>39995</v>
      </c>
      <c r="B32" s="84">
        <v>7.7799999999999994E-2</v>
      </c>
      <c r="C32" s="84">
        <v>2.3699999999999999E-2</v>
      </c>
      <c r="D32" s="51" t="b">
        <f t="shared" si="0"/>
        <v>0</v>
      </c>
      <c r="E32" s="51">
        <f t="shared" si="1"/>
        <v>0</v>
      </c>
      <c r="F32" s="84">
        <v>1.5363999999999999E-2</v>
      </c>
      <c r="G32" s="51" t="b">
        <f t="shared" si="2"/>
        <v>0</v>
      </c>
      <c r="H32" s="51">
        <f t="shared" si="3"/>
        <v>0</v>
      </c>
    </row>
    <row r="33" spans="1:8" x14ac:dyDescent="0.25">
      <c r="A33" s="79">
        <v>40026</v>
      </c>
      <c r="B33" s="84">
        <v>3.5700000000000003E-2</v>
      </c>
      <c r="C33" s="84">
        <v>1.6400000000000001E-2</v>
      </c>
      <c r="D33" s="51" t="b">
        <f t="shared" si="0"/>
        <v>0</v>
      </c>
      <c r="E33" s="51">
        <f t="shared" si="1"/>
        <v>0</v>
      </c>
      <c r="F33" s="84">
        <v>1.0944000000000001E-2</v>
      </c>
      <c r="G33" s="51" t="b">
        <f t="shared" si="2"/>
        <v>0</v>
      </c>
      <c r="H33" s="51">
        <f t="shared" si="3"/>
        <v>0</v>
      </c>
    </row>
    <row r="34" spans="1:8" x14ac:dyDescent="0.25">
      <c r="A34" s="79">
        <v>40057</v>
      </c>
      <c r="B34" s="84">
        <v>4.19E-2</v>
      </c>
      <c r="C34" s="84">
        <v>2.2800000000000001E-2</v>
      </c>
      <c r="D34" s="51" t="b">
        <f t="shared" si="0"/>
        <v>0</v>
      </c>
      <c r="E34" s="51">
        <f t="shared" si="1"/>
        <v>0</v>
      </c>
      <c r="F34" s="84">
        <v>1.7371999999999999E-2</v>
      </c>
      <c r="G34" s="51" t="b">
        <f t="shared" si="2"/>
        <v>0</v>
      </c>
      <c r="H34" s="51">
        <f t="shared" si="3"/>
        <v>0</v>
      </c>
    </row>
    <row r="35" spans="1:8" x14ac:dyDescent="0.25">
      <c r="A35" s="79">
        <v>40087</v>
      </c>
      <c r="B35" s="84">
        <v>-2.5700000000000001E-2</v>
      </c>
      <c r="C35" s="84">
        <v>5.7000000000000002E-3</v>
      </c>
      <c r="D35" s="51" t="b">
        <f t="shared" si="0"/>
        <v>1</v>
      </c>
      <c r="E35" s="51">
        <f t="shared" si="1"/>
        <v>1</v>
      </c>
      <c r="F35" s="84">
        <v>-8.9499999999999996E-4</v>
      </c>
      <c r="G35" s="51" t="b">
        <f t="shared" si="2"/>
        <v>1</v>
      </c>
      <c r="H35" s="51">
        <f t="shared" si="3"/>
        <v>1</v>
      </c>
    </row>
    <row r="36" spans="1:8" x14ac:dyDescent="0.25">
      <c r="A36" s="79">
        <v>40118</v>
      </c>
      <c r="B36" s="84">
        <v>5.6800000000000003E-2</v>
      </c>
      <c r="C36" s="84">
        <v>1.9599999999999999E-2</v>
      </c>
      <c r="D36" s="51" t="b">
        <f t="shared" si="0"/>
        <v>0</v>
      </c>
      <c r="E36" s="51">
        <f t="shared" si="1"/>
        <v>0</v>
      </c>
      <c r="F36" s="84">
        <v>7.9760000000000005E-3</v>
      </c>
      <c r="G36" s="51" t="b">
        <f t="shared" si="2"/>
        <v>0</v>
      </c>
      <c r="H36" s="51">
        <f t="shared" si="3"/>
        <v>0</v>
      </c>
    </row>
    <row r="37" spans="1:8" x14ac:dyDescent="0.25">
      <c r="A37" s="79">
        <v>40148</v>
      </c>
      <c r="B37" s="84">
        <v>2.8500000000000001E-2</v>
      </c>
      <c r="C37" s="84">
        <v>2.1000000000000001E-2</v>
      </c>
      <c r="D37" s="51" t="b">
        <f t="shared" si="0"/>
        <v>0</v>
      </c>
      <c r="E37" s="51">
        <f t="shared" si="1"/>
        <v>0</v>
      </c>
      <c r="F37" s="84">
        <v>7.5779999999999997E-3</v>
      </c>
      <c r="G37" s="51" t="b">
        <f t="shared" si="2"/>
        <v>0</v>
      </c>
      <c r="H37" s="51">
        <f t="shared" si="3"/>
        <v>0</v>
      </c>
    </row>
    <row r="38" spans="1:8" x14ac:dyDescent="0.25">
      <c r="A38" s="79">
        <v>40179</v>
      </c>
      <c r="B38" s="84">
        <v>-3.5999999999999997E-2</v>
      </c>
      <c r="C38" s="84">
        <v>1.1299999999999999E-2</v>
      </c>
      <c r="D38" s="51" t="b">
        <f t="shared" si="0"/>
        <v>1</v>
      </c>
      <c r="E38" s="51">
        <f t="shared" si="1"/>
        <v>1</v>
      </c>
      <c r="F38" s="84">
        <v>-3.6870000000000002E-3</v>
      </c>
      <c r="G38" s="51" t="b">
        <f t="shared" si="2"/>
        <v>1</v>
      </c>
      <c r="H38" s="51">
        <f t="shared" si="3"/>
        <v>1</v>
      </c>
    </row>
    <row r="39" spans="1:8" x14ac:dyDescent="0.25">
      <c r="A39" s="79">
        <v>40210</v>
      </c>
      <c r="B39" s="84">
        <v>3.39E-2</v>
      </c>
      <c r="C39" s="84">
        <v>8.6999999999999994E-3</v>
      </c>
      <c r="D39" s="51" t="b">
        <f t="shared" si="0"/>
        <v>0</v>
      </c>
      <c r="E39" s="51">
        <f t="shared" si="1"/>
        <v>0</v>
      </c>
      <c r="F39" s="84">
        <v>1.3079999999999999E-3</v>
      </c>
      <c r="G39" s="51" t="b">
        <f t="shared" si="2"/>
        <v>0</v>
      </c>
      <c r="H39" s="51">
        <f t="shared" si="3"/>
        <v>0</v>
      </c>
    </row>
    <row r="40" spans="1:8" x14ac:dyDescent="0.25">
      <c r="A40" s="79">
        <v>40238</v>
      </c>
      <c r="B40" s="84">
        <v>6.3E-2</v>
      </c>
      <c r="C40" s="84">
        <v>2.1999999999999999E-2</v>
      </c>
      <c r="D40" s="51" t="b">
        <f t="shared" si="0"/>
        <v>0</v>
      </c>
      <c r="E40" s="51">
        <f t="shared" si="1"/>
        <v>0</v>
      </c>
      <c r="F40" s="84">
        <v>1.6552999999999998E-2</v>
      </c>
      <c r="G40" s="51" t="b">
        <f t="shared" si="2"/>
        <v>0</v>
      </c>
      <c r="H40" s="51">
        <f t="shared" si="3"/>
        <v>0</v>
      </c>
    </row>
    <row r="41" spans="1:8" x14ac:dyDescent="0.25">
      <c r="A41" s="79">
        <v>40269</v>
      </c>
      <c r="B41" s="84">
        <v>2.1600000000000001E-2</v>
      </c>
      <c r="C41" s="84">
        <v>1.17E-2</v>
      </c>
      <c r="D41" s="51" t="b">
        <f t="shared" si="0"/>
        <v>0</v>
      </c>
      <c r="E41" s="51">
        <f t="shared" si="1"/>
        <v>0</v>
      </c>
      <c r="F41" s="84">
        <v>9.0030000000000006E-3</v>
      </c>
      <c r="G41" s="51" t="b">
        <f t="shared" si="2"/>
        <v>0</v>
      </c>
      <c r="H41" s="51">
        <f t="shared" si="3"/>
        <v>0</v>
      </c>
    </row>
    <row r="42" spans="1:8" x14ac:dyDescent="0.25">
      <c r="A42" s="79">
        <v>40299</v>
      </c>
      <c r="B42" s="84">
        <v>-7.9000000000000001E-2</v>
      </c>
      <c r="C42" s="84">
        <v>-2.4500000000000001E-2</v>
      </c>
      <c r="D42" s="51" t="b">
        <f t="shared" si="0"/>
        <v>1</v>
      </c>
      <c r="E42" s="51">
        <f t="shared" si="1"/>
        <v>1</v>
      </c>
      <c r="F42" s="84">
        <v>-2.5954999999999999E-2</v>
      </c>
      <c r="G42" s="51" t="b">
        <f t="shared" si="2"/>
        <v>1</v>
      </c>
      <c r="H42" s="51">
        <f t="shared" si="3"/>
        <v>1</v>
      </c>
    </row>
    <row r="43" spans="1:8" x14ac:dyDescent="0.25">
      <c r="A43" s="79">
        <v>40330</v>
      </c>
      <c r="B43" s="84">
        <v>-5.7500000000000002E-2</v>
      </c>
      <c r="C43" s="84">
        <v>-1.32E-2</v>
      </c>
      <c r="D43" s="51" t="b">
        <f t="shared" si="0"/>
        <v>1</v>
      </c>
      <c r="E43" s="51">
        <f t="shared" si="1"/>
        <v>1</v>
      </c>
      <c r="F43" s="84">
        <v>-8.8570000000000003E-3</v>
      </c>
      <c r="G43" s="51" t="b">
        <f t="shared" si="2"/>
        <v>1</v>
      </c>
      <c r="H43" s="51">
        <f t="shared" si="3"/>
        <v>1</v>
      </c>
    </row>
    <row r="44" spans="1:8" x14ac:dyDescent="0.25">
      <c r="A44" s="79">
        <v>40360</v>
      </c>
      <c r="B44" s="84">
        <v>6.9400000000000003E-2</v>
      </c>
      <c r="C44" s="84">
        <v>1.3100000000000001E-2</v>
      </c>
      <c r="D44" s="51" t="b">
        <f t="shared" si="0"/>
        <v>0</v>
      </c>
      <c r="E44" s="51">
        <f t="shared" si="1"/>
        <v>0</v>
      </c>
      <c r="F44" s="84">
        <v>7.7039999999999999E-3</v>
      </c>
      <c r="G44" s="51" t="b">
        <f t="shared" si="2"/>
        <v>0</v>
      </c>
      <c r="H44" s="51">
        <f t="shared" si="3"/>
        <v>0</v>
      </c>
    </row>
    <row r="45" spans="1:8" x14ac:dyDescent="0.25">
      <c r="A45" s="79">
        <v>40391</v>
      </c>
      <c r="B45" s="84">
        <v>-4.7100000000000003E-2</v>
      </c>
      <c r="C45" s="84">
        <v>-8.0000000000000004E-4</v>
      </c>
      <c r="D45" s="51" t="b">
        <f t="shared" si="0"/>
        <v>1</v>
      </c>
      <c r="E45" s="51">
        <f t="shared" si="1"/>
        <v>1</v>
      </c>
      <c r="F45" s="84">
        <v>1.268E-3</v>
      </c>
      <c r="G45" s="51" t="b">
        <f t="shared" si="2"/>
        <v>1</v>
      </c>
      <c r="H45" s="51">
        <f t="shared" si="3"/>
        <v>1</v>
      </c>
    </row>
    <row r="46" spans="1:8" x14ac:dyDescent="0.25">
      <c r="A46" s="79">
        <v>40422</v>
      </c>
      <c r="B46" s="84">
        <v>9.4399999999999998E-2</v>
      </c>
      <c r="C46" s="84">
        <v>2.29E-2</v>
      </c>
      <c r="D46" s="51" t="b">
        <f t="shared" si="0"/>
        <v>0</v>
      </c>
      <c r="E46" s="51">
        <f t="shared" si="1"/>
        <v>0</v>
      </c>
      <c r="F46" s="84">
        <v>2.3466000000000001E-2</v>
      </c>
      <c r="G46" s="51" t="b">
        <f t="shared" si="2"/>
        <v>0</v>
      </c>
      <c r="H46" s="51">
        <f t="shared" si="3"/>
        <v>0</v>
      </c>
    </row>
    <row r="47" spans="1:8" x14ac:dyDescent="0.25">
      <c r="A47" s="79">
        <v>40452</v>
      </c>
      <c r="B47" s="84">
        <v>3.9100000000000003E-2</v>
      </c>
      <c r="C47" s="84">
        <v>1.4500000000000001E-2</v>
      </c>
      <c r="D47" s="51" t="b">
        <f t="shared" si="0"/>
        <v>0</v>
      </c>
      <c r="E47" s="51">
        <f t="shared" si="1"/>
        <v>0</v>
      </c>
      <c r="F47" s="84">
        <v>1.4808999999999999E-2</v>
      </c>
      <c r="G47" s="51" t="b">
        <f t="shared" si="2"/>
        <v>0</v>
      </c>
      <c r="H47" s="51">
        <f t="shared" si="3"/>
        <v>0</v>
      </c>
    </row>
    <row r="48" spans="1:8" x14ac:dyDescent="0.25">
      <c r="A48" s="79">
        <v>40483</v>
      </c>
      <c r="B48" s="84">
        <v>5.7999999999999996E-3</v>
      </c>
      <c r="C48" s="84">
        <v>-4.0000000000000001E-3</v>
      </c>
      <c r="D48" s="51" t="b">
        <f t="shared" si="0"/>
        <v>0</v>
      </c>
      <c r="E48" s="51">
        <f t="shared" si="1"/>
        <v>0</v>
      </c>
      <c r="F48" s="84">
        <v>-9.7799999999999992E-4</v>
      </c>
      <c r="G48" s="51" t="b">
        <f t="shared" si="2"/>
        <v>0</v>
      </c>
      <c r="H48" s="51">
        <f t="shared" si="3"/>
        <v>0</v>
      </c>
    </row>
    <row r="49" spans="1:8" x14ac:dyDescent="0.25">
      <c r="A49" s="79">
        <v>40513</v>
      </c>
      <c r="B49" s="84">
        <v>6.7799999999999999E-2</v>
      </c>
      <c r="C49" s="84">
        <v>2.2100000000000002E-2</v>
      </c>
      <c r="D49" s="51" t="b">
        <f t="shared" si="0"/>
        <v>0</v>
      </c>
      <c r="E49" s="51">
        <f t="shared" si="1"/>
        <v>0</v>
      </c>
      <c r="F49" s="84">
        <v>2.2048999999999999E-2</v>
      </c>
      <c r="G49" s="51" t="b">
        <f t="shared" si="2"/>
        <v>0</v>
      </c>
      <c r="H49" s="51">
        <f t="shared" si="3"/>
        <v>0</v>
      </c>
    </row>
    <row r="50" spans="1:8" x14ac:dyDescent="0.25">
      <c r="A50" s="79">
        <v>40544</v>
      </c>
      <c r="B50" s="84">
        <v>2.18E-2</v>
      </c>
      <c r="C50" s="84">
        <v>8.6E-3</v>
      </c>
      <c r="D50" s="51" t="b">
        <f t="shared" si="0"/>
        <v>0</v>
      </c>
      <c r="E50" s="51">
        <f t="shared" si="1"/>
        <v>0</v>
      </c>
      <c r="F50" s="84">
        <v>1.456E-3</v>
      </c>
      <c r="G50" s="51" t="b">
        <f t="shared" si="2"/>
        <v>0</v>
      </c>
      <c r="H50" s="51">
        <f t="shared" si="3"/>
        <v>0</v>
      </c>
    </row>
    <row r="51" spans="1:8" x14ac:dyDescent="0.25">
      <c r="A51" s="79">
        <v>40575</v>
      </c>
      <c r="B51" s="84">
        <v>3.6400000000000002E-2</v>
      </c>
      <c r="C51" s="84">
        <v>1.5100000000000001E-2</v>
      </c>
      <c r="D51" s="51" t="b">
        <f t="shared" si="0"/>
        <v>0</v>
      </c>
      <c r="E51" s="51">
        <f t="shared" si="1"/>
        <v>0</v>
      </c>
      <c r="F51" s="84">
        <v>8.3400000000000002E-3</v>
      </c>
      <c r="G51" s="51" t="b">
        <f t="shared" si="2"/>
        <v>0</v>
      </c>
      <c r="H51" s="51">
        <f t="shared" si="3"/>
        <v>0</v>
      </c>
    </row>
    <row r="52" spans="1:8" x14ac:dyDescent="0.25">
      <c r="A52" s="79">
        <v>40603</v>
      </c>
      <c r="B52" s="84">
        <v>4.4999999999999997E-3</v>
      </c>
      <c r="C52" s="84">
        <v>-5.0000000000000001E-4</v>
      </c>
      <c r="D52" s="51" t="b">
        <f t="shared" si="0"/>
        <v>0</v>
      </c>
      <c r="E52" s="51">
        <f t="shared" si="1"/>
        <v>0</v>
      </c>
      <c r="F52" s="84">
        <v>-9.5100000000000002E-4</v>
      </c>
      <c r="G52" s="51" t="b">
        <f t="shared" si="2"/>
        <v>0</v>
      </c>
      <c r="H52" s="51">
        <f t="shared" si="3"/>
        <v>0</v>
      </c>
    </row>
    <row r="53" spans="1:8" x14ac:dyDescent="0.25">
      <c r="A53" s="79">
        <v>40634</v>
      </c>
      <c r="B53" s="84">
        <v>2.98E-2</v>
      </c>
      <c r="C53" s="84">
        <v>1.23E-2</v>
      </c>
      <c r="D53" s="51" t="b">
        <f t="shared" si="0"/>
        <v>0</v>
      </c>
      <c r="E53" s="51">
        <f t="shared" si="1"/>
        <v>0</v>
      </c>
      <c r="F53" s="84">
        <v>1.2215E-2</v>
      </c>
      <c r="G53" s="51" t="b">
        <f t="shared" si="2"/>
        <v>0</v>
      </c>
      <c r="H53" s="51">
        <f t="shared" si="3"/>
        <v>0</v>
      </c>
    </row>
    <row r="54" spans="1:8" x14ac:dyDescent="0.25">
      <c r="A54" s="79">
        <v>40664</v>
      </c>
      <c r="B54" s="84">
        <v>-1.14E-2</v>
      </c>
      <c r="C54" s="84">
        <v>-8.0000000000000002E-3</v>
      </c>
      <c r="D54" s="51" t="b">
        <f t="shared" si="0"/>
        <v>1</v>
      </c>
      <c r="E54" s="51">
        <f t="shared" si="1"/>
        <v>1</v>
      </c>
      <c r="F54" s="84">
        <v>-1.0822999999999999E-2</v>
      </c>
      <c r="G54" s="51" t="b">
        <f t="shared" si="2"/>
        <v>1</v>
      </c>
      <c r="H54" s="51">
        <f t="shared" si="3"/>
        <v>1</v>
      </c>
    </row>
    <row r="55" spans="1:8" x14ac:dyDescent="0.25">
      <c r="A55" s="79">
        <v>40695</v>
      </c>
      <c r="B55" s="84">
        <v>-1.7999999999999999E-2</v>
      </c>
      <c r="C55" s="84">
        <v>-1.26E-2</v>
      </c>
      <c r="D55" s="51" t="b">
        <f t="shared" si="0"/>
        <v>1</v>
      </c>
      <c r="E55" s="51">
        <f t="shared" si="1"/>
        <v>1</v>
      </c>
      <c r="F55" s="84">
        <v>-1.3009E-2</v>
      </c>
      <c r="G55" s="51" t="b">
        <f t="shared" si="2"/>
        <v>1</v>
      </c>
      <c r="H55" s="51">
        <f t="shared" si="3"/>
        <v>1</v>
      </c>
    </row>
    <row r="56" spans="1:8" x14ac:dyDescent="0.25">
      <c r="A56" s="79">
        <v>40725</v>
      </c>
      <c r="B56" s="84">
        <v>-2.29E-2</v>
      </c>
      <c r="C56" s="84">
        <v>-3.8E-3</v>
      </c>
      <c r="D56" s="51" t="b">
        <f t="shared" si="0"/>
        <v>1</v>
      </c>
      <c r="E56" s="51">
        <f t="shared" si="1"/>
        <v>1</v>
      </c>
      <c r="F56" s="84">
        <v>3.885E-3</v>
      </c>
      <c r="G56" s="51" t="b">
        <f t="shared" si="2"/>
        <v>1</v>
      </c>
      <c r="H56" s="51">
        <f t="shared" si="3"/>
        <v>1</v>
      </c>
    </row>
    <row r="57" spans="1:8" x14ac:dyDescent="0.25">
      <c r="A57" s="79">
        <v>40756</v>
      </c>
      <c r="B57" s="84">
        <v>-0.06</v>
      </c>
      <c r="C57" s="84">
        <v>-3.7600000000000001E-2</v>
      </c>
      <c r="D57" s="51" t="b">
        <f t="shared" si="0"/>
        <v>1</v>
      </c>
      <c r="E57" s="51">
        <f t="shared" si="1"/>
        <v>1</v>
      </c>
      <c r="F57" s="84">
        <v>-2.6370999999999999E-2</v>
      </c>
      <c r="G57" s="51" t="b">
        <f t="shared" si="2"/>
        <v>1</v>
      </c>
      <c r="H57" s="51">
        <f t="shared" si="3"/>
        <v>1</v>
      </c>
    </row>
    <row r="58" spans="1:8" x14ac:dyDescent="0.25">
      <c r="A58" s="79">
        <v>40787</v>
      </c>
      <c r="B58" s="84">
        <v>-7.7600000000000002E-2</v>
      </c>
      <c r="C58" s="84">
        <v>-2.3800000000000002E-2</v>
      </c>
      <c r="D58" s="51" t="b">
        <f t="shared" si="0"/>
        <v>1</v>
      </c>
      <c r="E58" s="51">
        <f t="shared" si="1"/>
        <v>1</v>
      </c>
      <c r="F58" s="84">
        <v>-2.7883999999999999E-2</v>
      </c>
      <c r="G58" s="51" t="b">
        <f t="shared" si="2"/>
        <v>1</v>
      </c>
      <c r="H58" s="51">
        <f t="shared" si="3"/>
        <v>1</v>
      </c>
    </row>
    <row r="59" spans="1:8" x14ac:dyDescent="0.25">
      <c r="A59" s="79">
        <v>40817</v>
      </c>
      <c r="B59" s="84">
        <v>0.11509999999999999</v>
      </c>
      <c r="C59" s="84">
        <v>2.8000000000000001E-2</v>
      </c>
      <c r="D59" s="51" t="b">
        <f t="shared" si="0"/>
        <v>0</v>
      </c>
      <c r="E59" s="51">
        <f t="shared" si="1"/>
        <v>0</v>
      </c>
      <c r="F59" s="84">
        <v>1.0685999999999999E-2</v>
      </c>
      <c r="G59" s="51" t="b">
        <f t="shared" si="2"/>
        <v>0</v>
      </c>
      <c r="H59" s="51">
        <f t="shared" si="3"/>
        <v>0</v>
      </c>
    </row>
    <row r="60" spans="1:8" x14ac:dyDescent="0.25">
      <c r="A60" s="79">
        <v>40848</v>
      </c>
      <c r="B60" s="84">
        <v>-2.7000000000000001E-3</v>
      </c>
      <c r="C60" s="84">
        <v>-8.0999999999999996E-3</v>
      </c>
      <c r="D60" s="51" t="b">
        <f t="shared" si="0"/>
        <v>0</v>
      </c>
      <c r="E60" s="51">
        <f t="shared" si="1"/>
        <v>0</v>
      </c>
      <c r="F60" s="84">
        <v>-9.7809999999999998E-3</v>
      </c>
      <c r="G60" s="51" t="b">
        <f t="shared" si="2"/>
        <v>0</v>
      </c>
      <c r="H60" s="51">
        <f t="shared" si="3"/>
        <v>0</v>
      </c>
    </row>
    <row r="61" spans="1:8" x14ac:dyDescent="0.25">
      <c r="A61" s="79">
        <v>40878</v>
      </c>
      <c r="B61" s="84">
        <v>8.2000000000000007E-3</v>
      </c>
      <c r="C61" s="84">
        <v>-9.2999999999999992E-3</v>
      </c>
      <c r="D61" s="51" t="b">
        <f t="shared" si="0"/>
        <v>0</v>
      </c>
      <c r="E61" s="51">
        <f t="shared" si="1"/>
        <v>0</v>
      </c>
      <c r="F61" s="84">
        <v>-5.5209999999999999E-3</v>
      </c>
      <c r="G61" s="51" t="b">
        <f t="shared" si="2"/>
        <v>0</v>
      </c>
      <c r="H61" s="51">
        <f t="shared" si="3"/>
        <v>0</v>
      </c>
    </row>
    <row r="62" spans="1:8" x14ac:dyDescent="0.25">
      <c r="A62" s="79">
        <v>40909</v>
      </c>
      <c r="B62" s="84">
        <v>5.0500000000000003E-2</v>
      </c>
      <c r="C62" s="84">
        <v>3.1300000000000001E-2</v>
      </c>
      <c r="D62" s="51" t="b">
        <f t="shared" si="0"/>
        <v>0</v>
      </c>
      <c r="E62" s="51">
        <f t="shared" si="1"/>
        <v>0</v>
      </c>
      <c r="F62" s="84">
        <v>1.787E-2</v>
      </c>
      <c r="G62" s="51" t="b">
        <f t="shared" si="2"/>
        <v>0</v>
      </c>
      <c r="H62" s="51">
        <f t="shared" si="3"/>
        <v>0</v>
      </c>
    </row>
    <row r="63" spans="1:8" x14ac:dyDescent="0.25">
      <c r="A63" s="79">
        <v>40940</v>
      </c>
      <c r="B63" s="84">
        <v>4.2299999999999997E-2</v>
      </c>
      <c r="C63" s="84">
        <v>2.3800000000000002E-2</v>
      </c>
      <c r="D63" s="51" t="b">
        <f t="shared" si="0"/>
        <v>0</v>
      </c>
      <c r="E63" s="51">
        <f t="shared" si="1"/>
        <v>0</v>
      </c>
      <c r="F63" s="84">
        <v>1.5065E-2</v>
      </c>
      <c r="G63" s="51" t="b">
        <f t="shared" si="2"/>
        <v>0</v>
      </c>
      <c r="H63" s="51">
        <f t="shared" si="3"/>
        <v>0</v>
      </c>
    </row>
    <row r="64" spans="1:8" x14ac:dyDescent="0.25">
      <c r="A64" s="79">
        <v>40969</v>
      </c>
      <c r="B64" s="84">
        <v>3.0800000000000001E-2</v>
      </c>
      <c r="C64" s="84">
        <v>8.9999999999999993E-3</v>
      </c>
      <c r="D64" s="51" t="b">
        <f t="shared" si="0"/>
        <v>0</v>
      </c>
      <c r="E64" s="51">
        <f t="shared" si="1"/>
        <v>0</v>
      </c>
      <c r="F64" s="84">
        <v>4.7899999999999999E-4</v>
      </c>
      <c r="G64" s="51" t="b">
        <f t="shared" si="2"/>
        <v>0</v>
      </c>
      <c r="H64" s="51">
        <f t="shared" si="3"/>
        <v>0</v>
      </c>
    </row>
    <row r="65" spans="1:8" x14ac:dyDescent="0.25">
      <c r="A65" s="79">
        <v>41000</v>
      </c>
      <c r="B65" s="84">
        <v>-6.6E-3</v>
      </c>
      <c r="C65" s="84">
        <v>1.5E-3</v>
      </c>
      <c r="D65" s="51" t="b">
        <f t="shared" si="0"/>
        <v>1</v>
      </c>
      <c r="E65" s="51">
        <f t="shared" si="1"/>
        <v>1</v>
      </c>
      <c r="F65" s="84">
        <v>-2.6210000000000001E-3</v>
      </c>
      <c r="G65" s="51" t="b">
        <f t="shared" si="2"/>
        <v>1</v>
      </c>
      <c r="H65" s="51">
        <f t="shared" si="3"/>
        <v>1</v>
      </c>
    </row>
    <row r="66" spans="1:8" x14ac:dyDescent="0.25">
      <c r="A66" s="79">
        <v>41030</v>
      </c>
      <c r="B66" s="84">
        <v>-6.1800000000000001E-2</v>
      </c>
      <c r="C66" s="84">
        <v>-1.2200000000000001E-2</v>
      </c>
      <c r="D66" s="51" t="b">
        <f t="shared" si="0"/>
        <v>1</v>
      </c>
      <c r="E66" s="51">
        <f t="shared" si="1"/>
        <v>1</v>
      </c>
      <c r="F66" s="84">
        <v>-1.7156000000000001E-2</v>
      </c>
      <c r="G66" s="51" t="b">
        <f t="shared" si="2"/>
        <v>1</v>
      </c>
      <c r="H66" s="51">
        <f t="shared" si="3"/>
        <v>1</v>
      </c>
    </row>
    <row r="67" spans="1:8" x14ac:dyDescent="0.25">
      <c r="A67" s="79">
        <v>41061</v>
      </c>
      <c r="B67" s="84">
        <v>3.9199999999999999E-2</v>
      </c>
      <c r="C67" s="84">
        <v>1.6999999999999999E-3</v>
      </c>
      <c r="D67" s="51" t="b">
        <f t="shared" si="0"/>
        <v>0</v>
      </c>
      <c r="E67" s="51">
        <f t="shared" si="1"/>
        <v>0</v>
      </c>
      <c r="F67" s="84">
        <v>-3.4819999999999999E-3</v>
      </c>
      <c r="G67" s="51" t="b">
        <f t="shared" si="2"/>
        <v>0</v>
      </c>
      <c r="H67" s="51">
        <f t="shared" si="3"/>
        <v>0</v>
      </c>
    </row>
    <row r="68" spans="1:8" x14ac:dyDescent="0.25">
      <c r="A68" s="79">
        <v>41091</v>
      </c>
      <c r="B68" s="84">
        <v>9.9000000000000008E-3</v>
      </c>
      <c r="C68" s="84">
        <v>8.6999999999999994E-3</v>
      </c>
      <c r="D68" s="51" t="b">
        <f t="shared" si="0"/>
        <v>0</v>
      </c>
      <c r="E68" s="51">
        <f t="shared" si="1"/>
        <v>0</v>
      </c>
      <c r="F68" s="84">
        <v>7.7949999999999998E-3</v>
      </c>
      <c r="G68" s="51" t="b">
        <f t="shared" si="2"/>
        <v>0</v>
      </c>
      <c r="H68" s="51">
        <f t="shared" si="3"/>
        <v>0</v>
      </c>
    </row>
    <row r="69" spans="1:8" x14ac:dyDescent="0.25">
      <c r="A69" s="79">
        <v>41122</v>
      </c>
      <c r="B69" s="84">
        <v>2.5000000000000001E-2</v>
      </c>
      <c r="C69" s="84">
        <v>1.3899999999999999E-2</v>
      </c>
      <c r="D69" s="51" t="b">
        <f t="shared" si="0"/>
        <v>0</v>
      </c>
      <c r="E69" s="51">
        <f t="shared" si="1"/>
        <v>0</v>
      </c>
      <c r="F69" s="84">
        <v>7.5009999999999999E-3</v>
      </c>
      <c r="G69" s="51" t="b">
        <f t="shared" si="2"/>
        <v>0</v>
      </c>
      <c r="H69" s="51">
        <f t="shared" si="3"/>
        <v>0</v>
      </c>
    </row>
    <row r="70" spans="1:8" x14ac:dyDescent="0.25">
      <c r="A70" s="79">
        <v>41153</v>
      </c>
      <c r="B70" s="84">
        <v>2.63E-2</v>
      </c>
      <c r="C70" s="84">
        <v>1.06E-2</v>
      </c>
      <c r="D70" s="51" t="b">
        <f t="shared" si="0"/>
        <v>0</v>
      </c>
      <c r="E70" s="51">
        <f t="shared" si="1"/>
        <v>0</v>
      </c>
      <c r="F70" s="84">
        <v>8.7360000000000007E-3</v>
      </c>
      <c r="G70" s="51" t="b">
        <f t="shared" si="2"/>
        <v>0</v>
      </c>
      <c r="H70" s="51">
        <f t="shared" si="3"/>
        <v>0</v>
      </c>
    </row>
    <row r="71" spans="1:8" x14ac:dyDescent="0.25">
      <c r="A71" s="79">
        <v>41183</v>
      </c>
      <c r="B71" s="84">
        <v>-1.72E-2</v>
      </c>
      <c r="C71" s="84">
        <v>6.3E-3</v>
      </c>
      <c r="D71" s="51" t="b">
        <f t="shared" si="0"/>
        <v>1</v>
      </c>
      <c r="E71" s="51">
        <f t="shared" si="1"/>
        <v>1</v>
      </c>
      <c r="F71" s="84">
        <v>-2.6519999999999998E-3</v>
      </c>
      <c r="G71" s="51" t="b">
        <f t="shared" si="2"/>
        <v>1</v>
      </c>
      <c r="H71" s="51">
        <f t="shared" si="3"/>
        <v>1</v>
      </c>
    </row>
    <row r="72" spans="1:8" x14ac:dyDescent="0.25">
      <c r="A72" s="79">
        <v>41214</v>
      </c>
      <c r="B72" s="84">
        <v>7.7000000000000002E-3</v>
      </c>
      <c r="C72" s="84">
        <v>2.3E-3</v>
      </c>
      <c r="D72" s="51" t="b">
        <f t="shared" si="0"/>
        <v>0</v>
      </c>
      <c r="E72" s="51">
        <f t="shared" si="1"/>
        <v>0</v>
      </c>
      <c r="F72" s="84">
        <v>3.9500000000000004E-3</v>
      </c>
      <c r="G72" s="51" t="b">
        <f t="shared" si="2"/>
        <v>0</v>
      </c>
      <c r="H72" s="51">
        <f t="shared" si="3"/>
        <v>0</v>
      </c>
    </row>
    <row r="73" spans="1:8" x14ac:dyDescent="0.25">
      <c r="A73" s="79">
        <v>41244</v>
      </c>
      <c r="B73" s="84">
        <v>1.23E-2</v>
      </c>
      <c r="C73" s="84">
        <v>1.35E-2</v>
      </c>
      <c r="D73" s="51" t="b">
        <f t="shared" ref="D73:D117" si="4">C73&gt;B73</f>
        <v>1</v>
      </c>
      <c r="E73" s="51">
        <f t="shared" ref="E73:E117" si="5">IF(D73,1,0)</f>
        <v>1</v>
      </c>
      <c r="F73" s="84">
        <v>1.1894E-2</v>
      </c>
      <c r="G73" s="51" t="b">
        <f t="shared" ref="G73:G117" si="6">F73&gt;B73</f>
        <v>0</v>
      </c>
      <c r="H73" s="51">
        <f t="shared" ref="H73:H117" si="7">IF(G73,1,0)</f>
        <v>0</v>
      </c>
    </row>
    <row r="74" spans="1:8" x14ac:dyDescent="0.25">
      <c r="A74" s="79">
        <v>41275</v>
      </c>
      <c r="B74" s="84">
        <v>5.4899999999999997E-2</v>
      </c>
      <c r="C74" s="84">
        <v>2.5000000000000001E-2</v>
      </c>
      <c r="D74" s="51" t="b">
        <f t="shared" si="4"/>
        <v>0</v>
      </c>
      <c r="E74" s="51">
        <f t="shared" si="5"/>
        <v>0</v>
      </c>
      <c r="F74" s="84">
        <v>2.1283E-2</v>
      </c>
      <c r="G74" s="51" t="b">
        <f t="shared" si="6"/>
        <v>0</v>
      </c>
      <c r="H74" s="51">
        <f t="shared" si="7"/>
        <v>0</v>
      </c>
    </row>
    <row r="75" spans="1:8" x14ac:dyDescent="0.25">
      <c r="A75" s="79">
        <v>41306</v>
      </c>
      <c r="B75" s="84">
        <v>1.3299999999999999E-2</v>
      </c>
      <c r="C75" s="84">
        <v>4.7000000000000002E-3</v>
      </c>
      <c r="D75" s="51" t="b">
        <f t="shared" si="4"/>
        <v>0</v>
      </c>
      <c r="E75" s="51">
        <f t="shared" si="5"/>
        <v>0</v>
      </c>
      <c r="F75" s="84">
        <v>2.7880000000000001E-3</v>
      </c>
      <c r="G75" s="51" t="b">
        <f t="shared" si="6"/>
        <v>0</v>
      </c>
      <c r="H75" s="51">
        <f t="shared" si="7"/>
        <v>0</v>
      </c>
    </row>
    <row r="76" spans="1:8" x14ac:dyDescent="0.25">
      <c r="A76" s="79">
        <v>41334</v>
      </c>
      <c r="B76" s="84">
        <v>3.9199999999999999E-2</v>
      </c>
      <c r="C76" s="84">
        <v>1.5100000000000001E-2</v>
      </c>
      <c r="D76" s="51" t="b">
        <f t="shared" si="4"/>
        <v>0</v>
      </c>
      <c r="E76" s="51">
        <f t="shared" si="5"/>
        <v>0</v>
      </c>
      <c r="F76" s="84">
        <v>8.8529999999999998E-3</v>
      </c>
      <c r="G76" s="51" t="b">
        <f t="shared" si="6"/>
        <v>0</v>
      </c>
      <c r="H76" s="51">
        <f t="shared" si="7"/>
        <v>0</v>
      </c>
    </row>
    <row r="77" spans="1:8" x14ac:dyDescent="0.25">
      <c r="A77" s="79">
        <v>41365</v>
      </c>
      <c r="B77" s="84">
        <v>1.6400000000000001E-2</v>
      </c>
      <c r="C77" s="84">
        <v>8.0000000000000002E-3</v>
      </c>
      <c r="D77" s="51" t="b">
        <f t="shared" si="4"/>
        <v>0</v>
      </c>
      <c r="E77" s="51">
        <f t="shared" si="5"/>
        <v>0</v>
      </c>
      <c r="F77" s="84">
        <v>8.2369999999999995E-3</v>
      </c>
      <c r="G77" s="51" t="b">
        <f t="shared" si="6"/>
        <v>0</v>
      </c>
      <c r="H77" s="51">
        <f t="shared" si="7"/>
        <v>0</v>
      </c>
    </row>
    <row r="78" spans="1:8" x14ac:dyDescent="0.25">
      <c r="A78" s="79">
        <v>41395</v>
      </c>
      <c r="B78" s="84">
        <v>2.3599999999999999E-2</v>
      </c>
      <c r="C78" s="84">
        <v>1.6899999999999998E-2</v>
      </c>
      <c r="D78" s="51" t="b">
        <f t="shared" si="4"/>
        <v>0</v>
      </c>
      <c r="E78" s="51">
        <f t="shared" si="5"/>
        <v>0</v>
      </c>
      <c r="F78" s="84">
        <v>6.3400000000000001E-3</v>
      </c>
      <c r="G78" s="51" t="b">
        <f t="shared" si="6"/>
        <v>0</v>
      </c>
      <c r="H78" s="51">
        <f t="shared" si="7"/>
        <v>0</v>
      </c>
    </row>
    <row r="79" spans="1:8" x14ac:dyDescent="0.25">
      <c r="A79" s="79">
        <v>41426</v>
      </c>
      <c r="B79" s="84">
        <v>-1.2999999999999999E-2</v>
      </c>
      <c r="C79" s="84">
        <v>-6.4000000000000003E-3</v>
      </c>
      <c r="D79" s="51" t="b">
        <f t="shared" si="4"/>
        <v>1</v>
      </c>
      <c r="E79" s="51">
        <f t="shared" si="5"/>
        <v>1</v>
      </c>
      <c r="F79" s="84">
        <v>-1.3943000000000001E-2</v>
      </c>
      <c r="G79" s="51" t="b">
        <f t="shared" si="6"/>
        <v>0</v>
      </c>
      <c r="H79" s="51">
        <f t="shared" si="7"/>
        <v>0</v>
      </c>
    </row>
    <row r="80" spans="1:8" x14ac:dyDescent="0.25">
      <c r="A80" s="79">
        <v>41456</v>
      </c>
      <c r="B80" s="84">
        <v>5.4800000000000001E-2</v>
      </c>
      <c r="C80" s="84">
        <v>8.2000000000000007E-3</v>
      </c>
      <c r="D80" s="51" t="b">
        <f t="shared" si="4"/>
        <v>0</v>
      </c>
      <c r="E80" s="51">
        <f t="shared" si="5"/>
        <v>0</v>
      </c>
      <c r="F80" s="84">
        <v>1.0123E-2</v>
      </c>
      <c r="G80" s="51" t="b">
        <f t="shared" si="6"/>
        <v>0</v>
      </c>
      <c r="H80" s="51">
        <f t="shared" si="7"/>
        <v>0</v>
      </c>
    </row>
    <row r="81" spans="1:8" x14ac:dyDescent="0.25">
      <c r="A81" s="79">
        <v>41487</v>
      </c>
      <c r="B81" s="84">
        <v>-2.7900000000000001E-2</v>
      </c>
      <c r="C81" s="84">
        <v>-2.2000000000000001E-3</v>
      </c>
      <c r="D81" s="51" t="b">
        <f t="shared" si="4"/>
        <v>1</v>
      </c>
      <c r="E81" s="51">
        <f t="shared" si="5"/>
        <v>1</v>
      </c>
      <c r="F81" s="84">
        <v>-7.1130000000000004E-3</v>
      </c>
      <c r="G81" s="51" t="b">
        <f t="shared" si="6"/>
        <v>1</v>
      </c>
      <c r="H81" s="51">
        <f t="shared" si="7"/>
        <v>1</v>
      </c>
    </row>
    <row r="82" spans="1:8" x14ac:dyDescent="0.25">
      <c r="A82" s="79">
        <v>41518</v>
      </c>
      <c r="B82" s="84">
        <v>3.7199999999999997E-2</v>
      </c>
      <c r="C82" s="84">
        <v>1.3100000000000001E-2</v>
      </c>
      <c r="D82" s="51" t="b">
        <f t="shared" si="4"/>
        <v>0</v>
      </c>
      <c r="E82" s="51">
        <f t="shared" si="5"/>
        <v>0</v>
      </c>
      <c r="F82" s="84">
        <v>1.3719E-2</v>
      </c>
      <c r="G82" s="51" t="b">
        <f t="shared" si="6"/>
        <v>0</v>
      </c>
      <c r="H82" s="51">
        <f t="shared" si="7"/>
        <v>0</v>
      </c>
    </row>
    <row r="83" spans="1:8" x14ac:dyDescent="0.25">
      <c r="A83" s="79">
        <v>41548</v>
      </c>
      <c r="B83" s="84">
        <v>4.2500000000000003E-2</v>
      </c>
      <c r="C83" s="84">
        <v>1.41E-2</v>
      </c>
      <c r="D83" s="51" t="b">
        <f t="shared" si="4"/>
        <v>0</v>
      </c>
      <c r="E83" s="51">
        <f t="shared" si="5"/>
        <v>0</v>
      </c>
      <c r="F83" s="84">
        <v>1.2591E-2</v>
      </c>
      <c r="G83" s="51" t="b">
        <f t="shared" si="6"/>
        <v>0</v>
      </c>
      <c r="H83" s="51">
        <f t="shared" si="7"/>
        <v>0</v>
      </c>
    </row>
    <row r="84" spans="1:8" x14ac:dyDescent="0.25">
      <c r="A84" s="79">
        <v>41579</v>
      </c>
      <c r="B84" s="84">
        <v>2.9000000000000001E-2</v>
      </c>
      <c r="C84" s="84">
        <v>1.44E-2</v>
      </c>
      <c r="D84" s="51" t="b">
        <f t="shared" si="4"/>
        <v>0</v>
      </c>
      <c r="E84" s="51">
        <f t="shared" si="5"/>
        <v>0</v>
      </c>
      <c r="F84" s="84">
        <v>1.0633E-2</v>
      </c>
      <c r="G84" s="51" t="b">
        <f t="shared" si="6"/>
        <v>0</v>
      </c>
      <c r="H84" s="51">
        <f t="shared" si="7"/>
        <v>0</v>
      </c>
    </row>
    <row r="85" spans="1:8" x14ac:dyDescent="0.25">
      <c r="A85" s="79">
        <v>41609</v>
      </c>
      <c r="B85" s="84">
        <v>2.64E-2</v>
      </c>
      <c r="C85" s="84">
        <v>1.43E-2</v>
      </c>
      <c r="D85" s="51" t="b">
        <f t="shared" si="4"/>
        <v>0</v>
      </c>
      <c r="E85" s="51">
        <f t="shared" si="5"/>
        <v>0</v>
      </c>
      <c r="F85" s="84">
        <v>1.3063999999999999E-2</v>
      </c>
      <c r="G85" s="51" t="b">
        <f t="shared" si="6"/>
        <v>0</v>
      </c>
      <c r="H85" s="51">
        <f t="shared" si="7"/>
        <v>0</v>
      </c>
    </row>
    <row r="86" spans="1:8" x14ac:dyDescent="0.25">
      <c r="A86" s="79">
        <v>41640</v>
      </c>
      <c r="B86" s="84">
        <v>-3.1600000000000003E-2</v>
      </c>
      <c r="C86" s="84">
        <v>-4.0000000000000002E-4</v>
      </c>
      <c r="D86" s="51" t="b">
        <f t="shared" si="4"/>
        <v>1</v>
      </c>
      <c r="E86" s="51">
        <f t="shared" si="5"/>
        <v>1</v>
      </c>
      <c r="F86" s="84">
        <v>-3.9230000000000003E-3</v>
      </c>
      <c r="G86" s="51" t="b">
        <f t="shared" si="6"/>
        <v>1</v>
      </c>
      <c r="H86" s="51">
        <f t="shared" si="7"/>
        <v>1</v>
      </c>
    </row>
    <row r="87" spans="1:8" x14ac:dyDescent="0.25">
      <c r="A87" s="79">
        <v>41671</v>
      </c>
      <c r="B87" s="84">
        <v>4.7399999999999998E-2</v>
      </c>
      <c r="C87" s="84">
        <v>1.83E-2</v>
      </c>
      <c r="D87" s="51" t="b">
        <f t="shared" si="4"/>
        <v>0</v>
      </c>
      <c r="E87" s="51">
        <f t="shared" si="5"/>
        <v>0</v>
      </c>
      <c r="F87" s="84">
        <v>1.6167000000000001E-2</v>
      </c>
      <c r="G87" s="51" t="b">
        <f t="shared" si="6"/>
        <v>0</v>
      </c>
      <c r="H87" s="51">
        <f t="shared" si="7"/>
        <v>0</v>
      </c>
    </row>
    <row r="88" spans="1:8" x14ac:dyDescent="0.25">
      <c r="A88" s="79">
        <v>41699</v>
      </c>
      <c r="B88" s="84">
        <v>5.3E-3</v>
      </c>
      <c r="C88" s="84">
        <v>-7.4999999999999997E-3</v>
      </c>
      <c r="D88" s="51" t="b">
        <f t="shared" si="4"/>
        <v>0</v>
      </c>
      <c r="E88" s="51">
        <f t="shared" si="5"/>
        <v>0</v>
      </c>
      <c r="F88" s="84">
        <v>-6.4859999999999996E-3</v>
      </c>
      <c r="G88" s="51" t="b">
        <f t="shared" si="6"/>
        <v>0</v>
      </c>
      <c r="H88" s="51">
        <f t="shared" si="7"/>
        <v>0</v>
      </c>
    </row>
    <row r="89" spans="1:8" x14ac:dyDescent="0.25">
      <c r="A89" s="79">
        <v>41730</v>
      </c>
      <c r="B89" s="84">
        <v>1.1999999999999999E-3</v>
      </c>
      <c r="C89" s="84">
        <v>-1.5E-3</v>
      </c>
      <c r="D89" s="51" t="b">
        <f t="shared" si="4"/>
        <v>0</v>
      </c>
      <c r="E89" s="51">
        <f t="shared" si="5"/>
        <v>0</v>
      </c>
      <c r="F89" s="84">
        <v>-6.267E-3</v>
      </c>
      <c r="G89" s="51" t="b">
        <f t="shared" si="6"/>
        <v>0</v>
      </c>
      <c r="H89" s="51">
        <f t="shared" si="7"/>
        <v>0</v>
      </c>
    </row>
    <row r="90" spans="1:8" x14ac:dyDescent="0.25">
      <c r="A90" s="79">
        <v>41760</v>
      </c>
      <c r="B90" s="84">
        <v>2.18E-2</v>
      </c>
      <c r="C90" s="84">
        <v>1.3899999999999999E-2</v>
      </c>
      <c r="D90" s="51" t="b">
        <f t="shared" si="4"/>
        <v>0</v>
      </c>
      <c r="E90" s="51">
        <f t="shared" si="5"/>
        <v>0</v>
      </c>
      <c r="F90" s="84">
        <v>1.1819E-2</v>
      </c>
      <c r="G90" s="51" t="b">
        <f t="shared" si="6"/>
        <v>0</v>
      </c>
      <c r="H90" s="51">
        <f t="shared" si="7"/>
        <v>0</v>
      </c>
    </row>
    <row r="91" spans="1:8" x14ac:dyDescent="0.25">
      <c r="A91" s="79">
        <v>41791</v>
      </c>
      <c r="B91" s="84">
        <v>2.5100000000000001E-2</v>
      </c>
      <c r="C91" s="84">
        <v>9.4999999999999998E-3</v>
      </c>
      <c r="D91" s="51" t="b">
        <f t="shared" si="4"/>
        <v>0</v>
      </c>
      <c r="E91" s="51">
        <f t="shared" si="5"/>
        <v>0</v>
      </c>
      <c r="F91" s="84">
        <v>9.9100000000000004E-3</v>
      </c>
      <c r="G91" s="51" t="b">
        <f t="shared" si="6"/>
        <v>0</v>
      </c>
      <c r="H91" s="51">
        <f t="shared" si="7"/>
        <v>0</v>
      </c>
    </row>
    <row r="92" spans="1:8" x14ac:dyDescent="0.25">
      <c r="A92" s="79">
        <v>41821</v>
      </c>
      <c r="B92" s="84">
        <v>-1.9699999999999999E-2</v>
      </c>
      <c r="C92" s="84">
        <v>-3.3E-3</v>
      </c>
      <c r="D92" s="51" t="b">
        <f t="shared" si="4"/>
        <v>1</v>
      </c>
      <c r="E92" s="51">
        <f t="shared" si="5"/>
        <v>1</v>
      </c>
      <c r="F92" s="84">
        <v>-3.555E-3</v>
      </c>
      <c r="G92" s="51" t="b">
        <f t="shared" si="6"/>
        <v>1</v>
      </c>
      <c r="H92" s="51">
        <f t="shared" si="7"/>
        <v>1</v>
      </c>
    </row>
    <row r="93" spans="1:8" x14ac:dyDescent="0.25">
      <c r="A93" s="79">
        <v>41852</v>
      </c>
      <c r="B93" s="84">
        <v>4.2000000000000003E-2</v>
      </c>
      <c r="C93" s="84">
        <v>6.6E-3</v>
      </c>
      <c r="D93" s="51" t="b">
        <f t="shared" si="4"/>
        <v>0</v>
      </c>
      <c r="E93" s="51">
        <f t="shared" si="5"/>
        <v>0</v>
      </c>
      <c r="F93" s="84">
        <v>8.2690000000000003E-3</v>
      </c>
      <c r="G93" s="51" t="b">
        <f t="shared" si="6"/>
        <v>0</v>
      </c>
      <c r="H93" s="51">
        <f t="shared" si="7"/>
        <v>0</v>
      </c>
    </row>
    <row r="94" spans="1:8" x14ac:dyDescent="0.25">
      <c r="A94" s="79">
        <v>41883</v>
      </c>
      <c r="B94" s="84">
        <v>-2.0799999999999999E-2</v>
      </c>
      <c r="C94" s="84">
        <v>2.5000000000000001E-3</v>
      </c>
      <c r="D94" s="51" t="b">
        <f t="shared" si="4"/>
        <v>1</v>
      </c>
      <c r="E94" s="51">
        <f t="shared" si="5"/>
        <v>1</v>
      </c>
      <c r="F94" s="84">
        <v>-1.902E-3</v>
      </c>
      <c r="G94" s="51" t="b">
        <f t="shared" si="6"/>
        <v>1</v>
      </c>
      <c r="H94" s="51">
        <f t="shared" si="7"/>
        <v>1</v>
      </c>
    </row>
    <row r="95" spans="1:8" x14ac:dyDescent="0.25">
      <c r="A95" s="79">
        <v>41913</v>
      </c>
      <c r="B95" s="84">
        <v>2.75E-2</v>
      </c>
      <c r="C95" s="84">
        <v>-9.1999999999999998E-3</v>
      </c>
      <c r="D95" s="51" t="b">
        <f t="shared" si="4"/>
        <v>0</v>
      </c>
      <c r="E95" s="51">
        <f t="shared" si="5"/>
        <v>0</v>
      </c>
      <c r="F95" s="84">
        <v>-6.2469999999999999E-3</v>
      </c>
      <c r="G95" s="51" t="b">
        <f t="shared" si="6"/>
        <v>0</v>
      </c>
      <c r="H95" s="51">
        <f t="shared" si="7"/>
        <v>0</v>
      </c>
    </row>
    <row r="96" spans="1:8" x14ac:dyDescent="0.25">
      <c r="A96" s="79">
        <v>41944</v>
      </c>
      <c r="B96" s="84">
        <v>2.4199999999999999E-2</v>
      </c>
      <c r="C96" s="84">
        <v>1.5699999999999999E-2</v>
      </c>
      <c r="D96" s="51" t="b">
        <f t="shared" si="4"/>
        <v>0</v>
      </c>
      <c r="E96" s="51">
        <f t="shared" si="5"/>
        <v>0</v>
      </c>
      <c r="F96" s="84">
        <v>1.2158E-2</v>
      </c>
      <c r="G96" s="51" t="b">
        <f t="shared" si="6"/>
        <v>0</v>
      </c>
      <c r="H96" s="51">
        <f t="shared" si="7"/>
        <v>0</v>
      </c>
    </row>
    <row r="97" spans="1:8" x14ac:dyDescent="0.25">
      <c r="A97" s="79">
        <v>41974</v>
      </c>
      <c r="B97" s="84">
        <v>0</v>
      </c>
      <c r="C97" s="84">
        <v>2.3E-3</v>
      </c>
      <c r="D97" s="51" t="b">
        <f t="shared" si="4"/>
        <v>1</v>
      </c>
      <c r="E97" s="51">
        <f t="shared" si="5"/>
        <v>1</v>
      </c>
      <c r="F97" s="84">
        <v>3.6089999999999998E-3</v>
      </c>
      <c r="G97" s="51" t="b">
        <f t="shared" si="6"/>
        <v>1</v>
      </c>
      <c r="H97" s="51">
        <f t="shared" si="7"/>
        <v>1</v>
      </c>
    </row>
    <row r="98" spans="1:8" x14ac:dyDescent="0.25">
      <c r="A98" s="79">
        <v>42005</v>
      </c>
      <c r="B98" s="84">
        <v>-2.7799999999999998E-2</v>
      </c>
      <c r="C98" s="84">
        <v>-3.8999999999999998E-3</v>
      </c>
      <c r="D98" s="51" t="b">
        <f t="shared" si="4"/>
        <v>1</v>
      </c>
      <c r="E98" s="51">
        <f t="shared" si="5"/>
        <v>1</v>
      </c>
      <c r="F98" s="84">
        <v>1.3179999999999999E-3</v>
      </c>
      <c r="G98" s="51" t="b">
        <f t="shared" si="6"/>
        <v>1</v>
      </c>
      <c r="H98" s="51">
        <f t="shared" si="7"/>
        <v>1</v>
      </c>
    </row>
    <row r="99" spans="1:8" x14ac:dyDescent="0.25">
      <c r="A99" s="79">
        <v>42036</v>
      </c>
      <c r="B99" s="84">
        <v>5.79E-2</v>
      </c>
      <c r="C99" s="84">
        <v>1.89E-2</v>
      </c>
      <c r="D99" s="51" t="b">
        <f t="shared" si="4"/>
        <v>0</v>
      </c>
      <c r="E99" s="51">
        <f t="shared" si="5"/>
        <v>0</v>
      </c>
      <c r="F99" s="84">
        <v>1.6938000000000002E-2</v>
      </c>
      <c r="G99" s="51" t="b">
        <f t="shared" si="6"/>
        <v>0</v>
      </c>
      <c r="H99" s="51">
        <f t="shared" si="7"/>
        <v>0</v>
      </c>
    </row>
    <row r="100" spans="1:8" x14ac:dyDescent="0.25">
      <c r="A100" s="79">
        <v>42064</v>
      </c>
      <c r="B100" s="84">
        <v>-1.0200000000000001E-2</v>
      </c>
      <c r="C100" s="84">
        <v>4.1000000000000003E-3</v>
      </c>
      <c r="D100" s="51" t="b">
        <f t="shared" si="4"/>
        <v>1</v>
      </c>
      <c r="E100" s="51">
        <f t="shared" si="5"/>
        <v>1</v>
      </c>
      <c r="F100" s="84">
        <v>6.5750000000000001E-3</v>
      </c>
      <c r="G100" s="51" t="b">
        <f t="shared" si="6"/>
        <v>1</v>
      </c>
      <c r="H100" s="51">
        <f t="shared" si="7"/>
        <v>1</v>
      </c>
    </row>
    <row r="101" spans="1:8" x14ac:dyDescent="0.25">
      <c r="A101" s="79">
        <v>42095</v>
      </c>
      <c r="B101" s="84">
        <v>4.4999999999999997E-3</v>
      </c>
      <c r="C101" s="84">
        <v>-2.3999999999999998E-3</v>
      </c>
      <c r="D101" s="51" t="b">
        <f t="shared" si="4"/>
        <v>0</v>
      </c>
      <c r="E101" s="51">
        <f t="shared" si="5"/>
        <v>0</v>
      </c>
      <c r="F101" s="84">
        <v>2.493E-3</v>
      </c>
      <c r="G101" s="51" t="b">
        <f t="shared" si="6"/>
        <v>0</v>
      </c>
      <c r="H101" s="51">
        <f t="shared" si="7"/>
        <v>0</v>
      </c>
    </row>
    <row r="102" spans="1:8" x14ac:dyDescent="0.25">
      <c r="A102" s="79">
        <v>42125</v>
      </c>
      <c r="B102" s="84">
        <v>1.38E-2</v>
      </c>
      <c r="C102" s="84">
        <v>1.26E-2</v>
      </c>
      <c r="D102" s="51" t="b">
        <f t="shared" si="4"/>
        <v>0</v>
      </c>
      <c r="E102" s="51">
        <f t="shared" si="5"/>
        <v>0</v>
      </c>
      <c r="F102" s="84">
        <v>1.004E-2</v>
      </c>
      <c r="G102" s="51" t="b">
        <f t="shared" si="6"/>
        <v>0</v>
      </c>
      <c r="H102" s="51">
        <f t="shared" si="7"/>
        <v>0</v>
      </c>
    </row>
    <row r="103" spans="1:8" x14ac:dyDescent="0.25">
      <c r="A103" s="79">
        <v>42156</v>
      </c>
      <c r="B103" s="84">
        <v>-1.67E-2</v>
      </c>
      <c r="C103" s="84">
        <v>-9.1999999999999998E-3</v>
      </c>
      <c r="D103" s="51" t="b">
        <f t="shared" si="4"/>
        <v>1</v>
      </c>
      <c r="E103" s="51">
        <f t="shared" si="5"/>
        <v>1</v>
      </c>
      <c r="F103" s="84">
        <v>-1.0371E-2</v>
      </c>
      <c r="G103" s="51" t="b">
        <f t="shared" si="6"/>
        <v>1</v>
      </c>
      <c r="H103" s="51">
        <f t="shared" si="7"/>
        <v>1</v>
      </c>
    </row>
    <row r="104" spans="1:8" x14ac:dyDescent="0.25">
      <c r="A104" s="79">
        <v>42186</v>
      </c>
      <c r="B104" s="84">
        <v>1.67E-2</v>
      </c>
      <c r="C104" s="84">
        <v>1.09E-2</v>
      </c>
      <c r="D104" s="51" t="b">
        <f t="shared" si="4"/>
        <v>0</v>
      </c>
      <c r="E104" s="51">
        <f t="shared" si="5"/>
        <v>0</v>
      </c>
      <c r="F104" s="84">
        <v>1.9369999999999999E-3</v>
      </c>
      <c r="G104" s="51" t="b">
        <f t="shared" si="6"/>
        <v>0</v>
      </c>
      <c r="H104" s="51">
        <f t="shared" si="7"/>
        <v>0</v>
      </c>
    </row>
    <row r="105" spans="1:8" x14ac:dyDescent="0.25">
      <c r="A105" s="79">
        <v>42217</v>
      </c>
      <c r="B105" s="84">
        <v>-6.0400000000000002E-2</v>
      </c>
      <c r="C105" s="84">
        <v>-1.3299999999999999E-2</v>
      </c>
      <c r="D105" s="51" t="b">
        <f t="shared" si="4"/>
        <v>1</v>
      </c>
      <c r="E105" s="51">
        <f t="shared" si="5"/>
        <v>1</v>
      </c>
      <c r="F105" s="84">
        <v>-1.9956999999999999E-2</v>
      </c>
      <c r="G105" s="51" t="b">
        <f t="shared" si="6"/>
        <v>1</v>
      </c>
      <c r="H105" s="51">
        <f t="shared" si="7"/>
        <v>1</v>
      </c>
    </row>
    <row r="106" spans="1:8" x14ac:dyDescent="0.25">
      <c r="A106" s="79">
        <v>42248</v>
      </c>
      <c r="B106" s="84">
        <v>-2.9100000000000001E-2</v>
      </c>
      <c r="C106" s="84">
        <v>-2.3800000000000002E-2</v>
      </c>
      <c r="D106" s="51" t="b">
        <f t="shared" si="4"/>
        <v>1</v>
      </c>
      <c r="E106" s="51">
        <f t="shared" si="5"/>
        <v>1</v>
      </c>
      <c r="F106" s="84">
        <v>-1.8256000000000001E-2</v>
      </c>
      <c r="G106" s="51" t="b">
        <f t="shared" si="6"/>
        <v>1</v>
      </c>
      <c r="H106" s="51">
        <f t="shared" si="7"/>
        <v>1</v>
      </c>
    </row>
    <row r="107" spans="1:8" x14ac:dyDescent="0.25">
      <c r="A107" s="79">
        <v>42278</v>
      </c>
      <c r="B107" s="84">
        <v>7.9000000000000001E-2</v>
      </c>
      <c r="C107" s="84">
        <v>2.5999999999999999E-3</v>
      </c>
      <c r="D107" s="51" t="b">
        <f t="shared" si="4"/>
        <v>0</v>
      </c>
      <c r="E107" s="51">
        <f t="shared" si="5"/>
        <v>0</v>
      </c>
      <c r="F107" s="84">
        <v>8.5360000000000002E-3</v>
      </c>
      <c r="G107" s="51" t="b">
        <f t="shared" si="6"/>
        <v>0</v>
      </c>
      <c r="H107" s="51">
        <f t="shared" si="7"/>
        <v>0</v>
      </c>
    </row>
    <row r="108" spans="1:8" x14ac:dyDescent="0.25">
      <c r="A108" s="79">
        <v>42309</v>
      </c>
      <c r="B108" s="84">
        <v>5.4999999999999997E-3</v>
      </c>
      <c r="C108" s="84">
        <v>4.1999999999999997E-3</v>
      </c>
      <c r="D108" s="51" t="b">
        <f t="shared" si="4"/>
        <v>0</v>
      </c>
      <c r="E108" s="51">
        <f t="shared" si="5"/>
        <v>0</v>
      </c>
      <c r="F108" s="84">
        <v>2.996E-3</v>
      </c>
      <c r="G108" s="51" t="b">
        <f t="shared" si="6"/>
        <v>0</v>
      </c>
      <c r="H108" s="51">
        <f t="shared" si="7"/>
        <v>0</v>
      </c>
    </row>
    <row r="109" spans="1:8" x14ac:dyDescent="0.25">
      <c r="A109" s="79">
        <v>42339</v>
      </c>
      <c r="B109" s="84">
        <v>-2.0500000000000001E-2</v>
      </c>
      <c r="C109" s="84">
        <v>-3.8E-3</v>
      </c>
      <c r="D109" s="51" t="b">
        <f t="shared" si="4"/>
        <v>1</v>
      </c>
      <c r="E109" s="51">
        <f t="shared" si="5"/>
        <v>1</v>
      </c>
      <c r="F109" s="84">
        <v>-4.2180000000000004E-3</v>
      </c>
      <c r="G109" s="51" t="b">
        <f t="shared" si="6"/>
        <v>1</v>
      </c>
      <c r="H109" s="51">
        <f t="shared" si="7"/>
        <v>1</v>
      </c>
    </row>
    <row r="110" spans="1:8" x14ac:dyDescent="0.25">
      <c r="A110" s="79">
        <v>42370</v>
      </c>
      <c r="B110" s="84">
        <v>-5.6399999999999999E-2</v>
      </c>
      <c r="C110" s="84">
        <v>-1.9900000000000001E-2</v>
      </c>
      <c r="D110" s="51" t="b">
        <f t="shared" si="4"/>
        <v>1</v>
      </c>
      <c r="E110" s="51">
        <f t="shared" si="5"/>
        <v>1</v>
      </c>
      <c r="F110" s="84">
        <v>-2.6557000000000001E-2</v>
      </c>
      <c r="G110" s="51" t="b">
        <f t="shared" si="6"/>
        <v>1</v>
      </c>
      <c r="H110" s="51">
        <f t="shared" si="7"/>
        <v>1</v>
      </c>
    </row>
    <row r="111" spans="1:8" x14ac:dyDescent="0.25">
      <c r="A111" s="79">
        <v>42401</v>
      </c>
      <c r="B111" s="84">
        <v>-2.9999999999999997E-4</v>
      </c>
      <c r="C111" s="84">
        <v>-1.84E-2</v>
      </c>
      <c r="D111" s="51" t="b">
        <f t="shared" si="4"/>
        <v>0</v>
      </c>
      <c r="E111" s="51">
        <f t="shared" si="5"/>
        <v>0</v>
      </c>
      <c r="F111" s="84">
        <v>-1.2015E-2</v>
      </c>
      <c r="G111" s="51" t="b">
        <f t="shared" si="6"/>
        <v>0</v>
      </c>
      <c r="H111" s="51">
        <f t="shared" si="7"/>
        <v>0</v>
      </c>
    </row>
    <row r="112" spans="1:8" x14ac:dyDescent="0.25">
      <c r="A112" s="79">
        <v>42430</v>
      </c>
      <c r="B112" s="84">
        <v>7.0400000000000004E-2</v>
      </c>
      <c r="C112" s="84">
        <v>2.5000000000000001E-3</v>
      </c>
      <c r="D112" s="51" t="b">
        <f t="shared" si="4"/>
        <v>0</v>
      </c>
      <c r="E112" s="51">
        <f t="shared" si="5"/>
        <v>0</v>
      </c>
      <c r="F112" s="84">
        <v>7.3439999999999998E-3</v>
      </c>
      <c r="G112" s="51" t="b">
        <f t="shared" si="6"/>
        <v>0</v>
      </c>
      <c r="H112" s="51">
        <f t="shared" si="7"/>
        <v>0</v>
      </c>
    </row>
    <row r="113" spans="1:8" x14ac:dyDescent="0.25">
      <c r="A113" s="79">
        <v>42461</v>
      </c>
      <c r="B113" s="84">
        <v>6.1999999999999998E-3</v>
      </c>
      <c r="C113" s="84">
        <v>6.1999999999999998E-3</v>
      </c>
      <c r="D113" s="51" t="b">
        <f t="shared" si="4"/>
        <v>0</v>
      </c>
      <c r="E113" s="51">
        <f t="shared" si="5"/>
        <v>0</v>
      </c>
      <c r="F113" s="84">
        <v>5.2139999999999999E-3</v>
      </c>
      <c r="G113" s="51" t="b">
        <f t="shared" si="6"/>
        <v>0</v>
      </c>
      <c r="H113" s="51">
        <f t="shared" si="7"/>
        <v>0</v>
      </c>
    </row>
    <row r="114" spans="1:8" x14ac:dyDescent="0.25">
      <c r="A114" s="79">
        <v>42491</v>
      </c>
      <c r="B114" s="84">
        <v>1.7899999999999999E-2</v>
      </c>
      <c r="C114" s="84">
        <v>1.3766E-2</v>
      </c>
      <c r="D114" s="51" t="b">
        <f t="shared" si="4"/>
        <v>0</v>
      </c>
      <c r="E114" s="51">
        <f t="shared" si="5"/>
        <v>0</v>
      </c>
      <c r="F114" s="84">
        <v>5.0260000000000001E-3</v>
      </c>
      <c r="G114" s="51" t="b">
        <f t="shared" si="6"/>
        <v>0</v>
      </c>
      <c r="H114" s="51">
        <f t="shared" si="7"/>
        <v>0</v>
      </c>
    </row>
    <row r="115" spans="1:8" x14ac:dyDescent="0.25">
      <c r="A115" s="79">
        <v>42522</v>
      </c>
      <c r="B115" s="84">
        <v>2.0999999999999999E-3</v>
      </c>
      <c r="C115" s="84">
        <v>-9.5169999999999994E-3</v>
      </c>
      <c r="D115" s="51" t="b">
        <f t="shared" si="4"/>
        <v>0</v>
      </c>
      <c r="E115" s="51">
        <f t="shared" si="5"/>
        <v>0</v>
      </c>
      <c r="F115" s="84">
        <v>-4.6410000000000002E-3</v>
      </c>
      <c r="G115" s="51" t="b">
        <f t="shared" si="6"/>
        <v>0</v>
      </c>
      <c r="H115" s="51">
        <f t="shared" si="7"/>
        <v>0</v>
      </c>
    </row>
    <row r="116" spans="1:8" x14ac:dyDescent="0.25">
      <c r="A116" s="79">
        <v>42552</v>
      </c>
      <c r="B116" s="84">
        <v>3.9699999999999999E-2</v>
      </c>
      <c r="C116" s="84">
        <v>1.2834999999999999E-2</v>
      </c>
      <c r="D116" s="51" t="b">
        <f t="shared" si="4"/>
        <v>0</v>
      </c>
      <c r="E116" s="51">
        <f t="shared" si="5"/>
        <v>0</v>
      </c>
      <c r="F116" s="84">
        <v>1.5187000000000001E-2</v>
      </c>
      <c r="G116" s="51" t="b">
        <f t="shared" si="6"/>
        <v>0</v>
      </c>
      <c r="H116" s="51">
        <f t="shared" si="7"/>
        <v>0</v>
      </c>
    </row>
    <row r="117" spans="1:8" x14ac:dyDescent="0.25">
      <c r="A117" s="79">
        <v>42583</v>
      </c>
      <c r="B117" s="84">
        <v>2.5999999999999999E-3</v>
      </c>
      <c r="C117" s="84">
        <v>6.5139999999999998E-3</v>
      </c>
      <c r="D117" s="51" t="b">
        <f t="shared" si="4"/>
        <v>1</v>
      </c>
      <c r="E117" s="51">
        <f t="shared" si="5"/>
        <v>1</v>
      </c>
      <c r="F117" s="84">
        <v>4.5059999999999996E-3</v>
      </c>
      <c r="G117" s="51" t="b">
        <f t="shared" si="6"/>
        <v>1</v>
      </c>
      <c r="H117" s="51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17"/>
  <sheetViews>
    <sheetView topLeftCell="A115" workbookViewId="0">
      <selection activeCell="A107" sqref="A107:A117"/>
    </sheetView>
  </sheetViews>
  <sheetFormatPr defaultRowHeight="15" x14ac:dyDescent="0.25"/>
  <cols>
    <col min="1" max="1" width="9.7109375" style="77" bestFit="1" customWidth="1"/>
    <col min="2" max="2" width="16" style="51" bestFit="1" customWidth="1"/>
    <col min="3" max="6" width="9.140625" style="51"/>
    <col min="7" max="7" width="11" style="51" bestFit="1" customWidth="1"/>
    <col min="8" max="12" width="9.140625" style="51"/>
    <col min="13" max="13" width="11" style="51" bestFit="1" customWidth="1"/>
  </cols>
  <sheetData>
    <row r="1" spans="1:14" x14ac:dyDescent="0.25">
      <c r="A1" s="77" t="s">
        <v>0</v>
      </c>
      <c r="B1" s="64" t="s">
        <v>94</v>
      </c>
      <c r="C1" s="51" t="s">
        <v>193</v>
      </c>
      <c r="F1" s="51" t="s">
        <v>195</v>
      </c>
    </row>
    <row r="2" spans="1:14" s="51" customFormat="1" x14ac:dyDescent="0.25">
      <c r="A2" s="79">
        <v>39083</v>
      </c>
      <c r="B2" s="87">
        <v>0</v>
      </c>
      <c r="C2" s="85">
        <v>0</v>
      </c>
      <c r="F2" s="87">
        <v>0</v>
      </c>
      <c r="M2" s="51" t="s">
        <v>194</v>
      </c>
      <c r="N2" s="51">
        <f>SUM(E8:E117)/COUNT(E8:E117)</f>
        <v>0.52727272727272723</v>
      </c>
    </row>
    <row r="3" spans="1:14" s="51" customFormat="1" x14ac:dyDescent="0.25">
      <c r="A3" s="79">
        <v>39114</v>
      </c>
      <c r="B3" s="87">
        <v>0</v>
      </c>
      <c r="C3" s="85">
        <v>0</v>
      </c>
      <c r="F3" s="87">
        <v>0</v>
      </c>
      <c r="M3" s="51" t="s">
        <v>194</v>
      </c>
      <c r="N3" s="51">
        <f>SUM(H8:H117)/COUNT(H8:H117)</f>
        <v>0.45454545454545453</v>
      </c>
    </row>
    <row r="4" spans="1:14" s="51" customFormat="1" x14ac:dyDescent="0.25">
      <c r="A4" s="79">
        <v>39142</v>
      </c>
      <c r="B4" s="87">
        <v>0</v>
      </c>
      <c r="C4" s="85">
        <v>0</v>
      </c>
      <c r="F4" s="87">
        <v>0</v>
      </c>
    </row>
    <row r="5" spans="1:14" s="51" customFormat="1" x14ac:dyDescent="0.25">
      <c r="A5" s="79">
        <v>39173</v>
      </c>
      <c r="B5" s="87">
        <v>0</v>
      </c>
      <c r="C5" s="85">
        <v>0</v>
      </c>
      <c r="F5" s="87">
        <v>0</v>
      </c>
    </row>
    <row r="6" spans="1:14" s="51" customFormat="1" x14ac:dyDescent="0.25">
      <c r="A6" s="79">
        <v>39203</v>
      </c>
      <c r="B6" s="87">
        <v>0</v>
      </c>
      <c r="C6" s="85">
        <v>0</v>
      </c>
      <c r="F6" s="87">
        <v>0</v>
      </c>
    </row>
    <row r="7" spans="1:14" s="51" customFormat="1" x14ac:dyDescent="0.25">
      <c r="A7" s="79">
        <v>39234</v>
      </c>
      <c r="B7" s="87">
        <v>0</v>
      </c>
      <c r="C7" s="85">
        <v>0</v>
      </c>
      <c r="F7" s="87">
        <v>0</v>
      </c>
    </row>
    <row r="8" spans="1:14" s="51" customFormat="1" x14ac:dyDescent="0.25">
      <c r="A8" s="79">
        <v>39264</v>
      </c>
      <c r="B8" s="72">
        <v>3.63307619047619E-2</v>
      </c>
      <c r="C8" s="84">
        <v>-1.9800000000000002E-2</v>
      </c>
      <c r="D8" s="51" t="b">
        <f>C8&gt;=B8</f>
        <v>0</v>
      </c>
      <c r="E8" s="51">
        <f>IF(D8,1,0)</f>
        <v>0</v>
      </c>
      <c r="F8" s="84">
        <v>3.346E-3</v>
      </c>
      <c r="G8" s="51" t="b">
        <f>F8&gt;=B8</f>
        <v>0</v>
      </c>
      <c r="H8" s="51">
        <f>IF(G8,1,0)</f>
        <v>0</v>
      </c>
    </row>
    <row r="9" spans="1:14" s="51" customFormat="1" x14ac:dyDescent="0.25">
      <c r="A9" s="79">
        <v>39295</v>
      </c>
      <c r="B9" s="72">
        <v>3.1960476190476199E-2</v>
      </c>
      <c r="C9" s="84">
        <v>-1.2200000000000001E-2</v>
      </c>
      <c r="D9" s="51" t="b">
        <f t="shared" ref="D9:D72" si="0">C9&gt;=B9</f>
        <v>0</v>
      </c>
      <c r="E9" s="51">
        <f t="shared" ref="E9:E72" si="1">IF(D9,1,0)</f>
        <v>0</v>
      </c>
      <c r="F9" s="84">
        <v>-2.1766000000000001E-2</v>
      </c>
      <c r="G9" s="51" t="b">
        <f t="shared" ref="G9:G72" si="2">F9&gt;=B9</f>
        <v>0</v>
      </c>
      <c r="H9" s="51">
        <f t="shared" ref="H9:H72" si="3">IF(G9,1,0)</f>
        <v>0</v>
      </c>
    </row>
    <row r="10" spans="1:14" s="51" customFormat="1" x14ac:dyDescent="0.25">
      <c r="A10" s="79">
        <v>39326</v>
      </c>
      <c r="B10" s="72">
        <v>2.7590190476190501E-2</v>
      </c>
      <c r="C10" s="84">
        <v>6.7000000000000002E-3</v>
      </c>
      <c r="D10" s="51" t="b">
        <f t="shared" si="0"/>
        <v>0</v>
      </c>
      <c r="E10" s="51">
        <f t="shared" si="1"/>
        <v>0</v>
      </c>
      <c r="F10" s="84">
        <v>2.1564E-2</v>
      </c>
      <c r="G10" s="51" t="b">
        <f t="shared" si="2"/>
        <v>0</v>
      </c>
      <c r="H10" s="51">
        <f t="shared" si="3"/>
        <v>0</v>
      </c>
    </row>
    <row r="11" spans="1:14" s="51" customFormat="1" x14ac:dyDescent="0.25">
      <c r="A11" s="79">
        <v>39356</v>
      </c>
      <c r="B11" s="72">
        <v>2.3219904761904699E-2</v>
      </c>
      <c r="C11" s="84">
        <v>2.4400000000000002E-2</v>
      </c>
      <c r="D11" s="51" t="b">
        <f t="shared" si="0"/>
        <v>1</v>
      </c>
      <c r="E11" s="51">
        <f t="shared" si="1"/>
        <v>1</v>
      </c>
      <c r="F11" s="84">
        <v>3.0661999999999998E-2</v>
      </c>
      <c r="G11" s="51" t="b">
        <f t="shared" si="2"/>
        <v>1</v>
      </c>
      <c r="H11" s="51">
        <f t="shared" si="3"/>
        <v>1</v>
      </c>
    </row>
    <row r="12" spans="1:14" s="51" customFormat="1" x14ac:dyDescent="0.25">
      <c r="A12" s="79">
        <v>39387</v>
      </c>
      <c r="B12" s="72">
        <v>1.8849619047619101E-2</v>
      </c>
      <c r="C12" s="84">
        <v>-2.12E-2</v>
      </c>
      <c r="D12" s="51" t="b">
        <f t="shared" si="0"/>
        <v>0</v>
      </c>
      <c r="E12" s="51">
        <f t="shared" si="1"/>
        <v>0</v>
      </c>
      <c r="F12" s="84">
        <v>-1.5028E-2</v>
      </c>
      <c r="G12" s="51" t="b">
        <f t="shared" si="2"/>
        <v>0</v>
      </c>
      <c r="H12" s="51">
        <f t="shared" si="3"/>
        <v>0</v>
      </c>
    </row>
    <row r="13" spans="1:14" s="51" customFormat="1" x14ac:dyDescent="0.25">
      <c r="A13" s="79">
        <v>39417</v>
      </c>
      <c r="B13" s="72">
        <v>1.4479333333333301E-2</v>
      </c>
      <c r="C13" s="84">
        <v>3.7000000000000002E-3</v>
      </c>
      <c r="D13" s="51" t="b">
        <f t="shared" si="0"/>
        <v>0</v>
      </c>
      <c r="E13" s="51">
        <f t="shared" si="1"/>
        <v>0</v>
      </c>
      <c r="F13" s="84">
        <v>4.4889999999999999E-3</v>
      </c>
      <c r="G13" s="51" t="b">
        <f t="shared" si="2"/>
        <v>0</v>
      </c>
      <c r="H13" s="51">
        <f t="shared" si="3"/>
        <v>0</v>
      </c>
    </row>
    <row r="14" spans="1:14" x14ac:dyDescent="0.25">
      <c r="A14" s="79">
        <v>39448</v>
      </c>
      <c r="B14" s="72">
        <v>1.9199999999999998E-2</v>
      </c>
      <c r="C14" s="84">
        <v>-1.54E-2</v>
      </c>
      <c r="D14" s="51" t="b">
        <f t="shared" si="0"/>
        <v>0</v>
      </c>
      <c r="E14" s="51">
        <f t="shared" si="1"/>
        <v>0</v>
      </c>
      <c r="F14" s="84">
        <v>-2.8979999999999999E-2</v>
      </c>
      <c r="G14" s="51" t="b">
        <f t="shared" si="2"/>
        <v>0</v>
      </c>
      <c r="H14" s="51">
        <f t="shared" si="3"/>
        <v>0</v>
      </c>
    </row>
    <row r="15" spans="1:14" x14ac:dyDescent="0.25">
      <c r="A15" s="79">
        <v>39479</v>
      </c>
      <c r="B15" s="72">
        <v>3.49E-3</v>
      </c>
      <c r="C15" s="84">
        <v>4.5999999999999999E-3</v>
      </c>
      <c r="D15" s="51" t="b">
        <f t="shared" si="0"/>
        <v>1</v>
      </c>
      <c r="E15" s="51">
        <f t="shared" si="1"/>
        <v>1</v>
      </c>
      <c r="F15" s="84">
        <v>1.3627999999999999E-2</v>
      </c>
      <c r="G15" s="51" t="b">
        <f t="shared" si="2"/>
        <v>1</v>
      </c>
      <c r="H15" s="51">
        <f t="shared" si="3"/>
        <v>1</v>
      </c>
    </row>
    <row r="16" spans="1:14" x14ac:dyDescent="0.25">
      <c r="A16" s="79">
        <v>39508</v>
      </c>
      <c r="B16" s="72">
        <v>-1.3310000000000001E-2</v>
      </c>
      <c r="C16" s="84">
        <v>-2.07E-2</v>
      </c>
      <c r="D16" s="51" t="b">
        <f t="shared" si="0"/>
        <v>0</v>
      </c>
      <c r="E16" s="51">
        <f t="shared" si="1"/>
        <v>0</v>
      </c>
      <c r="F16" s="84">
        <v>-2.7084E-2</v>
      </c>
      <c r="G16" s="51" t="b">
        <f t="shared" si="2"/>
        <v>0</v>
      </c>
      <c r="H16" s="51">
        <f t="shared" si="3"/>
        <v>0</v>
      </c>
    </row>
    <row r="17" spans="1:8" x14ac:dyDescent="0.25">
      <c r="A17" s="79">
        <v>39539</v>
      </c>
      <c r="B17" s="72">
        <v>2.9199999999999999E-3</v>
      </c>
      <c r="C17" s="84">
        <v>1.09E-2</v>
      </c>
      <c r="D17" s="51" t="b">
        <f t="shared" si="0"/>
        <v>1</v>
      </c>
      <c r="E17" s="51">
        <f t="shared" si="1"/>
        <v>1</v>
      </c>
      <c r="F17" s="84">
        <v>1.0145E-2</v>
      </c>
      <c r="G17" s="51" t="b">
        <f t="shared" si="2"/>
        <v>1</v>
      </c>
      <c r="H17" s="51">
        <f t="shared" si="3"/>
        <v>1</v>
      </c>
    </row>
    <row r="18" spans="1:8" x14ac:dyDescent="0.25">
      <c r="A18" s="79">
        <v>39569</v>
      </c>
      <c r="B18" s="72">
        <v>-1.1639999999999999E-2</v>
      </c>
      <c r="C18" s="84">
        <v>1.17E-2</v>
      </c>
      <c r="D18" s="51" t="b">
        <f t="shared" si="0"/>
        <v>1</v>
      </c>
      <c r="E18" s="51">
        <f t="shared" si="1"/>
        <v>1</v>
      </c>
      <c r="F18" s="84">
        <v>1.7444999999999999E-2</v>
      </c>
      <c r="G18" s="51" t="b">
        <f t="shared" si="2"/>
        <v>1</v>
      </c>
      <c r="H18" s="51">
        <f t="shared" si="3"/>
        <v>1</v>
      </c>
    </row>
    <row r="19" spans="1:8" x14ac:dyDescent="0.25">
      <c r="A19" s="79">
        <v>39600</v>
      </c>
      <c r="B19" s="72">
        <v>-5.5599999999999998E-3</v>
      </c>
      <c r="C19" s="84">
        <v>-9.5999999999999992E-3</v>
      </c>
      <c r="D19" s="51" t="b">
        <f t="shared" si="0"/>
        <v>0</v>
      </c>
      <c r="E19" s="51">
        <f t="shared" si="1"/>
        <v>0</v>
      </c>
      <c r="F19" s="84">
        <v>-8.5419999999999992E-3</v>
      </c>
      <c r="G19" s="51" t="b">
        <f t="shared" si="2"/>
        <v>0</v>
      </c>
      <c r="H19" s="51">
        <f t="shared" si="3"/>
        <v>0</v>
      </c>
    </row>
    <row r="20" spans="1:8" x14ac:dyDescent="0.25">
      <c r="A20" s="79">
        <v>39630</v>
      </c>
      <c r="B20" s="72">
        <v>-6.0899999999999999E-3</v>
      </c>
      <c r="C20" s="84">
        <v>-1.7500000000000002E-2</v>
      </c>
      <c r="D20" s="51" t="b">
        <f t="shared" si="0"/>
        <v>0</v>
      </c>
      <c r="E20" s="51">
        <f t="shared" si="1"/>
        <v>0</v>
      </c>
      <c r="F20" s="84">
        <v>-2.6571999999999998E-2</v>
      </c>
      <c r="G20" s="51" t="b">
        <f t="shared" si="2"/>
        <v>0</v>
      </c>
      <c r="H20" s="51">
        <f t="shared" si="3"/>
        <v>0</v>
      </c>
    </row>
    <row r="21" spans="1:8" x14ac:dyDescent="0.25">
      <c r="A21" s="79">
        <v>39661</v>
      </c>
      <c r="B21" s="72">
        <v>5.4799999999999996E-3</v>
      </c>
      <c r="C21" s="84">
        <v>2.8999999999999998E-3</v>
      </c>
      <c r="D21" s="51" t="b">
        <f t="shared" si="0"/>
        <v>0</v>
      </c>
      <c r="E21" s="51">
        <f t="shared" si="1"/>
        <v>0</v>
      </c>
      <c r="F21" s="84">
        <v>-1.528E-2</v>
      </c>
      <c r="G21" s="51" t="b">
        <f t="shared" si="2"/>
        <v>0</v>
      </c>
      <c r="H21" s="51">
        <f t="shared" si="3"/>
        <v>0</v>
      </c>
    </row>
    <row r="22" spans="1:8" x14ac:dyDescent="0.25">
      <c r="A22" s="79">
        <v>39692</v>
      </c>
      <c r="B22" s="72">
        <v>-5.7729999999999997E-2</v>
      </c>
      <c r="C22" s="84">
        <v>-7.0199999999999999E-2</v>
      </c>
      <c r="D22" s="51" t="b">
        <f t="shared" si="0"/>
        <v>0</v>
      </c>
      <c r="E22" s="51">
        <f t="shared" si="1"/>
        <v>0</v>
      </c>
      <c r="F22" s="84">
        <v>-6.5362000000000003E-2</v>
      </c>
      <c r="G22" s="51" t="b">
        <f t="shared" si="2"/>
        <v>0</v>
      </c>
      <c r="H22" s="51">
        <f t="shared" si="3"/>
        <v>0</v>
      </c>
    </row>
    <row r="23" spans="1:8" x14ac:dyDescent="0.25">
      <c r="A23" s="79">
        <v>39722</v>
      </c>
      <c r="B23" s="72">
        <v>-3.1890000000000002E-2</v>
      </c>
      <c r="C23" s="84">
        <v>-7.0999999999999994E-2</v>
      </c>
      <c r="D23" s="51" t="b">
        <f t="shared" si="0"/>
        <v>0</v>
      </c>
      <c r="E23" s="51">
        <f t="shared" si="1"/>
        <v>0</v>
      </c>
      <c r="F23" s="84">
        <v>-6.2181E-2</v>
      </c>
      <c r="G23" s="51" t="b">
        <f t="shared" si="2"/>
        <v>0</v>
      </c>
      <c r="H23" s="51">
        <f t="shared" si="3"/>
        <v>0</v>
      </c>
    </row>
    <row r="24" spans="1:8" x14ac:dyDescent="0.25">
      <c r="A24" s="79">
        <v>39753</v>
      </c>
      <c r="B24" s="72">
        <v>4.3610000000000003E-2</v>
      </c>
      <c r="C24" s="84">
        <v>-4.3799999999999999E-2</v>
      </c>
      <c r="D24" s="51" t="b">
        <f t="shared" si="0"/>
        <v>0</v>
      </c>
      <c r="E24" s="51">
        <f t="shared" si="1"/>
        <v>0</v>
      </c>
      <c r="F24" s="84">
        <v>-2.6412000000000001E-2</v>
      </c>
      <c r="G24" s="51" t="b">
        <f t="shared" si="2"/>
        <v>0</v>
      </c>
      <c r="H24" s="51">
        <f t="shared" si="3"/>
        <v>0</v>
      </c>
    </row>
    <row r="25" spans="1:8" x14ac:dyDescent="0.25">
      <c r="A25" s="79">
        <v>39783</v>
      </c>
      <c r="B25" s="72">
        <v>5.355E-2</v>
      </c>
      <c r="C25" s="84">
        <v>-2.5999999999999999E-3</v>
      </c>
      <c r="D25" s="51" t="b">
        <f t="shared" si="0"/>
        <v>0</v>
      </c>
      <c r="E25" s="51">
        <f t="shared" si="1"/>
        <v>0</v>
      </c>
      <c r="F25" s="84">
        <v>-1.4886999999999999E-2</v>
      </c>
      <c r="G25" s="51" t="b">
        <f t="shared" si="2"/>
        <v>0</v>
      </c>
      <c r="H25" s="51">
        <f t="shared" si="3"/>
        <v>0</v>
      </c>
    </row>
    <row r="26" spans="1:8" x14ac:dyDescent="0.25">
      <c r="A26" s="79">
        <v>39814</v>
      </c>
      <c r="B26" s="72">
        <v>-1.7049999999999999E-2</v>
      </c>
      <c r="C26" s="84">
        <v>2.1100000000000001E-2</v>
      </c>
      <c r="D26" s="51" t="b">
        <f t="shared" si="0"/>
        <v>1</v>
      </c>
      <c r="E26" s="51">
        <f t="shared" si="1"/>
        <v>1</v>
      </c>
      <c r="F26" s="84">
        <v>7.1240000000000001E-3</v>
      </c>
      <c r="G26" s="51" t="b">
        <f t="shared" si="2"/>
        <v>1</v>
      </c>
      <c r="H26" s="51">
        <f t="shared" si="3"/>
        <v>1</v>
      </c>
    </row>
    <row r="27" spans="1:8" x14ac:dyDescent="0.25">
      <c r="A27" s="79">
        <v>39845</v>
      </c>
      <c r="B27" s="72">
        <v>-1.18E-2</v>
      </c>
      <c r="C27" s="84">
        <v>-4.0000000000000002E-4</v>
      </c>
      <c r="D27" s="51" t="b">
        <f t="shared" si="0"/>
        <v>1</v>
      </c>
      <c r="E27" s="51">
        <f t="shared" si="1"/>
        <v>1</v>
      </c>
      <c r="F27" s="84">
        <v>-3.7139999999999999E-3</v>
      </c>
      <c r="G27" s="51" t="b">
        <f t="shared" si="2"/>
        <v>1</v>
      </c>
      <c r="H27" s="51">
        <f t="shared" si="3"/>
        <v>1</v>
      </c>
    </row>
    <row r="28" spans="1:8" x14ac:dyDescent="0.25">
      <c r="A28" s="79">
        <v>39873</v>
      </c>
      <c r="B28" s="72">
        <v>-8.9499999999999996E-3</v>
      </c>
      <c r="C28" s="84">
        <v>1.35E-2</v>
      </c>
      <c r="D28" s="51" t="b">
        <f t="shared" si="0"/>
        <v>1</v>
      </c>
      <c r="E28" s="51">
        <f t="shared" si="1"/>
        <v>1</v>
      </c>
      <c r="F28" s="84">
        <v>2.7099999999999997E-4</v>
      </c>
      <c r="G28" s="51" t="b">
        <f t="shared" si="2"/>
        <v>1</v>
      </c>
      <c r="H28" s="51">
        <f t="shared" si="3"/>
        <v>1</v>
      </c>
    </row>
    <row r="29" spans="1:8" x14ac:dyDescent="0.25">
      <c r="A29" s="79">
        <v>39904</v>
      </c>
      <c r="B29" s="72">
        <v>1.745E-2</v>
      </c>
      <c r="C29" s="84">
        <v>2.7799999999999998E-2</v>
      </c>
      <c r="D29" s="51" t="b">
        <f t="shared" si="0"/>
        <v>1</v>
      </c>
      <c r="E29" s="51">
        <f t="shared" si="1"/>
        <v>1</v>
      </c>
      <c r="F29" s="84">
        <v>1.0538E-2</v>
      </c>
      <c r="G29" s="51" t="b">
        <f t="shared" si="2"/>
        <v>0</v>
      </c>
      <c r="H29" s="51">
        <f t="shared" si="3"/>
        <v>0</v>
      </c>
    </row>
    <row r="30" spans="1:8" x14ac:dyDescent="0.25">
      <c r="A30" s="79">
        <v>39934</v>
      </c>
      <c r="B30" s="72">
        <v>2.6599999999999999E-2</v>
      </c>
      <c r="C30" s="84">
        <v>2.9499999999999998E-2</v>
      </c>
      <c r="D30" s="51" t="b">
        <f t="shared" si="0"/>
        <v>1</v>
      </c>
      <c r="E30" s="51">
        <f t="shared" si="1"/>
        <v>1</v>
      </c>
      <c r="F30" s="84">
        <v>3.3242000000000001E-2</v>
      </c>
      <c r="G30" s="51" t="b">
        <f t="shared" si="2"/>
        <v>1</v>
      </c>
      <c r="H30" s="51">
        <f t="shared" si="3"/>
        <v>1</v>
      </c>
    </row>
    <row r="31" spans="1:8" x14ac:dyDescent="0.25">
      <c r="A31" s="79">
        <v>39965</v>
      </c>
      <c r="B31" s="72">
        <v>1.882E-2</v>
      </c>
      <c r="C31" s="84">
        <v>2.2200000000000001E-2</v>
      </c>
      <c r="D31" s="51" t="b">
        <f t="shared" si="0"/>
        <v>1</v>
      </c>
      <c r="E31" s="51">
        <f t="shared" si="1"/>
        <v>1</v>
      </c>
      <c r="F31" s="84">
        <v>3.7959999999999999E-3</v>
      </c>
      <c r="G31" s="51" t="b">
        <f t="shared" si="2"/>
        <v>0</v>
      </c>
      <c r="H31" s="51">
        <f t="shared" si="3"/>
        <v>0</v>
      </c>
    </row>
    <row r="32" spans="1:8" x14ac:dyDescent="0.25">
      <c r="A32" s="79">
        <v>39995</v>
      </c>
      <c r="B32" s="72">
        <v>2.9770000000000001E-2</v>
      </c>
      <c r="C32" s="84">
        <v>2.3699999999999999E-2</v>
      </c>
      <c r="D32" s="51" t="b">
        <f t="shared" si="0"/>
        <v>0</v>
      </c>
      <c r="E32" s="51">
        <f t="shared" si="1"/>
        <v>0</v>
      </c>
      <c r="F32" s="84">
        <v>1.5363999999999999E-2</v>
      </c>
      <c r="G32" s="51" t="b">
        <f t="shared" si="2"/>
        <v>0</v>
      </c>
      <c r="H32" s="51">
        <f t="shared" si="3"/>
        <v>0</v>
      </c>
    </row>
    <row r="33" spans="1:8" x14ac:dyDescent="0.25">
      <c r="A33" s="79">
        <v>40026</v>
      </c>
      <c r="B33" s="72">
        <v>1.6070000000000001E-2</v>
      </c>
      <c r="C33" s="84">
        <v>1.6400000000000001E-2</v>
      </c>
      <c r="D33" s="51" t="b">
        <f t="shared" si="0"/>
        <v>1</v>
      </c>
      <c r="E33" s="51">
        <f t="shared" si="1"/>
        <v>1</v>
      </c>
      <c r="F33" s="84">
        <v>1.0944000000000001E-2</v>
      </c>
      <c r="G33" s="51" t="b">
        <f t="shared" si="2"/>
        <v>0</v>
      </c>
      <c r="H33" s="51">
        <f t="shared" si="3"/>
        <v>0</v>
      </c>
    </row>
    <row r="34" spans="1:8" x14ac:dyDescent="0.25">
      <c r="A34" s="79">
        <v>40057</v>
      </c>
      <c r="B34" s="72">
        <v>1.2659999999999999E-2</v>
      </c>
      <c r="C34" s="84">
        <v>2.2800000000000001E-2</v>
      </c>
      <c r="D34" s="51" t="b">
        <f t="shared" si="0"/>
        <v>1</v>
      </c>
      <c r="E34" s="51">
        <f t="shared" si="1"/>
        <v>1</v>
      </c>
      <c r="F34" s="84">
        <v>1.7371999999999999E-2</v>
      </c>
      <c r="G34" s="51" t="b">
        <f t="shared" si="2"/>
        <v>1</v>
      </c>
      <c r="H34" s="51">
        <f t="shared" si="3"/>
        <v>1</v>
      </c>
    </row>
    <row r="35" spans="1:8" x14ac:dyDescent="0.25">
      <c r="A35" s="79">
        <v>40087</v>
      </c>
      <c r="B35" s="72">
        <v>7.9299999999999995E-3</v>
      </c>
      <c r="C35" s="84">
        <v>5.7000000000000002E-3</v>
      </c>
      <c r="D35" s="51" t="b">
        <f t="shared" si="0"/>
        <v>0</v>
      </c>
      <c r="E35" s="51">
        <f t="shared" si="1"/>
        <v>0</v>
      </c>
      <c r="F35" s="84">
        <v>-8.9499999999999996E-4</v>
      </c>
      <c r="G35" s="51" t="b">
        <f t="shared" si="2"/>
        <v>0</v>
      </c>
      <c r="H35" s="51">
        <f t="shared" si="3"/>
        <v>0</v>
      </c>
    </row>
    <row r="36" spans="1:8" x14ac:dyDescent="0.25">
      <c r="A36" s="79">
        <v>40118</v>
      </c>
      <c r="B36" s="72">
        <v>1.159E-2</v>
      </c>
      <c r="C36" s="84">
        <v>1.9599999999999999E-2</v>
      </c>
      <c r="D36" s="51" t="b">
        <f t="shared" si="0"/>
        <v>1</v>
      </c>
      <c r="E36" s="51">
        <f t="shared" si="1"/>
        <v>1</v>
      </c>
      <c r="F36" s="84">
        <v>7.9760000000000005E-3</v>
      </c>
      <c r="G36" s="51" t="b">
        <f t="shared" si="2"/>
        <v>0</v>
      </c>
      <c r="H36" s="51">
        <f t="shared" si="3"/>
        <v>0</v>
      </c>
    </row>
    <row r="37" spans="1:8" x14ac:dyDescent="0.25">
      <c r="A37" s="79">
        <v>40148</v>
      </c>
      <c r="B37" s="72">
        <v>-1.3820000000000001E-2</v>
      </c>
      <c r="C37" s="84">
        <v>2.1000000000000001E-2</v>
      </c>
      <c r="D37" s="51" t="b">
        <f t="shared" si="0"/>
        <v>1</v>
      </c>
      <c r="E37" s="51">
        <f t="shared" si="1"/>
        <v>1</v>
      </c>
      <c r="F37" s="84">
        <v>7.5779999999999997E-3</v>
      </c>
      <c r="G37" s="51" t="b">
        <f t="shared" si="2"/>
        <v>1</v>
      </c>
      <c r="H37" s="51">
        <f t="shared" si="3"/>
        <v>1</v>
      </c>
    </row>
    <row r="38" spans="1:8" x14ac:dyDescent="0.25">
      <c r="A38" s="79">
        <v>40179</v>
      </c>
      <c r="B38" s="72">
        <v>1.404E-2</v>
      </c>
      <c r="C38" s="84">
        <v>1.1299999999999999E-2</v>
      </c>
      <c r="D38" s="51" t="b">
        <f t="shared" si="0"/>
        <v>0</v>
      </c>
      <c r="E38" s="51">
        <f t="shared" si="1"/>
        <v>0</v>
      </c>
      <c r="F38" s="84">
        <v>-3.6870000000000002E-3</v>
      </c>
      <c r="G38" s="51" t="b">
        <f t="shared" si="2"/>
        <v>0</v>
      </c>
      <c r="H38" s="51">
        <f t="shared" si="3"/>
        <v>0</v>
      </c>
    </row>
    <row r="39" spans="1:8" x14ac:dyDescent="0.25">
      <c r="A39" s="79">
        <v>40210</v>
      </c>
      <c r="B39" s="72">
        <v>4.3299999999999996E-3</v>
      </c>
      <c r="C39" s="84">
        <v>8.6999999999999994E-3</v>
      </c>
      <c r="D39" s="51" t="b">
        <f t="shared" si="0"/>
        <v>1</v>
      </c>
      <c r="E39" s="51">
        <f t="shared" si="1"/>
        <v>1</v>
      </c>
      <c r="F39" s="84">
        <v>1.3079999999999999E-3</v>
      </c>
      <c r="G39" s="51" t="b">
        <f t="shared" si="2"/>
        <v>0</v>
      </c>
      <c r="H39" s="51">
        <f t="shared" si="3"/>
        <v>0</v>
      </c>
    </row>
    <row r="40" spans="1:8" x14ac:dyDescent="0.25">
      <c r="A40" s="79">
        <v>40238</v>
      </c>
      <c r="B40" s="72">
        <v>2.1299999999999999E-3</v>
      </c>
      <c r="C40" s="84">
        <v>2.1999999999999999E-2</v>
      </c>
      <c r="D40" s="51" t="b">
        <f t="shared" si="0"/>
        <v>1</v>
      </c>
      <c r="E40" s="51">
        <f t="shared" si="1"/>
        <v>1</v>
      </c>
      <c r="F40" s="84">
        <v>1.6552999999999998E-2</v>
      </c>
      <c r="G40" s="51" t="b">
        <f t="shared" si="2"/>
        <v>1</v>
      </c>
      <c r="H40" s="51">
        <f t="shared" si="3"/>
        <v>1</v>
      </c>
    </row>
    <row r="41" spans="1:8" x14ac:dyDescent="0.25">
      <c r="A41" s="79">
        <v>40269</v>
      </c>
      <c r="B41" s="72">
        <v>1.5389999999999999E-2</v>
      </c>
      <c r="C41" s="84">
        <v>1.17E-2</v>
      </c>
      <c r="D41" s="51" t="b">
        <f t="shared" si="0"/>
        <v>0</v>
      </c>
      <c r="E41" s="51">
        <f t="shared" si="1"/>
        <v>0</v>
      </c>
      <c r="F41" s="84">
        <v>9.0030000000000006E-3</v>
      </c>
      <c r="G41" s="51" t="b">
        <f t="shared" si="2"/>
        <v>0</v>
      </c>
      <c r="H41" s="51">
        <f t="shared" si="3"/>
        <v>0</v>
      </c>
    </row>
    <row r="42" spans="1:8" x14ac:dyDescent="0.25">
      <c r="A42" s="79">
        <v>40299</v>
      </c>
      <c r="B42" s="72">
        <v>-3.0300000000000001E-3</v>
      </c>
      <c r="C42" s="84">
        <v>-2.4500000000000001E-2</v>
      </c>
      <c r="D42" s="51" t="b">
        <f t="shared" si="0"/>
        <v>0</v>
      </c>
      <c r="E42" s="51">
        <f t="shared" si="1"/>
        <v>0</v>
      </c>
      <c r="F42" s="84">
        <v>-2.5954999999999999E-2</v>
      </c>
      <c r="G42" s="51" t="b">
        <f t="shared" si="2"/>
        <v>0</v>
      </c>
      <c r="H42" s="51">
        <f t="shared" si="3"/>
        <v>0</v>
      </c>
    </row>
    <row r="43" spans="1:8" x14ac:dyDescent="0.25">
      <c r="A43" s="79">
        <v>40330</v>
      </c>
      <c r="B43" s="72">
        <v>1.7989999999999999E-2</v>
      </c>
      <c r="C43" s="84">
        <v>-1.32E-2</v>
      </c>
      <c r="D43" s="51" t="b">
        <f t="shared" si="0"/>
        <v>0</v>
      </c>
      <c r="E43" s="51">
        <f t="shared" si="1"/>
        <v>0</v>
      </c>
      <c r="F43" s="84">
        <v>-8.8570000000000003E-3</v>
      </c>
      <c r="G43" s="51" t="b">
        <f t="shared" si="2"/>
        <v>0</v>
      </c>
      <c r="H43" s="51">
        <f t="shared" si="3"/>
        <v>0</v>
      </c>
    </row>
    <row r="44" spans="1:8" x14ac:dyDescent="0.25">
      <c r="A44" s="79">
        <v>40360</v>
      </c>
      <c r="B44" s="72">
        <v>1.6650000000000002E-2</v>
      </c>
      <c r="C44" s="84">
        <v>1.3100000000000001E-2</v>
      </c>
      <c r="D44" s="51" t="b">
        <f t="shared" si="0"/>
        <v>0</v>
      </c>
      <c r="E44" s="51">
        <f t="shared" si="1"/>
        <v>0</v>
      </c>
      <c r="F44" s="84">
        <v>7.7039999999999999E-3</v>
      </c>
      <c r="G44" s="51" t="b">
        <f t="shared" si="2"/>
        <v>0</v>
      </c>
      <c r="H44" s="51">
        <f t="shared" si="3"/>
        <v>0</v>
      </c>
    </row>
    <row r="45" spans="1:8" x14ac:dyDescent="0.25">
      <c r="A45" s="79">
        <v>40391</v>
      </c>
      <c r="B45" s="72">
        <v>1.9390000000000001E-2</v>
      </c>
      <c r="C45" s="84">
        <v>-8.0000000000000004E-4</v>
      </c>
      <c r="D45" s="51" t="b">
        <f t="shared" si="0"/>
        <v>0</v>
      </c>
      <c r="E45" s="51">
        <f t="shared" si="1"/>
        <v>0</v>
      </c>
      <c r="F45" s="84">
        <v>1.268E-3</v>
      </c>
      <c r="G45" s="51" t="b">
        <f t="shared" si="2"/>
        <v>0</v>
      </c>
      <c r="H45" s="51">
        <f t="shared" si="3"/>
        <v>0</v>
      </c>
    </row>
    <row r="46" spans="1:8" x14ac:dyDescent="0.25">
      <c r="A46" s="79">
        <v>40422</v>
      </c>
      <c r="B46" s="72">
        <v>3.8E-3</v>
      </c>
      <c r="C46" s="84">
        <v>2.29E-2</v>
      </c>
      <c r="D46" s="51" t="b">
        <f t="shared" si="0"/>
        <v>1</v>
      </c>
      <c r="E46" s="51">
        <f t="shared" si="1"/>
        <v>1</v>
      </c>
      <c r="F46" s="84">
        <v>2.3466000000000001E-2</v>
      </c>
      <c r="G46" s="51" t="b">
        <f t="shared" si="2"/>
        <v>1</v>
      </c>
      <c r="H46" s="51">
        <f t="shared" si="3"/>
        <v>1</v>
      </c>
    </row>
    <row r="47" spans="1:8" x14ac:dyDescent="0.25">
      <c r="A47" s="79">
        <v>40452</v>
      </c>
      <c r="B47" s="72">
        <v>1.3500000000000001E-3</v>
      </c>
      <c r="C47" s="84">
        <v>1.4500000000000001E-2</v>
      </c>
      <c r="D47" s="51" t="b">
        <f t="shared" si="0"/>
        <v>1</v>
      </c>
      <c r="E47" s="51">
        <f t="shared" si="1"/>
        <v>1</v>
      </c>
      <c r="F47" s="84">
        <v>1.4808999999999999E-2</v>
      </c>
      <c r="G47" s="51" t="b">
        <f t="shared" si="2"/>
        <v>1</v>
      </c>
      <c r="H47" s="51">
        <f t="shared" si="3"/>
        <v>1</v>
      </c>
    </row>
    <row r="48" spans="1:8" x14ac:dyDescent="0.25">
      <c r="A48" s="79">
        <v>40483</v>
      </c>
      <c r="B48" s="72">
        <v>-9.8600000000000007E-3</v>
      </c>
      <c r="C48" s="84">
        <v>-4.0000000000000001E-3</v>
      </c>
      <c r="D48" s="51" t="b">
        <f t="shared" si="0"/>
        <v>1</v>
      </c>
      <c r="E48" s="51">
        <f t="shared" si="1"/>
        <v>1</v>
      </c>
      <c r="F48" s="84">
        <v>-9.7799999999999992E-4</v>
      </c>
      <c r="G48" s="51" t="b">
        <f t="shared" si="2"/>
        <v>1</v>
      </c>
      <c r="H48" s="51">
        <f t="shared" si="3"/>
        <v>1</v>
      </c>
    </row>
    <row r="49" spans="1:8" x14ac:dyDescent="0.25">
      <c r="A49" s="79">
        <v>40513</v>
      </c>
      <c r="B49" s="72">
        <v>-7.45E-3</v>
      </c>
      <c r="C49" s="84">
        <v>2.2100000000000002E-2</v>
      </c>
      <c r="D49" s="51" t="b">
        <f t="shared" si="0"/>
        <v>1</v>
      </c>
      <c r="E49" s="51">
        <f t="shared" si="1"/>
        <v>1</v>
      </c>
      <c r="F49" s="84">
        <v>2.2048999999999999E-2</v>
      </c>
      <c r="G49" s="51" t="b">
        <f t="shared" si="2"/>
        <v>1</v>
      </c>
      <c r="H49" s="51">
        <f t="shared" si="3"/>
        <v>1</v>
      </c>
    </row>
    <row r="50" spans="1:8" x14ac:dyDescent="0.25">
      <c r="A50" s="79">
        <v>40544</v>
      </c>
      <c r="B50" s="72">
        <v>-7.9000000000000001E-4</v>
      </c>
      <c r="C50" s="84">
        <v>8.6E-3</v>
      </c>
      <c r="D50" s="51" t="b">
        <f t="shared" si="0"/>
        <v>1</v>
      </c>
      <c r="E50" s="51">
        <f t="shared" si="1"/>
        <v>1</v>
      </c>
      <c r="F50" s="84">
        <v>1.456E-3</v>
      </c>
      <c r="G50" s="51" t="b">
        <f t="shared" si="2"/>
        <v>1</v>
      </c>
      <c r="H50" s="51">
        <f t="shared" si="3"/>
        <v>1</v>
      </c>
    </row>
    <row r="51" spans="1:8" x14ac:dyDescent="0.25">
      <c r="A51" s="79">
        <v>40575</v>
      </c>
      <c r="B51" s="72">
        <v>4.79E-3</v>
      </c>
      <c r="C51" s="84">
        <v>1.5100000000000001E-2</v>
      </c>
      <c r="D51" s="51" t="b">
        <f t="shared" si="0"/>
        <v>1</v>
      </c>
      <c r="E51" s="51">
        <f t="shared" si="1"/>
        <v>1</v>
      </c>
      <c r="F51" s="84">
        <v>8.3400000000000002E-3</v>
      </c>
      <c r="G51" s="51" t="b">
        <f t="shared" si="2"/>
        <v>1</v>
      </c>
      <c r="H51" s="51">
        <f t="shared" si="3"/>
        <v>1</v>
      </c>
    </row>
    <row r="52" spans="1:8" x14ac:dyDescent="0.25">
      <c r="A52" s="79">
        <v>40603</v>
      </c>
      <c r="B52" s="72">
        <v>-1.1000000000000001E-3</v>
      </c>
      <c r="C52" s="84">
        <v>-5.0000000000000001E-4</v>
      </c>
      <c r="D52" s="51" t="b">
        <f t="shared" si="0"/>
        <v>1</v>
      </c>
      <c r="E52" s="51">
        <f t="shared" si="1"/>
        <v>1</v>
      </c>
      <c r="F52" s="84">
        <v>-9.5100000000000002E-4</v>
      </c>
      <c r="G52" s="51" t="b">
        <f t="shared" si="2"/>
        <v>1</v>
      </c>
      <c r="H52" s="51">
        <f t="shared" si="3"/>
        <v>1</v>
      </c>
    </row>
    <row r="53" spans="1:8" x14ac:dyDescent="0.25">
      <c r="A53" s="79">
        <v>40634</v>
      </c>
      <c r="B53" s="72">
        <v>1.5270000000000001E-2</v>
      </c>
      <c r="C53" s="84">
        <v>1.23E-2</v>
      </c>
      <c r="D53" s="51" t="b">
        <f t="shared" si="0"/>
        <v>0</v>
      </c>
      <c r="E53" s="51">
        <f t="shared" si="1"/>
        <v>0</v>
      </c>
      <c r="F53" s="84">
        <v>1.2215E-2</v>
      </c>
      <c r="G53" s="51" t="b">
        <f t="shared" si="2"/>
        <v>0</v>
      </c>
      <c r="H53" s="51">
        <f t="shared" si="3"/>
        <v>0</v>
      </c>
    </row>
    <row r="54" spans="1:8" x14ac:dyDescent="0.25">
      <c r="A54" s="79">
        <v>40664</v>
      </c>
      <c r="B54" s="72">
        <v>1.217E-2</v>
      </c>
      <c r="C54" s="84">
        <v>-8.0000000000000002E-3</v>
      </c>
      <c r="D54" s="51" t="b">
        <f t="shared" si="0"/>
        <v>0</v>
      </c>
      <c r="E54" s="51">
        <f t="shared" si="1"/>
        <v>0</v>
      </c>
      <c r="F54" s="84">
        <v>-1.0822999999999999E-2</v>
      </c>
      <c r="G54" s="51" t="b">
        <f t="shared" si="2"/>
        <v>0</v>
      </c>
      <c r="H54" s="51">
        <f t="shared" si="3"/>
        <v>0</v>
      </c>
    </row>
    <row r="55" spans="1:8" x14ac:dyDescent="0.25">
      <c r="A55" s="79">
        <v>40695</v>
      </c>
      <c r="B55" s="72">
        <v>-7.3000000000000001E-3</v>
      </c>
      <c r="C55" s="84">
        <v>-1.26E-2</v>
      </c>
      <c r="D55" s="51" t="b">
        <f t="shared" si="0"/>
        <v>0</v>
      </c>
      <c r="E55" s="51">
        <f t="shared" si="1"/>
        <v>0</v>
      </c>
      <c r="F55" s="84">
        <v>-1.3009E-2</v>
      </c>
      <c r="G55" s="51" t="b">
        <f t="shared" si="2"/>
        <v>0</v>
      </c>
      <c r="H55" s="51">
        <f t="shared" si="3"/>
        <v>0</v>
      </c>
    </row>
    <row r="56" spans="1:8" x14ac:dyDescent="0.25">
      <c r="A56" s="79">
        <v>40725</v>
      </c>
      <c r="B56" s="72">
        <v>1.9189999999999999E-2</v>
      </c>
      <c r="C56" s="84">
        <v>-3.8E-3</v>
      </c>
      <c r="D56" s="51" t="b">
        <f t="shared" si="0"/>
        <v>0</v>
      </c>
      <c r="E56" s="51">
        <f t="shared" si="1"/>
        <v>0</v>
      </c>
      <c r="F56" s="84">
        <v>3.885E-3</v>
      </c>
      <c r="G56" s="51" t="b">
        <f t="shared" si="2"/>
        <v>0</v>
      </c>
      <c r="H56" s="51">
        <f t="shared" si="3"/>
        <v>0</v>
      </c>
    </row>
    <row r="57" spans="1:8" x14ac:dyDescent="0.25">
      <c r="A57" s="79">
        <v>40756</v>
      </c>
      <c r="B57" s="72">
        <v>3.49E-3</v>
      </c>
      <c r="C57" s="84">
        <v>-3.7600000000000001E-2</v>
      </c>
      <c r="D57" s="51" t="b">
        <f t="shared" si="0"/>
        <v>0</v>
      </c>
      <c r="E57" s="51">
        <f t="shared" si="1"/>
        <v>0</v>
      </c>
      <c r="F57" s="84">
        <v>-2.6370999999999999E-2</v>
      </c>
      <c r="G57" s="51" t="b">
        <f t="shared" si="2"/>
        <v>0</v>
      </c>
      <c r="H57" s="51">
        <f t="shared" si="3"/>
        <v>0</v>
      </c>
    </row>
    <row r="58" spans="1:8" x14ac:dyDescent="0.25">
      <c r="A58" s="79">
        <v>40787</v>
      </c>
      <c r="B58" s="72">
        <v>2.2499999999999998E-3</v>
      </c>
      <c r="C58" s="84">
        <v>-2.3800000000000002E-2</v>
      </c>
      <c r="D58" s="51" t="b">
        <f t="shared" si="0"/>
        <v>0</v>
      </c>
      <c r="E58" s="51">
        <f t="shared" si="1"/>
        <v>0</v>
      </c>
      <c r="F58" s="84">
        <v>-2.7883999999999999E-2</v>
      </c>
      <c r="G58" s="51" t="b">
        <f t="shared" si="2"/>
        <v>0</v>
      </c>
      <c r="H58" s="51">
        <f t="shared" si="3"/>
        <v>0</v>
      </c>
    </row>
    <row r="59" spans="1:8" x14ac:dyDescent="0.25">
      <c r="A59" s="79">
        <v>40817</v>
      </c>
      <c r="B59" s="72">
        <v>1.2500000000000001E-2</v>
      </c>
      <c r="C59" s="84">
        <v>2.8000000000000001E-2</v>
      </c>
      <c r="D59" s="51" t="b">
        <f t="shared" si="0"/>
        <v>1</v>
      </c>
      <c r="E59" s="51">
        <f t="shared" si="1"/>
        <v>1</v>
      </c>
      <c r="F59" s="84">
        <v>1.0685999999999999E-2</v>
      </c>
      <c r="G59" s="51" t="b">
        <f t="shared" si="2"/>
        <v>0</v>
      </c>
      <c r="H59" s="51">
        <f t="shared" si="3"/>
        <v>0</v>
      </c>
    </row>
    <row r="60" spans="1:8" x14ac:dyDescent="0.25">
      <c r="A60" s="79">
        <v>40848</v>
      </c>
      <c r="B60" s="72">
        <v>-1.8270000000000002E-2</v>
      </c>
      <c r="C60" s="84">
        <v>-8.0999999999999996E-3</v>
      </c>
      <c r="D60" s="51" t="b">
        <f t="shared" si="0"/>
        <v>1</v>
      </c>
      <c r="E60" s="51">
        <f t="shared" si="1"/>
        <v>1</v>
      </c>
      <c r="F60" s="84">
        <v>-9.7809999999999998E-3</v>
      </c>
      <c r="G60" s="51" t="b">
        <f t="shared" si="2"/>
        <v>1</v>
      </c>
      <c r="H60" s="51">
        <f t="shared" si="3"/>
        <v>1</v>
      </c>
    </row>
    <row r="61" spans="1:8" x14ac:dyDescent="0.25">
      <c r="A61" s="79">
        <v>40878</v>
      </c>
      <c r="B61" s="72">
        <v>1.9279999999999999E-2</v>
      </c>
      <c r="C61" s="84">
        <v>-9.2999999999999992E-3</v>
      </c>
      <c r="D61" s="51" t="b">
        <f t="shared" si="0"/>
        <v>0</v>
      </c>
      <c r="E61" s="51">
        <f t="shared" si="1"/>
        <v>0</v>
      </c>
      <c r="F61" s="84">
        <v>-5.5209999999999999E-3</v>
      </c>
      <c r="G61" s="51" t="b">
        <f t="shared" si="2"/>
        <v>0</v>
      </c>
      <c r="H61" s="51">
        <f t="shared" si="3"/>
        <v>0</v>
      </c>
    </row>
    <row r="62" spans="1:8" x14ac:dyDescent="0.25">
      <c r="A62" s="79">
        <v>40909</v>
      </c>
      <c r="B62" s="72">
        <v>1.542E-2</v>
      </c>
      <c r="C62" s="84">
        <v>3.1300000000000001E-2</v>
      </c>
      <c r="D62" s="51" t="b">
        <f t="shared" si="0"/>
        <v>1</v>
      </c>
      <c r="E62" s="51">
        <f t="shared" si="1"/>
        <v>1</v>
      </c>
      <c r="F62" s="84">
        <v>1.787E-2</v>
      </c>
      <c r="G62" s="51" t="b">
        <f t="shared" si="2"/>
        <v>1</v>
      </c>
      <c r="H62" s="51">
        <f t="shared" si="3"/>
        <v>1</v>
      </c>
    </row>
    <row r="63" spans="1:8" x14ac:dyDescent="0.25">
      <c r="A63" s="79">
        <v>40940</v>
      </c>
      <c r="B63" s="72">
        <v>4.0499999999999998E-3</v>
      </c>
      <c r="C63" s="84">
        <v>2.3800000000000002E-2</v>
      </c>
      <c r="D63" s="51" t="b">
        <f t="shared" si="0"/>
        <v>1</v>
      </c>
      <c r="E63" s="51">
        <f t="shared" si="1"/>
        <v>1</v>
      </c>
      <c r="F63" s="84">
        <v>1.5065E-2</v>
      </c>
      <c r="G63" s="51" t="b">
        <f t="shared" si="2"/>
        <v>1</v>
      </c>
      <c r="H63" s="51">
        <f t="shared" si="3"/>
        <v>1</v>
      </c>
    </row>
    <row r="64" spans="1:8" x14ac:dyDescent="0.25">
      <c r="A64" s="79">
        <v>40969</v>
      </c>
      <c r="B64" s="72">
        <v>-6.8399999999999997E-3</v>
      </c>
      <c r="C64" s="84">
        <v>8.9999999999999993E-3</v>
      </c>
      <c r="D64" s="51" t="b">
        <f t="shared" si="0"/>
        <v>1</v>
      </c>
      <c r="E64" s="51">
        <f t="shared" si="1"/>
        <v>1</v>
      </c>
      <c r="F64" s="84">
        <v>4.7899999999999999E-4</v>
      </c>
      <c r="G64" s="51" t="b">
        <f t="shared" si="2"/>
        <v>1</v>
      </c>
      <c r="H64" s="51">
        <f t="shared" si="3"/>
        <v>1</v>
      </c>
    </row>
    <row r="65" spans="1:8" x14ac:dyDescent="0.25">
      <c r="A65" s="79">
        <v>41000</v>
      </c>
      <c r="B65" s="72">
        <v>1.2330000000000001E-2</v>
      </c>
      <c r="C65" s="84">
        <v>1.5E-3</v>
      </c>
      <c r="D65" s="51" t="b">
        <f t="shared" si="0"/>
        <v>0</v>
      </c>
      <c r="E65" s="51">
        <f t="shared" si="1"/>
        <v>0</v>
      </c>
      <c r="F65" s="84">
        <v>-2.6210000000000001E-3</v>
      </c>
      <c r="G65" s="51" t="b">
        <f t="shared" si="2"/>
        <v>0</v>
      </c>
      <c r="H65" s="51">
        <f t="shared" si="3"/>
        <v>0</v>
      </c>
    </row>
    <row r="66" spans="1:8" x14ac:dyDescent="0.25">
      <c r="A66" s="79">
        <v>41030</v>
      </c>
      <c r="B66" s="72">
        <v>9.6500000000000006E-3</v>
      </c>
      <c r="C66" s="84">
        <v>-1.2200000000000001E-2</v>
      </c>
      <c r="D66" s="51" t="b">
        <f t="shared" si="0"/>
        <v>0</v>
      </c>
      <c r="E66" s="51">
        <f t="shared" si="1"/>
        <v>0</v>
      </c>
      <c r="F66" s="84">
        <v>-1.7156000000000001E-2</v>
      </c>
      <c r="G66" s="51" t="b">
        <f t="shared" si="2"/>
        <v>0</v>
      </c>
      <c r="H66" s="51">
        <f t="shared" si="3"/>
        <v>0</v>
      </c>
    </row>
    <row r="67" spans="1:8" x14ac:dyDescent="0.25">
      <c r="A67" s="79">
        <v>41061</v>
      </c>
      <c r="B67" s="72">
        <v>4.0000000000000001E-3</v>
      </c>
      <c r="C67" s="84">
        <v>1.6999999999999999E-3</v>
      </c>
      <c r="D67" s="51" t="b">
        <f t="shared" si="0"/>
        <v>0</v>
      </c>
      <c r="E67" s="51">
        <f t="shared" si="1"/>
        <v>0</v>
      </c>
      <c r="F67" s="84">
        <v>-3.4819999999999999E-3</v>
      </c>
      <c r="G67" s="51" t="b">
        <f t="shared" si="2"/>
        <v>0</v>
      </c>
      <c r="H67" s="51">
        <f t="shared" si="3"/>
        <v>0</v>
      </c>
    </row>
    <row r="68" spans="1:8" x14ac:dyDescent="0.25">
      <c r="A68" s="79">
        <v>41091</v>
      </c>
      <c r="B68" s="72">
        <v>2.6499999999999999E-2</v>
      </c>
      <c r="C68" s="84">
        <v>8.6999999999999994E-3</v>
      </c>
      <c r="D68" s="51" t="b">
        <f t="shared" si="0"/>
        <v>0</v>
      </c>
      <c r="E68" s="51">
        <f t="shared" si="1"/>
        <v>0</v>
      </c>
      <c r="F68" s="84">
        <v>7.7949999999999998E-3</v>
      </c>
      <c r="G68" s="51" t="b">
        <f t="shared" si="2"/>
        <v>0</v>
      </c>
      <c r="H68" s="51">
        <f t="shared" si="3"/>
        <v>0</v>
      </c>
    </row>
    <row r="69" spans="1:8" x14ac:dyDescent="0.25">
      <c r="A69" s="79">
        <v>41122</v>
      </c>
      <c r="B69" s="72">
        <v>6.8999999999999997E-4</v>
      </c>
      <c r="C69" s="84">
        <v>1.3899999999999999E-2</v>
      </c>
      <c r="D69" s="51" t="b">
        <f t="shared" si="0"/>
        <v>1</v>
      </c>
      <c r="E69" s="51">
        <f t="shared" si="1"/>
        <v>1</v>
      </c>
      <c r="F69" s="84">
        <v>7.5009999999999999E-3</v>
      </c>
      <c r="G69" s="51" t="b">
        <f t="shared" si="2"/>
        <v>1</v>
      </c>
      <c r="H69" s="51">
        <f t="shared" si="3"/>
        <v>1</v>
      </c>
    </row>
    <row r="70" spans="1:8" x14ac:dyDescent="0.25">
      <c r="A70" s="79">
        <v>41153</v>
      </c>
      <c r="B70" s="72">
        <v>-1.2E-4</v>
      </c>
      <c r="C70" s="84">
        <v>1.06E-2</v>
      </c>
      <c r="D70" s="51" t="b">
        <f t="shared" si="0"/>
        <v>1</v>
      </c>
      <c r="E70" s="51">
        <f t="shared" si="1"/>
        <v>1</v>
      </c>
      <c r="F70" s="84">
        <v>8.7360000000000007E-3</v>
      </c>
      <c r="G70" s="51" t="b">
        <f t="shared" si="2"/>
        <v>1</v>
      </c>
      <c r="H70" s="51">
        <f t="shared" si="3"/>
        <v>1</v>
      </c>
    </row>
    <row r="71" spans="1:8" x14ac:dyDescent="0.25">
      <c r="A71" s="79">
        <v>41183</v>
      </c>
      <c r="B71" s="72">
        <v>9.1400000000000006E-3</v>
      </c>
      <c r="C71" s="84">
        <v>6.3E-3</v>
      </c>
      <c r="D71" s="51" t="b">
        <f t="shared" si="0"/>
        <v>0</v>
      </c>
      <c r="E71" s="51">
        <f t="shared" si="1"/>
        <v>0</v>
      </c>
      <c r="F71" s="84">
        <v>-2.6519999999999998E-3</v>
      </c>
      <c r="G71" s="51" t="b">
        <f t="shared" si="2"/>
        <v>0</v>
      </c>
      <c r="H71" s="51">
        <f t="shared" si="3"/>
        <v>0</v>
      </c>
    </row>
    <row r="72" spans="1:8" x14ac:dyDescent="0.25">
      <c r="A72" s="79">
        <v>41214</v>
      </c>
      <c r="B72" s="72">
        <v>1.7000000000000001E-4</v>
      </c>
      <c r="C72" s="84">
        <v>2.3E-3</v>
      </c>
      <c r="D72" s="51" t="b">
        <f t="shared" si="0"/>
        <v>1</v>
      </c>
      <c r="E72" s="51">
        <f t="shared" si="1"/>
        <v>1</v>
      </c>
      <c r="F72" s="84">
        <v>3.9500000000000004E-3</v>
      </c>
      <c r="G72" s="51" t="b">
        <f t="shared" si="2"/>
        <v>1</v>
      </c>
      <c r="H72" s="51">
        <f t="shared" si="3"/>
        <v>1</v>
      </c>
    </row>
    <row r="73" spans="1:8" x14ac:dyDescent="0.25">
      <c r="A73" s="79">
        <v>41244</v>
      </c>
      <c r="B73" s="72">
        <v>-2.5400000000000002E-3</v>
      </c>
      <c r="C73" s="84">
        <v>1.35E-2</v>
      </c>
      <c r="D73" s="51" t="b">
        <f t="shared" ref="D73:D117" si="4">C73&gt;=B73</f>
        <v>1</v>
      </c>
      <c r="E73" s="51">
        <f t="shared" ref="E73:E117" si="5">IF(D73,1,0)</f>
        <v>1</v>
      </c>
      <c r="F73" s="84">
        <v>1.1894E-2</v>
      </c>
      <c r="G73" s="51" t="b">
        <f t="shared" ref="G73:G117" si="6">F73&gt;=B73</f>
        <v>1</v>
      </c>
      <c r="H73" s="51">
        <f t="shared" ref="H73:H117" si="7">IF(G73,1,0)</f>
        <v>1</v>
      </c>
    </row>
    <row r="74" spans="1:8" x14ac:dyDescent="0.25">
      <c r="A74" s="79">
        <v>41275</v>
      </c>
      <c r="B74" s="72">
        <v>-8.5199999999999998E-3</v>
      </c>
      <c r="C74" s="84">
        <v>2.5000000000000001E-2</v>
      </c>
      <c r="D74" s="51" t="b">
        <f t="shared" si="4"/>
        <v>1</v>
      </c>
      <c r="E74" s="51">
        <f t="shared" si="5"/>
        <v>1</v>
      </c>
      <c r="F74" s="84">
        <v>2.1283E-2</v>
      </c>
      <c r="G74" s="51" t="b">
        <f t="shared" si="6"/>
        <v>1</v>
      </c>
      <c r="H74" s="51">
        <f t="shared" si="7"/>
        <v>1</v>
      </c>
    </row>
    <row r="75" spans="1:8" x14ac:dyDescent="0.25">
      <c r="A75" s="79">
        <v>41306</v>
      </c>
      <c r="B75" s="72">
        <v>7.1599999999999997E-3</v>
      </c>
      <c r="C75" s="84">
        <v>4.7000000000000002E-3</v>
      </c>
      <c r="D75" s="51" t="b">
        <f t="shared" si="4"/>
        <v>0</v>
      </c>
      <c r="E75" s="51">
        <f t="shared" si="5"/>
        <v>0</v>
      </c>
      <c r="F75" s="84">
        <v>2.7880000000000001E-3</v>
      </c>
      <c r="G75" s="51" t="b">
        <f t="shared" si="6"/>
        <v>0</v>
      </c>
      <c r="H75" s="51">
        <f t="shared" si="7"/>
        <v>0</v>
      </c>
    </row>
    <row r="76" spans="1:8" x14ac:dyDescent="0.25">
      <c r="A76" s="79">
        <v>41334</v>
      </c>
      <c r="B76" s="72">
        <v>5.6999999999999998E-4</v>
      </c>
      <c r="C76" s="84">
        <v>1.5100000000000001E-2</v>
      </c>
      <c r="D76" s="51" t="b">
        <f t="shared" si="4"/>
        <v>1</v>
      </c>
      <c r="E76" s="51">
        <f t="shared" si="5"/>
        <v>1</v>
      </c>
      <c r="F76" s="84">
        <v>8.8529999999999998E-3</v>
      </c>
      <c r="G76" s="51" t="b">
        <f t="shared" si="6"/>
        <v>1</v>
      </c>
      <c r="H76" s="51">
        <f t="shared" si="7"/>
        <v>1</v>
      </c>
    </row>
    <row r="77" spans="1:8" x14ac:dyDescent="0.25">
      <c r="A77" s="79">
        <v>41365</v>
      </c>
      <c r="B77" s="72">
        <v>1.3990000000000001E-2</v>
      </c>
      <c r="C77" s="84">
        <v>8.0000000000000002E-3</v>
      </c>
      <c r="D77" s="51" t="b">
        <f t="shared" si="4"/>
        <v>0</v>
      </c>
      <c r="E77" s="51">
        <f t="shared" si="5"/>
        <v>0</v>
      </c>
      <c r="F77" s="84">
        <v>8.2369999999999995E-3</v>
      </c>
      <c r="G77" s="51" t="b">
        <f t="shared" si="6"/>
        <v>0</v>
      </c>
      <c r="H77" s="51">
        <f t="shared" si="7"/>
        <v>0</v>
      </c>
    </row>
    <row r="78" spans="1:8" x14ac:dyDescent="0.25">
      <c r="A78" s="79">
        <v>41395</v>
      </c>
      <c r="B78" s="72">
        <v>-2.2710000000000001E-2</v>
      </c>
      <c r="C78" s="84">
        <v>1.6899999999999998E-2</v>
      </c>
      <c r="D78" s="51" t="b">
        <f t="shared" si="4"/>
        <v>1</v>
      </c>
      <c r="E78" s="51">
        <f t="shared" si="5"/>
        <v>1</v>
      </c>
      <c r="F78" s="84">
        <v>6.3400000000000001E-3</v>
      </c>
      <c r="G78" s="51" t="b">
        <f t="shared" si="6"/>
        <v>1</v>
      </c>
      <c r="H78" s="51">
        <f t="shared" si="7"/>
        <v>1</v>
      </c>
    </row>
    <row r="79" spans="1:8" x14ac:dyDescent="0.25">
      <c r="A79" s="79">
        <v>41426</v>
      </c>
      <c r="B79" s="72">
        <v>-2.1149999999999999E-2</v>
      </c>
      <c r="C79" s="84">
        <v>-6.4000000000000003E-3</v>
      </c>
      <c r="D79" s="51" t="b">
        <f t="shared" si="4"/>
        <v>1</v>
      </c>
      <c r="E79" s="51">
        <f t="shared" si="5"/>
        <v>1</v>
      </c>
      <c r="F79" s="84">
        <v>-1.3943000000000001E-2</v>
      </c>
      <c r="G79" s="51" t="b">
        <f t="shared" si="6"/>
        <v>1</v>
      </c>
      <c r="H79" s="51">
        <f t="shared" si="7"/>
        <v>1</v>
      </c>
    </row>
    <row r="80" spans="1:8" x14ac:dyDescent="0.25">
      <c r="A80" s="79">
        <v>41456</v>
      </c>
      <c r="B80" s="72">
        <v>4.9199999999999999E-3</v>
      </c>
      <c r="C80" s="84">
        <v>8.2000000000000007E-3</v>
      </c>
      <c r="D80" s="51" t="b">
        <f t="shared" si="4"/>
        <v>1</v>
      </c>
      <c r="E80" s="51">
        <f t="shared" si="5"/>
        <v>1</v>
      </c>
      <c r="F80" s="84">
        <v>1.0123E-2</v>
      </c>
      <c r="G80" s="51" t="b">
        <f t="shared" si="6"/>
        <v>1</v>
      </c>
      <c r="H80" s="51">
        <f t="shared" si="7"/>
        <v>1</v>
      </c>
    </row>
    <row r="81" spans="1:8" x14ac:dyDescent="0.25">
      <c r="A81" s="79">
        <v>41487</v>
      </c>
      <c r="B81" s="72">
        <v>-5.2199999999999998E-3</v>
      </c>
      <c r="C81" s="84">
        <v>-2.2000000000000001E-3</v>
      </c>
      <c r="D81" s="51" t="b">
        <f t="shared" si="4"/>
        <v>1</v>
      </c>
      <c r="E81" s="51">
        <f t="shared" si="5"/>
        <v>1</v>
      </c>
      <c r="F81" s="84">
        <v>-7.1130000000000004E-3</v>
      </c>
      <c r="G81" s="51" t="b">
        <f t="shared" si="6"/>
        <v>0</v>
      </c>
      <c r="H81" s="51">
        <f t="shared" si="7"/>
        <v>0</v>
      </c>
    </row>
    <row r="82" spans="1:8" x14ac:dyDescent="0.25">
      <c r="A82" s="79">
        <v>41518</v>
      </c>
      <c r="B82" s="72">
        <v>7.3099999999999997E-3</v>
      </c>
      <c r="C82" s="84">
        <v>1.3100000000000001E-2</v>
      </c>
      <c r="D82" s="51" t="b">
        <f t="shared" si="4"/>
        <v>1</v>
      </c>
      <c r="E82" s="51">
        <f t="shared" si="5"/>
        <v>1</v>
      </c>
      <c r="F82" s="84">
        <v>1.3719E-2</v>
      </c>
      <c r="G82" s="51" t="b">
        <f t="shared" si="6"/>
        <v>1</v>
      </c>
      <c r="H82" s="51">
        <f t="shared" si="7"/>
        <v>1</v>
      </c>
    </row>
    <row r="83" spans="1:8" x14ac:dyDescent="0.25">
      <c r="A83" s="79">
        <v>41548</v>
      </c>
      <c r="B83" s="72">
        <v>1.0869999999999999E-2</v>
      </c>
      <c r="C83" s="84">
        <v>1.41E-2</v>
      </c>
      <c r="D83" s="51" t="b">
        <f t="shared" si="4"/>
        <v>1</v>
      </c>
      <c r="E83" s="51">
        <f t="shared" si="5"/>
        <v>1</v>
      </c>
      <c r="F83" s="84">
        <v>1.2591E-2</v>
      </c>
      <c r="G83" s="51" t="b">
        <f t="shared" si="6"/>
        <v>1</v>
      </c>
      <c r="H83" s="51">
        <f t="shared" si="7"/>
        <v>1</v>
      </c>
    </row>
    <row r="84" spans="1:8" x14ac:dyDescent="0.25">
      <c r="A84" s="79">
        <v>41579</v>
      </c>
      <c r="B84" s="72">
        <v>-1.8699999999999999E-3</v>
      </c>
      <c r="C84" s="84">
        <v>1.44E-2</v>
      </c>
      <c r="D84" s="51" t="b">
        <f t="shared" si="4"/>
        <v>1</v>
      </c>
      <c r="E84" s="51">
        <f t="shared" si="5"/>
        <v>1</v>
      </c>
      <c r="F84" s="84">
        <v>1.0633E-2</v>
      </c>
      <c r="G84" s="51" t="b">
        <f t="shared" si="6"/>
        <v>1</v>
      </c>
      <c r="H84" s="51">
        <f t="shared" si="7"/>
        <v>1</v>
      </c>
    </row>
    <row r="85" spans="1:8" x14ac:dyDescent="0.25">
      <c r="A85" s="79">
        <v>41609</v>
      </c>
      <c r="B85" s="72">
        <v>-3.9199999999999999E-3</v>
      </c>
      <c r="C85" s="84">
        <v>1.43E-2</v>
      </c>
      <c r="D85" s="51" t="b">
        <f t="shared" si="4"/>
        <v>1</v>
      </c>
      <c r="E85" s="51">
        <f t="shared" si="5"/>
        <v>1</v>
      </c>
      <c r="F85" s="84">
        <v>1.3063999999999999E-2</v>
      </c>
      <c r="G85" s="51" t="b">
        <f t="shared" si="6"/>
        <v>1</v>
      </c>
      <c r="H85" s="51">
        <f t="shared" si="7"/>
        <v>1</v>
      </c>
    </row>
    <row r="86" spans="1:8" x14ac:dyDescent="0.25">
      <c r="A86" s="79">
        <v>41640</v>
      </c>
      <c r="B86" s="72">
        <v>1.6320000000000001E-2</v>
      </c>
      <c r="C86" s="84">
        <v>-4.0000000000000002E-4</v>
      </c>
      <c r="D86" s="51" t="b">
        <f t="shared" si="4"/>
        <v>0</v>
      </c>
      <c r="E86" s="51">
        <f t="shared" si="5"/>
        <v>0</v>
      </c>
      <c r="F86" s="84">
        <v>-3.9230000000000003E-3</v>
      </c>
      <c r="G86" s="51" t="b">
        <f t="shared" si="6"/>
        <v>0</v>
      </c>
      <c r="H86" s="51">
        <f t="shared" si="7"/>
        <v>0</v>
      </c>
    </row>
    <row r="87" spans="1:8" x14ac:dyDescent="0.25">
      <c r="A87" s="79">
        <v>41671</v>
      </c>
      <c r="B87" s="72">
        <v>7.0800000000000004E-3</v>
      </c>
      <c r="C87" s="84">
        <v>1.83E-2</v>
      </c>
      <c r="D87" s="51" t="b">
        <f t="shared" si="4"/>
        <v>1</v>
      </c>
      <c r="E87" s="51">
        <f t="shared" si="5"/>
        <v>1</v>
      </c>
      <c r="F87" s="84">
        <v>1.6167000000000001E-2</v>
      </c>
      <c r="G87" s="51" t="b">
        <f t="shared" si="6"/>
        <v>1</v>
      </c>
      <c r="H87" s="51">
        <f t="shared" si="7"/>
        <v>1</v>
      </c>
    </row>
    <row r="88" spans="1:8" x14ac:dyDescent="0.25">
      <c r="A88" s="79">
        <v>41699</v>
      </c>
      <c r="B88" s="72">
        <v>-6.6E-4</v>
      </c>
      <c r="C88" s="84">
        <v>-7.4999999999999997E-3</v>
      </c>
      <c r="D88" s="51" t="b">
        <f t="shared" si="4"/>
        <v>0</v>
      </c>
      <c r="E88" s="51">
        <f t="shared" si="5"/>
        <v>0</v>
      </c>
      <c r="F88" s="84">
        <v>-6.4859999999999996E-3</v>
      </c>
      <c r="G88" s="51" t="b">
        <f t="shared" si="6"/>
        <v>0</v>
      </c>
      <c r="H88" s="51">
        <f t="shared" si="7"/>
        <v>0</v>
      </c>
    </row>
    <row r="89" spans="1:8" x14ac:dyDescent="0.25">
      <c r="A89" s="79">
        <v>41730</v>
      </c>
      <c r="B89" s="72">
        <v>8.9800000000000001E-3</v>
      </c>
      <c r="C89" s="84">
        <v>-1.5E-3</v>
      </c>
      <c r="D89" s="51" t="b">
        <f t="shared" si="4"/>
        <v>0</v>
      </c>
      <c r="E89" s="51">
        <f t="shared" si="5"/>
        <v>0</v>
      </c>
      <c r="F89" s="84">
        <v>-6.267E-3</v>
      </c>
      <c r="G89" s="51" t="b">
        <f t="shared" si="6"/>
        <v>0</v>
      </c>
      <c r="H89" s="51">
        <f t="shared" si="7"/>
        <v>0</v>
      </c>
    </row>
    <row r="90" spans="1:8" x14ac:dyDescent="0.25">
      <c r="A90" s="79">
        <v>41760</v>
      </c>
      <c r="B90" s="72">
        <v>1.197E-2</v>
      </c>
      <c r="C90" s="84">
        <v>1.3899999999999999E-2</v>
      </c>
      <c r="D90" s="51" t="b">
        <f t="shared" si="4"/>
        <v>1</v>
      </c>
      <c r="E90" s="51">
        <f t="shared" si="5"/>
        <v>1</v>
      </c>
      <c r="F90" s="84">
        <v>1.1819E-2</v>
      </c>
      <c r="G90" s="51" t="b">
        <f t="shared" si="6"/>
        <v>0</v>
      </c>
      <c r="H90" s="51">
        <f t="shared" si="7"/>
        <v>0</v>
      </c>
    </row>
    <row r="91" spans="1:8" x14ac:dyDescent="0.25">
      <c r="A91" s="79">
        <v>41791</v>
      </c>
      <c r="B91" s="72">
        <v>0</v>
      </c>
      <c r="C91" s="84">
        <v>9.4999999999999998E-3</v>
      </c>
      <c r="D91" s="51" t="b">
        <f t="shared" si="4"/>
        <v>1</v>
      </c>
      <c r="E91" s="51">
        <f t="shared" si="5"/>
        <v>1</v>
      </c>
      <c r="F91" s="84">
        <v>9.9100000000000004E-3</v>
      </c>
      <c r="G91" s="51" t="b">
        <f t="shared" si="6"/>
        <v>1</v>
      </c>
      <c r="H91" s="51">
        <f t="shared" si="7"/>
        <v>1</v>
      </c>
    </row>
    <row r="92" spans="1:8" x14ac:dyDescent="0.25">
      <c r="A92" s="79">
        <v>41821</v>
      </c>
      <c r="B92" s="72">
        <v>-7.1000000000000002E-4</v>
      </c>
      <c r="C92" s="84">
        <v>-3.3E-3</v>
      </c>
      <c r="D92" s="51" t="b">
        <f t="shared" si="4"/>
        <v>0</v>
      </c>
      <c r="E92" s="51">
        <f t="shared" si="5"/>
        <v>0</v>
      </c>
      <c r="F92" s="84">
        <v>-3.555E-3</v>
      </c>
      <c r="G92" s="51" t="b">
        <f t="shared" si="6"/>
        <v>0</v>
      </c>
      <c r="H92" s="51">
        <f t="shared" si="7"/>
        <v>0</v>
      </c>
    </row>
    <row r="93" spans="1:8" x14ac:dyDescent="0.25">
      <c r="A93" s="79">
        <v>41852</v>
      </c>
      <c r="B93" s="72">
        <v>1.3639999999999999E-2</v>
      </c>
      <c r="C93" s="84">
        <v>6.6E-3</v>
      </c>
      <c r="D93" s="51" t="b">
        <f t="shared" si="4"/>
        <v>0</v>
      </c>
      <c r="E93" s="51">
        <f t="shared" si="5"/>
        <v>0</v>
      </c>
      <c r="F93" s="84">
        <v>8.2690000000000003E-3</v>
      </c>
      <c r="G93" s="51" t="b">
        <f t="shared" si="6"/>
        <v>0</v>
      </c>
      <c r="H93" s="51">
        <f t="shared" si="7"/>
        <v>0</v>
      </c>
    </row>
    <row r="94" spans="1:8" x14ac:dyDescent="0.25">
      <c r="A94" s="79">
        <v>41883</v>
      </c>
      <c r="B94" s="72">
        <v>-9.8399999999999998E-3</v>
      </c>
      <c r="C94" s="84">
        <v>2.5000000000000001E-3</v>
      </c>
      <c r="D94" s="51" t="b">
        <f t="shared" si="4"/>
        <v>1</v>
      </c>
      <c r="E94" s="51">
        <f t="shared" si="5"/>
        <v>1</v>
      </c>
      <c r="F94" s="84">
        <v>-1.902E-3</v>
      </c>
      <c r="G94" s="51" t="b">
        <f t="shared" si="6"/>
        <v>1</v>
      </c>
      <c r="H94" s="51">
        <f t="shared" si="7"/>
        <v>1</v>
      </c>
    </row>
    <row r="95" spans="1:8" x14ac:dyDescent="0.25">
      <c r="A95" s="79">
        <v>41913</v>
      </c>
      <c r="B95" s="72">
        <v>1.048E-2</v>
      </c>
      <c r="C95" s="84">
        <v>-9.1999999999999998E-3</v>
      </c>
      <c r="D95" s="51" t="b">
        <f t="shared" si="4"/>
        <v>0</v>
      </c>
      <c r="E95" s="51">
        <f t="shared" si="5"/>
        <v>0</v>
      </c>
      <c r="F95" s="84">
        <v>-6.2469999999999999E-3</v>
      </c>
      <c r="G95" s="51" t="b">
        <f t="shared" si="6"/>
        <v>0</v>
      </c>
      <c r="H95" s="51">
        <f t="shared" si="7"/>
        <v>0</v>
      </c>
    </row>
    <row r="96" spans="1:8" x14ac:dyDescent="0.25">
      <c r="A96" s="79">
        <v>41944</v>
      </c>
      <c r="B96" s="72">
        <v>8.5299999999999994E-3</v>
      </c>
      <c r="C96" s="84">
        <v>1.5699999999999999E-2</v>
      </c>
      <c r="D96" s="51" t="b">
        <f t="shared" si="4"/>
        <v>1</v>
      </c>
      <c r="E96" s="51">
        <f t="shared" si="5"/>
        <v>1</v>
      </c>
      <c r="F96" s="84">
        <v>1.2158E-2</v>
      </c>
      <c r="G96" s="51" t="b">
        <f t="shared" si="6"/>
        <v>1</v>
      </c>
      <c r="H96" s="51">
        <f t="shared" si="7"/>
        <v>1</v>
      </c>
    </row>
    <row r="97" spans="1:8" x14ac:dyDescent="0.25">
      <c r="A97" s="79">
        <v>41974</v>
      </c>
      <c r="B97" s="72">
        <v>2.96E-3</v>
      </c>
      <c r="C97" s="84">
        <v>2.3E-3</v>
      </c>
      <c r="D97" s="51" t="b">
        <f t="shared" si="4"/>
        <v>0</v>
      </c>
      <c r="E97" s="51">
        <f t="shared" si="5"/>
        <v>0</v>
      </c>
      <c r="F97" s="84">
        <v>3.6089999999999998E-3</v>
      </c>
      <c r="G97" s="51" t="b">
        <f t="shared" si="6"/>
        <v>1</v>
      </c>
      <c r="H97" s="51">
        <f t="shared" si="7"/>
        <v>1</v>
      </c>
    </row>
    <row r="98" spans="1:8" x14ac:dyDescent="0.25">
      <c r="A98" s="79">
        <v>42005</v>
      </c>
      <c r="B98" s="72">
        <v>2.9770000000000001E-2</v>
      </c>
      <c r="C98" s="84">
        <v>-3.8999999999999998E-3</v>
      </c>
      <c r="D98" s="51" t="b">
        <f t="shared" si="4"/>
        <v>0</v>
      </c>
      <c r="E98" s="51">
        <f t="shared" si="5"/>
        <v>0</v>
      </c>
      <c r="F98" s="84">
        <v>1.3179999999999999E-3</v>
      </c>
      <c r="G98" s="51" t="b">
        <f t="shared" si="6"/>
        <v>0</v>
      </c>
      <c r="H98" s="51">
        <f t="shared" si="7"/>
        <v>0</v>
      </c>
    </row>
    <row r="99" spans="1:8" x14ac:dyDescent="0.25">
      <c r="A99" s="79">
        <v>42036</v>
      </c>
      <c r="B99" s="72">
        <v>-1.2279999999999999E-2</v>
      </c>
      <c r="C99" s="84">
        <v>1.89E-2</v>
      </c>
      <c r="D99" s="51" t="b">
        <f t="shared" si="4"/>
        <v>1</v>
      </c>
      <c r="E99" s="51">
        <f t="shared" si="5"/>
        <v>1</v>
      </c>
      <c r="F99" s="84">
        <v>1.6938000000000002E-2</v>
      </c>
      <c r="G99" s="51" t="b">
        <f t="shared" si="6"/>
        <v>1</v>
      </c>
      <c r="H99" s="51">
        <f t="shared" si="7"/>
        <v>1</v>
      </c>
    </row>
    <row r="100" spans="1:8" x14ac:dyDescent="0.25">
      <c r="A100" s="79">
        <v>42064</v>
      </c>
      <c r="B100" s="72">
        <v>3.4099999999999998E-3</v>
      </c>
      <c r="C100" s="84">
        <v>4.1000000000000003E-3</v>
      </c>
      <c r="D100" s="51" t="b">
        <f t="shared" si="4"/>
        <v>1</v>
      </c>
      <c r="E100" s="51">
        <f t="shared" si="5"/>
        <v>1</v>
      </c>
      <c r="F100" s="84">
        <v>6.5750000000000001E-3</v>
      </c>
      <c r="G100" s="51" t="b">
        <f t="shared" si="6"/>
        <v>1</v>
      </c>
      <c r="H100" s="51">
        <f t="shared" si="7"/>
        <v>1</v>
      </c>
    </row>
    <row r="101" spans="1:8" x14ac:dyDescent="0.25">
      <c r="A101" s="79">
        <v>42095</v>
      </c>
      <c r="B101" s="72">
        <v>-4.5300000000000002E-3</v>
      </c>
      <c r="C101" s="84">
        <v>-2.3999999999999998E-3</v>
      </c>
      <c r="D101" s="51" t="b">
        <f t="shared" si="4"/>
        <v>1</v>
      </c>
      <c r="E101" s="51">
        <f t="shared" si="5"/>
        <v>1</v>
      </c>
      <c r="F101" s="84">
        <v>2.493E-3</v>
      </c>
      <c r="G101" s="51" t="b">
        <f t="shared" si="6"/>
        <v>1</v>
      </c>
      <c r="H101" s="51">
        <f t="shared" si="7"/>
        <v>1</v>
      </c>
    </row>
    <row r="102" spans="1:8" x14ac:dyDescent="0.25">
      <c r="A102" s="79">
        <v>42125</v>
      </c>
      <c r="B102" s="72">
        <v>-5.3699999999999998E-3</v>
      </c>
      <c r="C102" s="84">
        <v>1.26E-2</v>
      </c>
      <c r="D102" s="51" t="b">
        <f t="shared" si="4"/>
        <v>1</v>
      </c>
      <c r="E102" s="51">
        <f t="shared" si="5"/>
        <v>1</v>
      </c>
      <c r="F102" s="84">
        <v>1.004E-2</v>
      </c>
      <c r="G102" s="51" t="b">
        <f t="shared" si="6"/>
        <v>1</v>
      </c>
      <c r="H102" s="51">
        <f t="shared" si="7"/>
        <v>1</v>
      </c>
    </row>
    <row r="103" spans="1:8" x14ac:dyDescent="0.25">
      <c r="A103" s="79">
        <v>42156</v>
      </c>
      <c r="B103" s="72">
        <v>-1.434E-2</v>
      </c>
      <c r="C103" s="84">
        <v>-9.1999999999999998E-3</v>
      </c>
      <c r="D103" s="51" t="b">
        <f t="shared" si="4"/>
        <v>1</v>
      </c>
      <c r="E103" s="51">
        <f t="shared" si="5"/>
        <v>1</v>
      </c>
      <c r="F103" s="84">
        <v>-1.0371E-2</v>
      </c>
      <c r="G103" s="51" t="b">
        <f t="shared" si="6"/>
        <v>1</v>
      </c>
      <c r="H103" s="51">
        <f t="shared" si="7"/>
        <v>1</v>
      </c>
    </row>
    <row r="104" spans="1:8" x14ac:dyDescent="0.25">
      <c r="A104" s="79">
        <v>42186</v>
      </c>
      <c r="B104" s="72">
        <v>7.8700000000000003E-3</v>
      </c>
      <c r="C104" s="84">
        <v>1.09E-2</v>
      </c>
      <c r="D104" s="51" t="b">
        <f t="shared" si="4"/>
        <v>1</v>
      </c>
      <c r="E104" s="51">
        <f t="shared" si="5"/>
        <v>1</v>
      </c>
      <c r="F104" s="84">
        <v>1.9369999999999999E-3</v>
      </c>
      <c r="G104" s="51" t="b">
        <f t="shared" si="6"/>
        <v>0</v>
      </c>
      <c r="H104" s="51">
        <f t="shared" si="7"/>
        <v>0</v>
      </c>
    </row>
    <row r="105" spans="1:8" x14ac:dyDescent="0.25">
      <c r="A105" s="79">
        <v>42217</v>
      </c>
      <c r="B105" s="72">
        <v>-3.79E-3</v>
      </c>
      <c r="C105" s="84">
        <v>-1.3299999999999999E-2</v>
      </c>
      <c r="D105" s="51" t="b">
        <f t="shared" si="4"/>
        <v>0</v>
      </c>
      <c r="E105" s="51">
        <f t="shared" si="5"/>
        <v>0</v>
      </c>
      <c r="F105" s="84">
        <v>-1.9956999999999999E-2</v>
      </c>
      <c r="G105" s="51" t="b">
        <f t="shared" si="6"/>
        <v>0</v>
      </c>
      <c r="H105" s="51">
        <f t="shared" si="7"/>
        <v>0</v>
      </c>
    </row>
    <row r="106" spans="1:8" x14ac:dyDescent="0.25">
      <c r="A106" s="79">
        <v>42248</v>
      </c>
      <c r="B106" s="80">
        <v>1.031E-2</v>
      </c>
      <c r="C106" s="84">
        <v>-2.3800000000000002E-2</v>
      </c>
      <c r="D106" s="51" t="b">
        <f t="shared" si="4"/>
        <v>0</v>
      </c>
      <c r="E106" s="51">
        <f t="shared" si="5"/>
        <v>0</v>
      </c>
      <c r="F106" s="84">
        <v>-1.8256000000000001E-2</v>
      </c>
      <c r="G106" s="51" t="b">
        <f t="shared" si="6"/>
        <v>0</v>
      </c>
      <c r="H106" s="51">
        <f t="shared" si="7"/>
        <v>0</v>
      </c>
    </row>
    <row r="107" spans="1:8" x14ac:dyDescent="0.25">
      <c r="A107" s="79">
        <v>42278</v>
      </c>
      <c r="B107" s="80">
        <v>2.0100000000000001E-3</v>
      </c>
      <c r="C107" s="84">
        <v>2.5999999999999999E-3</v>
      </c>
      <c r="D107" s="51" t="b">
        <f t="shared" si="4"/>
        <v>1</v>
      </c>
      <c r="E107" s="51">
        <f t="shared" si="5"/>
        <v>1</v>
      </c>
      <c r="F107" s="84">
        <v>8.5360000000000002E-3</v>
      </c>
      <c r="G107" s="51" t="b">
        <f t="shared" si="6"/>
        <v>1</v>
      </c>
      <c r="H107" s="51">
        <f t="shared" si="7"/>
        <v>1</v>
      </c>
    </row>
    <row r="108" spans="1:8" x14ac:dyDescent="0.25">
      <c r="A108" s="79">
        <v>42309</v>
      </c>
      <c r="B108" s="80">
        <v>-5.2999999999999998E-4</v>
      </c>
      <c r="C108" s="84">
        <v>4.1999999999999997E-3</v>
      </c>
      <c r="D108" s="51" t="b">
        <f t="shared" si="4"/>
        <v>1</v>
      </c>
      <c r="E108" s="51">
        <f t="shared" si="5"/>
        <v>1</v>
      </c>
      <c r="F108" s="84">
        <v>2.996E-3</v>
      </c>
      <c r="G108" s="51" t="b">
        <f t="shared" si="6"/>
        <v>1</v>
      </c>
      <c r="H108" s="51">
        <f t="shared" si="7"/>
        <v>1</v>
      </c>
    </row>
    <row r="109" spans="1:8" x14ac:dyDescent="0.25">
      <c r="A109" s="79">
        <v>42339</v>
      </c>
      <c r="B109" s="80">
        <v>-3.2499999999999999E-3</v>
      </c>
      <c r="C109" s="84">
        <v>-3.8E-3</v>
      </c>
      <c r="D109" s="51" t="b">
        <f t="shared" si="4"/>
        <v>0</v>
      </c>
      <c r="E109" s="51">
        <f t="shared" si="5"/>
        <v>0</v>
      </c>
      <c r="F109" s="84">
        <v>-4.2180000000000004E-3</v>
      </c>
      <c r="G109" s="51" t="b">
        <f t="shared" si="6"/>
        <v>0</v>
      </c>
      <c r="H109" s="51">
        <f t="shared" si="7"/>
        <v>0</v>
      </c>
    </row>
    <row r="110" spans="1:8" x14ac:dyDescent="0.25">
      <c r="A110" s="79">
        <v>42370</v>
      </c>
      <c r="B110" s="80">
        <v>1.0749999999999999E-2</v>
      </c>
      <c r="C110" s="84">
        <v>-1.9900000000000001E-2</v>
      </c>
      <c r="D110" s="51" t="b">
        <f t="shared" si="4"/>
        <v>0</v>
      </c>
      <c r="E110" s="51">
        <f t="shared" si="5"/>
        <v>0</v>
      </c>
      <c r="F110" s="84">
        <v>-2.6557000000000001E-2</v>
      </c>
      <c r="G110" s="51" t="b">
        <f t="shared" si="6"/>
        <v>0</v>
      </c>
      <c r="H110" s="51">
        <f t="shared" si="7"/>
        <v>0</v>
      </c>
    </row>
    <row r="111" spans="1:8" x14ac:dyDescent="0.25">
      <c r="A111" s="79">
        <v>42401</v>
      </c>
      <c r="B111" s="80">
        <v>7.1900000000000002E-3</v>
      </c>
      <c r="C111" s="84">
        <v>-1.84E-2</v>
      </c>
      <c r="D111" s="51" t="b">
        <f t="shared" si="4"/>
        <v>0</v>
      </c>
      <c r="E111" s="51">
        <f t="shared" si="5"/>
        <v>0</v>
      </c>
      <c r="F111" s="84">
        <v>-1.2015E-2</v>
      </c>
      <c r="G111" s="51" t="b">
        <f t="shared" si="6"/>
        <v>0</v>
      </c>
      <c r="H111" s="51">
        <f t="shared" si="7"/>
        <v>0</v>
      </c>
    </row>
    <row r="112" spans="1:8" x14ac:dyDescent="0.25">
      <c r="A112" s="79">
        <v>42430</v>
      </c>
      <c r="B112" s="80">
        <v>1.847E-2</v>
      </c>
      <c r="C112" s="84">
        <v>2.5000000000000001E-3</v>
      </c>
      <c r="D112" s="51" t="b">
        <f t="shared" si="4"/>
        <v>0</v>
      </c>
      <c r="E112" s="51">
        <f t="shared" si="5"/>
        <v>0</v>
      </c>
      <c r="F112" s="84">
        <v>7.3439999999999998E-3</v>
      </c>
      <c r="G112" s="51" t="b">
        <f t="shared" si="6"/>
        <v>0</v>
      </c>
      <c r="H112" s="51">
        <f t="shared" si="7"/>
        <v>0</v>
      </c>
    </row>
    <row r="113" spans="1:8" x14ac:dyDescent="0.25">
      <c r="A113" s="79">
        <v>42461</v>
      </c>
      <c r="B113" s="80">
        <v>7.1000000000000004E-3</v>
      </c>
      <c r="C113" s="84">
        <v>6.1999999999999998E-3</v>
      </c>
      <c r="D113" s="51" t="b">
        <f t="shared" si="4"/>
        <v>0</v>
      </c>
      <c r="E113" s="51">
        <f t="shared" si="5"/>
        <v>0</v>
      </c>
      <c r="F113" s="84">
        <v>5.2139999999999999E-3</v>
      </c>
      <c r="G113" s="51" t="b">
        <f t="shared" si="6"/>
        <v>0</v>
      </c>
      <c r="H113" s="51">
        <f t="shared" si="7"/>
        <v>0</v>
      </c>
    </row>
    <row r="114" spans="1:8" x14ac:dyDescent="0.25">
      <c r="A114" s="79">
        <v>42491</v>
      </c>
      <c r="B114" s="72">
        <v>4.79E-3</v>
      </c>
      <c r="C114" s="84">
        <v>1.3766E-2</v>
      </c>
      <c r="D114" s="51" t="b">
        <f t="shared" si="4"/>
        <v>1</v>
      </c>
      <c r="E114" s="51">
        <f t="shared" si="5"/>
        <v>1</v>
      </c>
      <c r="F114" s="84">
        <v>5.0260000000000001E-3</v>
      </c>
      <c r="G114" s="51" t="b">
        <f t="shared" si="6"/>
        <v>1</v>
      </c>
      <c r="H114" s="51">
        <f t="shared" si="7"/>
        <v>1</v>
      </c>
    </row>
    <row r="115" spans="1:8" x14ac:dyDescent="0.25">
      <c r="A115" s="79">
        <v>42522</v>
      </c>
      <c r="B115" s="81">
        <v>2.1324755777936577E-2</v>
      </c>
      <c r="C115" s="84">
        <v>-9.5169999999999994E-3</v>
      </c>
      <c r="D115" s="51" t="b">
        <f t="shared" si="4"/>
        <v>0</v>
      </c>
      <c r="E115" s="51">
        <f t="shared" si="5"/>
        <v>0</v>
      </c>
      <c r="F115" s="84">
        <v>-4.6410000000000002E-3</v>
      </c>
      <c r="G115" s="51" t="b">
        <f t="shared" si="6"/>
        <v>0</v>
      </c>
      <c r="H115" s="51">
        <f t="shared" si="7"/>
        <v>0</v>
      </c>
    </row>
    <row r="116" spans="1:8" x14ac:dyDescent="0.25">
      <c r="A116" s="79">
        <v>42552</v>
      </c>
      <c r="B116" s="81">
        <v>8.3715421403514068E-3</v>
      </c>
      <c r="C116" s="84">
        <v>1.2834999999999999E-2</v>
      </c>
      <c r="D116" s="51" t="b">
        <f t="shared" si="4"/>
        <v>1</v>
      </c>
      <c r="E116" s="51">
        <f t="shared" si="5"/>
        <v>1</v>
      </c>
      <c r="F116" s="84">
        <v>1.5187000000000001E-2</v>
      </c>
      <c r="G116" s="51" t="b">
        <f t="shared" si="6"/>
        <v>1</v>
      </c>
      <c r="H116" s="51">
        <f t="shared" si="7"/>
        <v>1</v>
      </c>
    </row>
    <row r="117" spans="1:8" x14ac:dyDescent="0.25">
      <c r="A117" s="79">
        <v>42583</v>
      </c>
      <c r="B117" s="81">
        <v>-4.2118251440026455E-4</v>
      </c>
      <c r="C117" s="84">
        <v>6.5139999999999998E-3</v>
      </c>
      <c r="D117" s="51" t="b">
        <f t="shared" si="4"/>
        <v>1</v>
      </c>
      <c r="E117" s="51">
        <f t="shared" si="5"/>
        <v>1</v>
      </c>
      <c r="F117" s="84">
        <v>4.5059999999999996E-3</v>
      </c>
      <c r="G117" s="51" t="b">
        <f t="shared" si="6"/>
        <v>1</v>
      </c>
      <c r="H117" s="51">
        <f t="shared" si="7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10"/>
  <sheetViews>
    <sheetView workbookViewId="0">
      <selection activeCell="G16" sqref="G16"/>
    </sheetView>
  </sheetViews>
  <sheetFormatPr defaultRowHeight="15" x14ac:dyDescent="0.25"/>
  <cols>
    <col min="1" max="1" width="9.7109375" style="88" bestFit="1" customWidth="1"/>
    <col min="2" max="2" width="11.7109375" style="88" bestFit="1" customWidth="1"/>
    <col min="3" max="3" width="8.140625" style="88" bestFit="1" customWidth="1"/>
    <col min="4" max="4" width="27" style="88" bestFit="1" customWidth="1"/>
    <col min="5" max="5" width="17.28515625" style="88" bestFit="1" customWidth="1"/>
    <col min="6" max="16384" width="9.140625" style="88"/>
  </cols>
  <sheetData>
    <row r="1" spans="1:5" x14ac:dyDescent="0.25">
      <c r="A1" s="50" t="s">
        <v>0</v>
      </c>
      <c r="B1" s="50" t="s">
        <v>36</v>
      </c>
      <c r="C1" s="50" t="s">
        <v>37</v>
      </c>
      <c r="D1" s="50" t="s">
        <v>38</v>
      </c>
      <c r="E1" s="50" t="s">
        <v>39</v>
      </c>
    </row>
    <row r="2" spans="1:5" x14ac:dyDescent="0.25">
      <c r="A2" s="89">
        <v>39083</v>
      </c>
      <c r="B2" s="50">
        <v>0</v>
      </c>
      <c r="C2" s="50">
        <v>0</v>
      </c>
      <c r="D2" s="50">
        <v>0</v>
      </c>
      <c r="E2" s="50">
        <v>0</v>
      </c>
    </row>
    <row r="3" spans="1:5" x14ac:dyDescent="0.25">
      <c r="A3" s="89">
        <v>39114</v>
      </c>
      <c r="B3" s="50">
        <v>0</v>
      </c>
      <c r="C3" s="50">
        <v>0</v>
      </c>
      <c r="D3" s="50">
        <v>0</v>
      </c>
      <c r="E3" s="50">
        <v>0</v>
      </c>
    </row>
    <row r="4" spans="1:5" x14ac:dyDescent="0.25">
      <c r="A4" s="89">
        <v>39142</v>
      </c>
      <c r="B4" s="50">
        <v>0</v>
      </c>
      <c r="C4" s="50">
        <v>0</v>
      </c>
      <c r="D4" s="50">
        <v>0</v>
      </c>
      <c r="E4" s="50">
        <v>0</v>
      </c>
    </row>
    <row r="5" spans="1:5" x14ac:dyDescent="0.25">
      <c r="A5" s="89">
        <v>39173</v>
      </c>
      <c r="B5" s="50">
        <v>0</v>
      </c>
      <c r="C5" s="50">
        <v>0</v>
      </c>
      <c r="D5" s="50">
        <v>0</v>
      </c>
      <c r="E5" s="50">
        <v>0</v>
      </c>
    </row>
    <row r="6" spans="1:5" x14ac:dyDescent="0.25">
      <c r="A6" s="89">
        <v>39203</v>
      </c>
      <c r="B6" s="50">
        <v>0</v>
      </c>
      <c r="C6" s="50">
        <v>0</v>
      </c>
      <c r="D6" s="50">
        <v>0</v>
      </c>
      <c r="E6" s="50">
        <v>0</v>
      </c>
    </row>
    <row r="7" spans="1:5" x14ac:dyDescent="0.25">
      <c r="A7" s="89">
        <v>39234</v>
      </c>
      <c r="B7" s="50">
        <v>0</v>
      </c>
      <c r="C7" s="50">
        <v>0</v>
      </c>
      <c r="D7" s="50">
        <v>0</v>
      </c>
      <c r="E7" s="50">
        <v>0</v>
      </c>
    </row>
    <row r="8" spans="1:5" x14ac:dyDescent="0.25">
      <c r="A8" s="89">
        <v>39264</v>
      </c>
      <c r="B8" s="90">
        <v>-3.4101480000000003E-2</v>
      </c>
      <c r="C8" s="91">
        <v>0.44916821000000001</v>
      </c>
      <c r="D8" s="91">
        <v>4.2900000000000004E-3</v>
      </c>
      <c r="E8" s="91">
        <v>-2.2146309999999999E-2</v>
      </c>
    </row>
    <row r="9" spans="1:5" x14ac:dyDescent="0.25">
      <c r="A9" s="89">
        <v>39295</v>
      </c>
      <c r="B9" s="90">
        <v>1.435465E-2</v>
      </c>
      <c r="C9" s="91">
        <v>-5.9523800000000002E-3</v>
      </c>
      <c r="D9" s="91">
        <v>1.038E-2</v>
      </c>
      <c r="E9" s="91">
        <v>-7.5869999999999996E-4</v>
      </c>
    </row>
    <row r="10" spans="1:5" x14ac:dyDescent="0.25">
      <c r="A10" s="89">
        <v>39326</v>
      </c>
      <c r="B10" s="90">
        <v>3.6456040000000002E-2</v>
      </c>
      <c r="C10" s="91">
        <v>-0.23011121000000001</v>
      </c>
      <c r="D10" s="91">
        <v>5.8900000000000003E-3</v>
      </c>
      <c r="E10" s="91">
        <v>4.7555519999999997E-2</v>
      </c>
    </row>
    <row r="11" spans="1:5" x14ac:dyDescent="0.25">
      <c r="A11" s="89">
        <v>39356</v>
      </c>
      <c r="B11" s="91">
        <v>1.8343760000000001E-2</v>
      </c>
      <c r="C11" s="91">
        <v>2.9444439999999999E-2</v>
      </c>
      <c r="D11" s="91">
        <v>7.2899999999999996E-3</v>
      </c>
      <c r="E11" s="91">
        <v>3.067158E-2</v>
      </c>
    </row>
    <row r="12" spans="1:5" x14ac:dyDescent="0.25">
      <c r="A12" s="89">
        <v>39387</v>
      </c>
      <c r="B12" s="91">
        <v>-4.5017399999999999E-2</v>
      </c>
      <c r="C12" s="91">
        <v>0.23421479000000001</v>
      </c>
      <c r="D12" s="91">
        <v>1.0030000000000001E-2</v>
      </c>
      <c r="E12" s="91">
        <v>-4.0875799999999997E-2</v>
      </c>
    </row>
    <row r="13" spans="1:5" x14ac:dyDescent="0.25">
      <c r="A13" s="89">
        <v>39417</v>
      </c>
      <c r="B13" s="91">
        <v>-6.0512200000000004E-3</v>
      </c>
      <c r="C13" s="91">
        <v>-1.6178399999999999E-2</v>
      </c>
      <c r="D13" s="91">
        <v>3.2499999999999999E-3</v>
      </c>
      <c r="E13" s="91">
        <v>-1.2901259999999999E-2</v>
      </c>
    </row>
    <row r="14" spans="1:5" x14ac:dyDescent="0.25">
      <c r="A14" s="89">
        <v>39448</v>
      </c>
      <c r="B14" s="91">
        <v>-6.0612159999999998E-2</v>
      </c>
      <c r="C14" s="91">
        <v>0.16444444</v>
      </c>
      <c r="D14" s="91">
        <v>1.9199999999999998E-2</v>
      </c>
      <c r="E14" s="91">
        <v>-7.6419500000000001E-2</v>
      </c>
    </row>
    <row r="15" spans="1:5" x14ac:dyDescent="0.25">
      <c r="A15" s="89">
        <v>39479</v>
      </c>
      <c r="B15" s="91">
        <v>-3.1058820000000001E-2</v>
      </c>
      <c r="C15" s="91">
        <v>1.29771E-2</v>
      </c>
      <c r="D15" s="91">
        <v>3.49E-3</v>
      </c>
      <c r="E15" s="91">
        <v>-5.7879100000000003E-3</v>
      </c>
    </row>
    <row r="16" spans="1:5" x14ac:dyDescent="0.25">
      <c r="A16" s="89">
        <v>39508</v>
      </c>
      <c r="B16" s="91">
        <v>-5.9266700000000002E-3</v>
      </c>
      <c r="C16" s="91">
        <v>-3.5041450000000002E-2</v>
      </c>
      <c r="D16" s="91">
        <v>-1.3310000000000001E-2</v>
      </c>
      <c r="E16" s="91">
        <v>-9.5850199999999997E-3</v>
      </c>
    </row>
    <row r="17" spans="1:5" x14ac:dyDescent="0.25">
      <c r="A17" s="89">
        <v>39539</v>
      </c>
      <c r="B17" s="91">
        <v>5.0010970000000002E-2</v>
      </c>
      <c r="C17" s="91">
        <v>-0.18820772999999999</v>
      </c>
      <c r="D17" s="91">
        <v>2.9199999999999999E-3</v>
      </c>
      <c r="E17" s="91">
        <v>5.2557920000000001E-2</v>
      </c>
    </row>
    <row r="18" spans="1:5" x14ac:dyDescent="0.25">
      <c r="A18" s="89">
        <v>39569</v>
      </c>
      <c r="B18" s="91">
        <v>2.0483910000000001E-2</v>
      </c>
      <c r="C18" s="91">
        <v>-0.14237614000000001</v>
      </c>
      <c r="D18" s="91">
        <v>-1.1639999999999999E-2</v>
      </c>
      <c r="E18" s="91">
        <v>1.5248680000000001E-2</v>
      </c>
    </row>
    <row r="19" spans="1:5" x14ac:dyDescent="0.25">
      <c r="A19" s="89">
        <v>39600</v>
      </c>
      <c r="B19" s="91">
        <v>-8.2520650000000001E-2</v>
      </c>
      <c r="C19" s="91">
        <v>0.34324173000000002</v>
      </c>
      <c r="D19" s="91">
        <v>-5.5599999999999998E-3</v>
      </c>
      <c r="E19" s="91">
        <v>-7.9757590000000003E-2</v>
      </c>
    </row>
    <row r="20" spans="1:5" x14ac:dyDescent="0.25">
      <c r="A20" s="89">
        <v>39630</v>
      </c>
      <c r="B20" s="91">
        <v>-7.9759800000000006E-3</v>
      </c>
      <c r="C20" s="91">
        <v>-4.2171189999999997E-2</v>
      </c>
      <c r="D20" s="91">
        <v>-6.0899999999999999E-3</v>
      </c>
      <c r="E20" s="91">
        <v>-2.443414E-2</v>
      </c>
    </row>
    <row r="21" spans="1:5" x14ac:dyDescent="0.25">
      <c r="A21" s="89">
        <v>39661</v>
      </c>
      <c r="B21" s="91">
        <v>1.5531959999999999E-2</v>
      </c>
      <c r="C21" s="91">
        <v>-9.9825629999999999E-2</v>
      </c>
      <c r="D21" s="91">
        <v>5.4799999999999996E-3</v>
      </c>
      <c r="E21" s="91">
        <v>-1.404912E-2</v>
      </c>
    </row>
    <row r="22" spans="1:5" x14ac:dyDescent="0.25">
      <c r="A22" s="89">
        <v>39692</v>
      </c>
      <c r="B22" s="91">
        <v>-9.4022670000000003E-2</v>
      </c>
      <c r="C22" s="91">
        <v>0.90750604999999995</v>
      </c>
      <c r="D22" s="91">
        <v>-5.7729999999999997E-2</v>
      </c>
      <c r="E22" s="91">
        <v>-0.11893602</v>
      </c>
    </row>
    <row r="23" spans="1:5" x14ac:dyDescent="0.25">
      <c r="A23" s="89">
        <v>39722</v>
      </c>
      <c r="B23" s="91">
        <v>-0.17735908</v>
      </c>
      <c r="C23" s="91">
        <v>0.52043666</v>
      </c>
      <c r="D23" s="91">
        <v>-3.1890000000000002E-2</v>
      </c>
      <c r="E23" s="91">
        <v>-0.18960094</v>
      </c>
    </row>
    <row r="24" spans="1:5" x14ac:dyDescent="0.25">
      <c r="A24" s="89">
        <v>39753</v>
      </c>
      <c r="B24" s="91">
        <v>-7.8940650000000001E-2</v>
      </c>
      <c r="C24" s="91">
        <v>-7.697445E-2</v>
      </c>
      <c r="D24" s="91">
        <v>4.3610000000000003E-2</v>
      </c>
      <c r="E24" s="91">
        <v>-6.4728690000000005E-2</v>
      </c>
    </row>
    <row r="25" spans="1:5" x14ac:dyDescent="0.25">
      <c r="A25" s="89">
        <v>39783</v>
      </c>
      <c r="B25" s="91">
        <v>1.9129710000000001E-2</v>
      </c>
      <c r="C25" s="91">
        <v>-0.27641100000000002</v>
      </c>
      <c r="D25" s="91">
        <v>5.355E-2</v>
      </c>
      <c r="E25" s="91">
        <v>3.2083790000000001E-2</v>
      </c>
    </row>
    <row r="26" spans="1:5" x14ac:dyDescent="0.25">
      <c r="A26" s="89">
        <v>39814</v>
      </c>
      <c r="B26" s="91">
        <v>-8.3919170000000001E-2</v>
      </c>
      <c r="C26" s="91">
        <v>0.121</v>
      </c>
      <c r="D26" s="91">
        <v>-1.7049999999999999E-2</v>
      </c>
      <c r="E26" s="91">
        <v>-8.7605719999999998E-2</v>
      </c>
    </row>
    <row r="27" spans="1:5" x14ac:dyDescent="0.25">
      <c r="A27" s="89">
        <v>39845</v>
      </c>
      <c r="B27" s="91">
        <v>-0.10475393</v>
      </c>
      <c r="C27" s="91">
        <v>3.3675289999999997E-2</v>
      </c>
      <c r="D27" s="91">
        <v>-1.18E-2</v>
      </c>
      <c r="E27" s="91">
        <v>-0.10235925999999999</v>
      </c>
    </row>
    <row r="28" spans="1:5" x14ac:dyDescent="0.25">
      <c r="A28" s="89">
        <v>39873</v>
      </c>
      <c r="B28" s="91">
        <v>8.7591240000000001E-2</v>
      </c>
      <c r="C28" s="91">
        <v>-4.7680689999999998E-2</v>
      </c>
      <c r="D28" s="91">
        <v>-8.9499999999999996E-3</v>
      </c>
      <c r="E28" s="91">
        <v>7.5408840000000005E-2</v>
      </c>
    </row>
    <row r="29" spans="1:5" x14ac:dyDescent="0.25">
      <c r="A29" s="89">
        <v>39904</v>
      </c>
      <c r="B29" s="91">
        <v>0.1052321</v>
      </c>
      <c r="C29" s="91">
        <v>-0.17308564000000001</v>
      </c>
      <c r="D29" s="91">
        <v>1.745E-2</v>
      </c>
      <c r="E29" s="91">
        <v>0.11217940999999999</v>
      </c>
    </row>
    <row r="30" spans="1:5" x14ac:dyDescent="0.25">
      <c r="A30" s="89">
        <v>39934</v>
      </c>
      <c r="B30" s="91">
        <v>5.3366520000000001E-2</v>
      </c>
      <c r="C30" s="91">
        <v>-0.20767123000000001</v>
      </c>
      <c r="D30" s="91">
        <v>2.6599999999999999E-2</v>
      </c>
      <c r="E30" s="91">
        <v>9.0605980000000003E-2</v>
      </c>
    </row>
    <row r="31" spans="1:5" x14ac:dyDescent="0.25">
      <c r="A31" s="89">
        <v>39965</v>
      </c>
      <c r="B31" s="91">
        <v>3.39785E-3</v>
      </c>
      <c r="C31" s="91">
        <v>-8.8865840000000001E-2</v>
      </c>
      <c r="D31" s="91">
        <v>1.882E-2</v>
      </c>
      <c r="E31" s="91">
        <v>-4.5115199999999998E-3</v>
      </c>
    </row>
    <row r="32" spans="1:5" x14ac:dyDescent="0.25">
      <c r="A32" s="89">
        <v>39995</v>
      </c>
      <c r="B32" s="91">
        <v>7.7838900000000003E-2</v>
      </c>
      <c r="C32" s="91">
        <v>-1.631879E-2</v>
      </c>
      <c r="D32" s="91">
        <v>2.9770000000000001E-2</v>
      </c>
      <c r="E32" s="91">
        <v>8.4697049999999996E-2</v>
      </c>
    </row>
    <row r="33" spans="1:5" x14ac:dyDescent="0.25">
      <c r="A33" s="89">
        <v>40026</v>
      </c>
      <c r="B33" s="91">
        <v>3.5731449999999998E-2</v>
      </c>
      <c r="C33" s="91">
        <v>3.4722199999999998E-3</v>
      </c>
      <c r="D33" s="91">
        <v>1.6070000000000001E-2</v>
      </c>
      <c r="E33" s="91">
        <v>4.1254859999999997E-2</v>
      </c>
    </row>
    <row r="34" spans="1:5" x14ac:dyDescent="0.25">
      <c r="A34" s="89">
        <v>40057</v>
      </c>
      <c r="B34" s="91">
        <v>4.1896280000000001E-2</v>
      </c>
      <c r="C34" s="91">
        <v>-1.53787E-2</v>
      </c>
      <c r="D34" s="91">
        <v>1.2659999999999999E-2</v>
      </c>
      <c r="E34" s="91">
        <v>3.9858289999999998E-2</v>
      </c>
    </row>
    <row r="35" spans="1:5" x14ac:dyDescent="0.25">
      <c r="A35" s="89">
        <v>40087</v>
      </c>
      <c r="B35" s="91">
        <v>-2.5720679999999999E-2</v>
      </c>
      <c r="C35" s="91">
        <v>0.19836002</v>
      </c>
      <c r="D35" s="91">
        <v>7.9299999999999995E-3</v>
      </c>
      <c r="E35" s="91">
        <v>-1.779128E-2</v>
      </c>
    </row>
    <row r="36" spans="1:5" x14ac:dyDescent="0.25">
      <c r="A36" s="89">
        <v>40118</v>
      </c>
      <c r="B36" s="91">
        <v>5.6822820000000003E-2</v>
      </c>
      <c r="C36" s="91">
        <v>-0.20136852</v>
      </c>
      <c r="D36" s="91">
        <v>1.159E-2</v>
      </c>
      <c r="E36" s="91">
        <v>4.0862820000000001E-2</v>
      </c>
    </row>
    <row r="37" spans="1:5" x14ac:dyDescent="0.25">
      <c r="A37" s="89">
        <v>40148</v>
      </c>
      <c r="B37" s="91">
        <v>2.8497789999999999E-2</v>
      </c>
      <c r="C37" s="91">
        <v>-0.11546308</v>
      </c>
      <c r="D37" s="91">
        <v>-1.3820000000000001E-2</v>
      </c>
      <c r="E37" s="91">
        <v>1.7957190000000001E-2</v>
      </c>
    </row>
    <row r="38" spans="1:5" x14ac:dyDescent="0.25">
      <c r="A38" s="89">
        <v>40179</v>
      </c>
      <c r="B38" s="91">
        <v>-3.6046340000000003E-2</v>
      </c>
      <c r="C38" s="91">
        <v>0.13560886</v>
      </c>
      <c r="D38" s="91">
        <v>1.404E-2</v>
      </c>
      <c r="E38" s="91">
        <v>-4.1330909999999998E-2</v>
      </c>
    </row>
    <row r="39" spans="1:5" x14ac:dyDescent="0.25">
      <c r="A39" s="89">
        <v>40210</v>
      </c>
      <c r="B39" s="91">
        <v>3.3900380000000001E-2</v>
      </c>
      <c r="C39" s="91">
        <v>-0.20796101</v>
      </c>
      <c r="D39" s="91">
        <v>4.3299999999999996E-3</v>
      </c>
      <c r="E39" s="91">
        <v>1.4096630000000001E-2</v>
      </c>
    </row>
    <row r="40" spans="1:5" x14ac:dyDescent="0.25">
      <c r="A40" s="89">
        <v>40238</v>
      </c>
      <c r="B40" s="91">
        <v>6.3028349999999997E-2</v>
      </c>
      <c r="C40" s="91">
        <v>-9.7948720000000003E-2</v>
      </c>
      <c r="D40" s="91">
        <v>2.1299999999999999E-3</v>
      </c>
      <c r="E40" s="91">
        <v>6.193034E-2</v>
      </c>
    </row>
    <row r="41" spans="1:5" x14ac:dyDescent="0.25">
      <c r="A41" s="89">
        <v>40269</v>
      </c>
      <c r="B41" s="91">
        <v>2.1580160000000001E-2</v>
      </c>
      <c r="C41" s="91">
        <v>0.25355316</v>
      </c>
      <c r="D41" s="91">
        <v>1.5389999999999999E-2</v>
      </c>
      <c r="E41" s="91">
        <v>1.4049000000000001E-4</v>
      </c>
    </row>
    <row r="42" spans="1:5" x14ac:dyDescent="0.25">
      <c r="A42" s="89">
        <v>40299</v>
      </c>
      <c r="B42" s="91">
        <v>-7.8999340000000001E-2</v>
      </c>
      <c r="C42" s="91">
        <v>0.45442177</v>
      </c>
      <c r="D42" s="91">
        <v>-3.0300000000000001E-3</v>
      </c>
      <c r="E42" s="91">
        <v>-9.578834E-2</v>
      </c>
    </row>
    <row r="43" spans="1:5" x14ac:dyDescent="0.25">
      <c r="A43" s="89">
        <v>40330</v>
      </c>
      <c r="B43" s="91">
        <v>-5.748706E-2</v>
      </c>
      <c r="C43" s="91">
        <v>7.7019019999999994E-2</v>
      </c>
      <c r="D43" s="91">
        <v>1.7989999999999999E-2</v>
      </c>
      <c r="E43" s="91">
        <v>-3.4286190000000001E-2</v>
      </c>
    </row>
    <row r="44" spans="1:5" x14ac:dyDescent="0.25">
      <c r="A44" s="89">
        <v>40360</v>
      </c>
      <c r="B44" s="91">
        <v>6.9424509999999995E-2</v>
      </c>
      <c r="C44" s="91">
        <v>-0.31962942</v>
      </c>
      <c r="D44" s="91">
        <v>1.6650000000000002E-2</v>
      </c>
      <c r="E44" s="91">
        <v>8.1073110000000004E-2</v>
      </c>
    </row>
    <row r="45" spans="1:5" x14ac:dyDescent="0.25">
      <c r="A45" s="89">
        <v>40391</v>
      </c>
      <c r="B45" s="91">
        <v>-4.7074449999999997E-2</v>
      </c>
      <c r="C45" s="91">
        <v>0.10851064000000001</v>
      </c>
      <c r="D45" s="91">
        <v>1.9390000000000001E-2</v>
      </c>
      <c r="E45" s="91">
        <v>-3.7335029999999998E-2</v>
      </c>
    </row>
    <row r="46" spans="1:5" x14ac:dyDescent="0.25">
      <c r="A46" s="89">
        <v>40422</v>
      </c>
      <c r="B46" s="91">
        <v>9.4418189999999999E-2</v>
      </c>
      <c r="C46" s="91">
        <v>-9.021113E-2</v>
      </c>
      <c r="D46" s="91">
        <v>3.8E-3</v>
      </c>
      <c r="E46" s="91">
        <v>9.3245809999999998E-2</v>
      </c>
    </row>
    <row r="47" spans="1:5" x14ac:dyDescent="0.25">
      <c r="A47" s="89">
        <v>40452</v>
      </c>
      <c r="B47" s="91">
        <v>3.907455E-2</v>
      </c>
      <c r="C47" s="91">
        <v>-0.10548523</v>
      </c>
      <c r="D47" s="91">
        <v>1.3500000000000001E-3</v>
      </c>
      <c r="E47" s="91">
        <v>3.72754E-2</v>
      </c>
    </row>
    <row r="48" spans="1:5" x14ac:dyDescent="0.25">
      <c r="A48" s="89">
        <v>40483</v>
      </c>
      <c r="B48" s="91">
        <v>5.7748499999999998E-3</v>
      </c>
      <c r="C48" s="91">
        <v>0.11037735999999999</v>
      </c>
      <c r="D48" s="91">
        <v>-9.8600000000000007E-3</v>
      </c>
      <c r="E48" s="91">
        <v>-2.1589549999999999E-2</v>
      </c>
    </row>
    <row r="49" spans="1:5" x14ac:dyDescent="0.25">
      <c r="A49" s="89">
        <v>40513</v>
      </c>
      <c r="B49" s="91">
        <v>6.77894E-2</v>
      </c>
      <c r="C49" s="91">
        <v>-0.24596431999999999</v>
      </c>
      <c r="D49" s="91">
        <v>-7.45E-3</v>
      </c>
      <c r="E49" s="91">
        <v>7.3525569999999998E-2</v>
      </c>
    </row>
    <row r="50" spans="1:5" x14ac:dyDescent="0.25">
      <c r="A50" s="89">
        <v>40544</v>
      </c>
      <c r="B50" s="91">
        <v>2.1841619999999999E-2</v>
      </c>
      <c r="C50" s="91">
        <v>0.10028169000000001</v>
      </c>
      <c r="D50" s="91">
        <v>-7.9000000000000001E-4</v>
      </c>
      <c r="E50" s="91">
        <v>2.259185E-2</v>
      </c>
    </row>
    <row r="51" spans="1:5" x14ac:dyDescent="0.25">
      <c r="A51" s="89">
        <v>40575</v>
      </c>
      <c r="B51" s="91">
        <v>3.6408059999999999E-2</v>
      </c>
      <c r="C51" s="91">
        <v>-6.0419870000000001E-2</v>
      </c>
      <c r="D51" s="91">
        <v>4.79E-3</v>
      </c>
      <c r="E51" s="91">
        <v>3.5012759999999997E-2</v>
      </c>
    </row>
    <row r="52" spans="1:5" x14ac:dyDescent="0.25">
      <c r="A52" s="89">
        <v>40603</v>
      </c>
      <c r="B52" s="91">
        <v>4.5104200000000002E-3</v>
      </c>
      <c r="C52" s="91">
        <v>-3.3242510000000003E-2</v>
      </c>
      <c r="D52" s="91">
        <v>-1.1000000000000001E-3</v>
      </c>
      <c r="E52" s="91">
        <v>-9.8617700000000006E-3</v>
      </c>
    </row>
    <row r="53" spans="1:5" x14ac:dyDescent="0.25">
      <c r="A53" s="89">
        <v>40634</v>
      </c>
      <c r="B53" s="91">
        <v>2.9763089999999999E-2</v>
      </c>
      <c r="C53" s="91">
        <v>-0.16854566000000001</v>
      </c>
      <c r="D53" s="91">
        <v>1.5270000000000001E-2</v>
      </c>
      <c r="E53" s="91">
        <v>4.248246E-2</v>
      </c>
    </row>
    <row r="54" spans="1:5" x14ac:dyDescent="0.25">
      <c r="A54" s="89">
        <v>40664</v>
      </c>
      <c r="B54" s="91">
        <v>-1.140973E-2</v>
      </c>
      <c r="C54" s="91">
        <v>4.7457630000000001E-2</v>
      </c>
      <c r="D54" s="91">
        <v>1.217E-2</v>
      </c>
      <c r="E54" s="91">
        <v>-2.0745380000000001E-2</v>
      </c>
    </row>
    <row r="55" spans="1:5" x14ac:dyDescent="0.25">
      <c r="A55" s="89">
        <v>40695</v>
      </c>
      <c r="B55" s="91">
        <v>-1.7958499999999999E-2</v>
      </c>
      <c r="C55" s="91">
        <v>6.9255659999999997E-2</v>
      </c>
      <c r="D55" s="91">
        <v>-7.3000000000000001E-3</v>
      </c>
      <c r="E55" s="91">
        <v>-1.5819489999999999E-2</v>
      </c>
    </row>
    <row r="56" spans="1:5" x14ac:dyDescent="0.25">
      <c r="A56" s="89">
        <v>40725</v>
      </c>
      <c r="B56" s="91">
        <v>-2.2898459999999999E-2</v>
      </c>
      <c r="C56" s="91">
        <v>0.52845036000000001</v>
      </c>
      <c r="D56" s="91">
        <v>1.9189999999999999E-2</v>
      </c>
      <c r="E56" s="91">
        <v>-1.8132349999999998E-2</v>
      </c>
    </row>
    <row r="57" spans="1:5" x14ac:dyDescent="0.25">
      <c r="A57" s="89">
        <v>40756</v>
      </c>
      <c r="B57" s="91">
        <v>-5.999645E-2</v>
      </c>
      <c r="C57" s="91">
        <v>0.25227723000000002</v>
      </c>
      <c r="D57" s="91">
        <v>3.49E-3</v>
      </c>
      <c r="E57" s="91">
        <v>-7.0457160000000005E-2</v>
      </c>
    </row>
    <row r="58" spans="1:5" x14ac:dyDescent="0.25">
      <c r="A58" s="89">
        <v>40787</v>
      </c>
      <c r="B58" s="91">
        <v>-7.75951E-2</v>
      </c>
      <c r="C58" s="91">
        <v>0.35863378000000001</v>
      </c>
      <c r="D58" s="91">
        <v>2.2499999999999998E-3</v>
      </c>
      <c r="E58" s="91">
        <v>-8.6370539999999996E-2</v>
      </c>
    </row>
    <row r="59" spans="1:5" x14ac:dyDescent="0.25">
      <c r="A59" s="89">
        <v>40817</v>
      </c>
      <c r="B59" s="91">
        <v>0.11509291000000001</v>
      </c>
      <c r="C59" s="91">
        <v>-0.30260707999999997</v>
      </c>
      <c r="D59" s="91">
        <v>1.2500000000000001E-2</v>
      </c>
      <c r="E59" s="91">
        <v>0.10343668</v>
      </c>
    </row>
    <row r="60" spans="1:5" x14ac:dyDescent="0.25">
      <c r="A60" s="89">
        <v>40848</v>
      </c>
      <c r="B60" s="91">
        <v>-2.7040100000000002E-3</v>
      </c>
      <c r="C60" s="91">
        <v>-7.2096129999999994E-2</v>
      </c>
      <c r="D60" s="91">
        <v>-1.8270000000000002E-2</v>
      </c>
      <c r="E60" s="91">
        <v>-2.44155E-2</v>
      </c>
    </row>
    <row r="61" spans="1:5" x14ac:dyDescent="0.25">
      <c r="A61" s="89">
        <v>40878</v>
      </c>
      <c r="B61" s="91">
        <v>8.2200399999999996E-3</v>
      </c>
      <c r="C61" s="91">
        <v>-0.15827337999999999</v>
      </c>
      <c r="D61" s="91">
        <v>1.9279999999999999E-2</v>
      </c>
      <c r="E61" s="91">
        <v>-5.5562000000000005E-4</v>
      </c>
    </row>
    <row r="62" spans="1:5" x14ac:dyDescent="0.25">
      <c r="A62" s="89">
        <v>40909</v>
      </c>
      <c r="B62" s="91">
        <v>5.0462819999999999E-2</v>
      </c>
      <c r="C62" s="91">
        <v>-0.16923077</v>
      </c>
      <c r="D62" s="91">
        <v>1.542E-2</v>
      </c>
      <c r="E62" s="91">
        <v>5.0183119999999998E-2</v>
      </c>
    </row>
    <row r="63" spans="1:5" x14ac:dyDescent="0.25">
      <c r="A63" s="89">
        <v>40940</v>
      </c>
      <c r="B63" s="91">
        <v>4.2302359999999997E-2</v>
      </c>
      <c r="C63" s="91">
        <v>-5.1954729999999998E-2</v>
      </c>
      <c r="D63" s="91">
        <v>4.0499999999999998E-3</v>
      </c>
      <c r="E63" s="91">
        <v>4.884869E-2</v>
      </c>
    </row>
    <row r="64" spans="1:5" x14ac:dyDescent="0.25">
      <c r="A64" s="89">
        <v>40969</v>
      </c>
      <c r="B64" s="91">
        <v>3.0846910000000002E-2</v>
      </c>
      <c r="C64" s="91">
        <v>-0.15897992</v>
      </c>
      <c r="D64" s="91">
        <v>-6.8399999999999997E-3</v>
      </c>
      <c r="E64" s="91">
        <v>1.285643E-2</v>
      </c>
    </row>
    <row r="65" spans="1:5" x14ac:dyDescent="0.25">
      <c r="A65" s="89">
        <v>41000</v>
      </c>
      <c r="B65" s="91">
        <v>-6.5588E-3</v>
      </c>
      <c r="C65" s="91">
        <v>0.10645161</v>
      </c>
      <c r="D65" s="91">
        <v>1.2330000000000001E-2</v>
      </c>
      <c r="E65" s="91">
        <v>-1.135593E-2</v>
      </c>
    </row>
    <row r="66" spans="1:5" x14ac:dyDescent="0.25">
      <c r="A66" s="89">
        <v>41030</v>
      </c>
      <c r="B66" s="91">
        <v>-6.1817259999999999E-2</v>
      </c>
      <c r="C66" s="91">
        <v>0.40291545000000001</v>
      </c>
      <c r="D66" s="91">
        <v>9.6500000000000006E-3</v>
      </c>
      <c r="E66" s="91">
        <v>-8.6323919999999998E-2</v>
      </c>
    </row>
    <row r="67" spans="1:5" x14ac:dyDescent="0.25">
      <c r="A67" s="89">
        <v>41061</v>
      </c>
      <c r="B67" s="91">
        <v>3.9162820000000001E-2</v>
      </c>
      <c r="C67" s="91">
        <v>-0.29010806</v>
      </c>
      <c r="D67" s="91">
        <v>4.0000000000000001E-3</v>
      </c>
      <c r="E67" s="91">
        <v>5.095537E-2</v>
      </c>
    </row>
    <row r="68" spans="1:5" x14ac:dyDescent="0.25">
      <c r="A68" s="89">
        <v>41091</v>
      </c>
      <c r="B68" s="91">
        <v>9.9048499999999998E-3</v>
      </c>
      <c r="C68" s="91">
        <v>0.10831382000000001</v>
      </c>
      <c r="D68" s="91">
        <v>2.6499999999999999E-2</v>
      </c>
      <c r="E68" s="91">
        <v>1.2855460000000001E-2</v>
      </c>
    </row>
    <row r="69" spans="1:5" x14ac:dyDescent="0.25">
      <c r="A69" s="89">
        <v>41122</v>
      </c>
      <c r="B69" s="91">
        <v>2.4959019999999998E-2</v>
      </c>
      <c r="C69" s="91">
        <v>-7.7126249999999993E-2</v>
      </c>
      <c r="D69" s="91">
        <v>6.8999999999999997E-4</v>
      </c>
      <c r="E69" s="91">
        <v>2.5351740000000001E-2</v>
      </c>
    </row>
    <row r="70" spans="1:5" x14ac:dyDescent="0.25">
      <c r="A70" s="89">
        <v>41153</v>
      </c>
      <c r="B70" s="91">
        <v>2.625982E-2</v>
      </c>
      <c r="C70" s="91">
        <v>-9.9599309999999996E-2</v>
      </c>
      <c r="D70" s="91">
        <v>-1.2E-4</v>
      </c>
      <c r="E70" s="91">
        <v>2.7473500000000001E-2</v>
      </c>
    </row>
    <row r="71" spans="1:5" x14ac:dyDescent="0.25">
      <c r="A71" s="89">
        <v>41183</v>
      </c>
      <c r="B71" s="91">
        <v>-1.7246930000000001E-2</v>
      </c>
      <c r="C71" s="91">
        <v>0.18245391</v>
      </c>
      <c r="D71" s="91">
        <v>9.1400000000000006E-3</v>
      </c>
      <c r="E71" s="91">
        <v>-6.7575600000000001E-3</v>
      </c>
    </row>
    <row r="72" spans="1:5" x14ac:dyDescent="0.25">
      <c r="A72" s="89">
        <v>41214</v>
      </c>
      <c r="B72" s="91">
        <v>7.7422400000000001E-3</v>
      </c>
      <c r="C72" s="91">
        <v>-0.14677419</v>
      </c>
      <c r="D72" s="91">
        <v>1.7000000000000001E-4</v>
      </c>
      <c r="E72" s="91">
        <v>1.2804889999999999E-2</v>
      </c>
    </row>
    <row r="73" spans="1:5" x14ac:dyDescent="0.25">
      <c r="A73" s="89">
        <v>41244</v>
      </c>
      <c r="B73" s="91">
        <v>1.2254559999999999E-2</v>
      </c>
      <c r="C73" s="91">
        <v>0.13547574000000001</v>
      </c>
      <c r="D73" s="91">
        <v>-2.5400000000000002E-3</v>
      </c>
      <c r="E73" s="91">
        <v>1.8806260000000002E-2</v>
      </c>
    </row>
    <row r="74" spans="1:5" x14ac:dyDescent="0.25">
      <c r="A74" s="89">
        <v>41275</v>
      </c>
      <c r="B74" s="91">
        <v>5.487218E-2</v>
      </c>
      <c r="C74" s="91">
        <v>-0.20199777999999999</v>
      </c>
      <c r="D74" s="91">
        <v>-8.5199999999999998E-3</v>
      </c>
      <c r="E74" s="91">
        <v>5.0939449999999997E-2</v>
      </c>
    </row>
    <row r="75" spans="1:5" x14ac:dyDescent="0.25">
      <c r="A75" s="89">
        <v>41306</v>
      </c>
      <c r="B75" s="91">
        <v>1.3251840000000001E-2</v>
      </c>
      <c r="C75" s="91">
        <v>7.8581360000000003E-2</v>
      </c>
      <c r="D75" s="91">
        <v>7.1599999999999997E-3</v>
      </c>
      <c r="E75" s="91">
        <v>1.65121E-3</v>
      </c>
    </row>
    <row r="76" spans="1:5" x14ac:dyDescent="0.25">
      <c r="A76" s="89">
        <v>41334</v>
      </c>
      <c r="B76" s="91">
        <v>3.9185919999999999E-2</v>
      </c>
      <c r="C76" s="91">
        <v>-0.18117343999999999</v>
      </c>
      <c r="D76" s="91">
        <v>5.6999999999999998E-4</v>
      </c>
      <c r="E76" s="91">
        <v>2.3423380000000001E-2</v>
      </c>
    </row>
    <row r="77" spans="1:5" x14ac:dyDescent="0.25">
      <c r="A77" s="89">
        <v>41365</v>
      </c>
      <c r="B77" s="91">
        <v>1.6369379999999999E-2</v>
      </c>
      <c r="C77" s="91">
        <v>6.4566929999999995E-2</v>
      </c>
      <c r="D77" s="91">
        <v>1.3990000000000001E-2</v>
      </c>
      <c r="E77" s="91">
        <v>3.1490850000000001E-2</v>
      </c>
    </row>
    <row r="78" spans="1:5" x14ac:dyDescent="0.25">
      <c r="A78" s="89">
        <v>41395</v>
      </c>
      <c r="B78" s="91">
        <v>2.358996E-2</v>
      </c>
      <c r="C78" s="91">
        <v>0.20562130000000001</v>
      </c>
      <c r="D78" s="91">
        <v>-2.2710000000000001E-2</v>
      </c>
      <c r="E78" s="91">
        <v>3.7770000000000002E-4</v>
      </c>
    </row>
    <row r="79" spans="1:5" x14ac:dyDescent="0.25">
      <c r="A79" s="89">
        <v>41426</v>
      </c>
      <c r="B79" s="91">
        <v>-1.2969970000000001E-2</v>
      </c>
      <c r="C79" s="91">
        <v>3.4355829999999997E-2</v>
      </c>
      <c r="D79" s="91">
        <v>-2.1149999999999999E-2</v>
      </c>
      <c r="E79" s="91">
        <v>-2.4640450000000001E-2</v>
      </c>
    </row>
    <row r="80" spans="1:5" x14ac:dyDescent="0.25">
      <c r="A80" s="89">
        <v>41456</v>
      </c>
      <c r="B80" s="91">
        <v>5.4808540000000003E-2</v>
      </c>
      <c r="C80" s="91">
        <v>-0.20225386000000001</v>
      </c>
      <c r="D80" s="91">
        <v>4.9199999999999999E-3</v>
      </c>
      <c r="E80" s="91">
        <v>5.2645850000000001E-2</v>
      </c>
    </row>
    <row r="81" spans="1:5" x14ac:dyDescent="0.25">
      <c r="A81" s="89">
        <v>41487</v>
      </c>
      <c r="B81" s="91">
        <v>-2.791515E-2</v>
      </c>
      <c r="C81" s="91">
        <v>0.26468401000000003</v>
      </c>
      <c r="D81" s="91">
        <v>-5.2199999999999998E-3</v>
      </c>
      <c r="E81" s="91">
        <v>-2.1284910000000001E-2</v>
      </c>
    </row>
    <row r="82" spans="1:5" x14ac:dyDescent="0.25">
      <c r="A82" s="89">
        <v>41518</v>
      </c>
      <c r="B82" s="91">
        <v>3.7175350000000003E-2</v>
      </c>
      <c r="C82" s="91">
        <v>-2.4103469999999998E-2</v>
      </c>
      <c r="D82" s="91">
        <v>7.3099999999999997E-3</v>
      </c>
      <c r="E82" s="91">
        <v>5.0012630000000002E-2</v>
      </c>
    </row>
    <row r="83" spans="1:5" x14ac:dyDescent="0.25">
      <c r="A83" s="89">
        <v>41548</v>
      </c>
      <c r="B83" s="91">
        <v>4.24772E-2</v>
      </c>
      <c r="C83" s="91">
        <v>-0.17168675</v>
      </c>
      <c r="D83" s="91">
        <v>1.0869999999999999E-2</v>
      </c>
      <c r="E83" s="91">
        <v>3.9143490000000003E-2</v>
      </c>
    </row>
    <row r="84" spans="1:5" x14ac:dyDescent="0.25">
      <c r="A84" s="89">
        <v>41579</v>
      </c>
      <c r="B84" s="91">
        <v>2.9021769999999999E-2</v>
      </c>
      <c r="C84" s="91">
        <v>-3.6363599999999999E-3</v>
      </c>
      <c r="D84" s="91">
        <v>-1.8699999999999999E-3</v>
      </c>
      <c r="E84" s="91">
        <v>1.7771559999999999E-2</v>
      </c>
    </row>
    <row r="85" spans="1:5" x14ac:dyDescent="0.25">
      <c r="A85" s="89">
        <v>41609</v>
      </c>
      <c r="B85" s="91">
        <v>2.6383259999999999E-2</v>
      </c>
      <c r="C85" s="91">
        <v>1.4598499999999999E-3</v>
      </c>
      <c r="D85" s="91">
        <v>-3.9199999999999999E-3</v>
      </c>
      <c r="E85" s="91">
        <v>2.115966E-2</v>
      </c>
    </row>
    <row r="86" spans="1:5" x14ac:dyDescent="0.25">
      <c r="A86" s="89">
        <v>41640</v>
      </c>
      <c r="B86" s="91">
        <v>-3.1594369999999997E-2</v>
      </c>
      <c r="C86" s="91">
        <v>0.34183672999999998</v>
      </c>
      <c r="D86" s="91">
        <v>1.6320000000000001E-2</v>
      </c>
      <c r="E86" s="91">
        <v>-3.7038370000000001E-2</v>
      </c>
    </row>
    <row r="87" spans="1:5" x14ac:dyDescent="0.25">
      <c r="A87" s="89">
        <v>41671</v>
      </c>
      <c r="B87" s="91">
        <v>4.743617E-2</v>
      </c>
      <c r="C87" s="91">
        <v>-0.23954373000000001</v>
      </c>
      <c r="D87" s="91">
        <v>7.0800000000000004E-3</v>
      </c>
      <c r="E87" s="91">
        <v>5.0061050000000003E-2</v>
      </c>
    </row>
    <row r="88" spans="1:5" x14ac:dyDescent="0.25">
      <c r="A88" s="89">
        <v>41699</v>
      </c>
      <c r="B88" s="91">
        <v>5.30774E-3</v>
      </c>
      <c r="C88" s="91">
        <v>-8.5714299999999997E-3</v>
      </c>
      <c r="D88" s="91">
        <v>-6.6E-4</v>
      </c>
      <c r="E88" s="91">
        <v>1.4472300000000001E-3</v>
      </c>
    </row>
    <row r="89" spans="1:5" x14ac:dyDescent="0.25">
      <c r="A89" s="89">
        <v>41730</v>
      </c>
      <c r="B89" s="91">
        <v>1.2135799999999999E-3</v>
      </c>
      <c r="C89" s="91">
        <v>-3.3861670000000003E-2</v>
      </c>
      <c r="D89" s="91">
        <v>8.9800000000000001E-3</v>
      </c>
      <c r="E89" s="91">
        <v>1.024687E-2</v>
      </c>
    </row>
    <row r="90" spans="1:5" x14ac:dyDescent="0.25">
      <c r="A90" s="89">
        <v>41760</v>
      </c>
      <c r="B90" s="91">
        <v>2.1820429999999998E-2</v>
      </c>
      <c r="C90" s="91">
        <v>-0.14988814</v>
      </c>
      <c r="D90" s="91">
        <v>1.197E-2</v>
      </c>
      <c r="E90" s="91">
        <v>1.9674899999999999E-2</v>
      </c>
    </row>
    <row r="91" spans="1:5" x14ac:dyDescent="0.25">
      <c r="A91" s="89">
        <v>41791</v>
      </c>
      <c r="B91" s="91">
        <v>2.5082219999999999E-2</v>
      </c>
      <c r="C91" s="91">
        <v>1.491228E-2</v>
      </c>
      <c r="D91" s="91">
        <v>0</v>
      </c>
      <c r="E91" s="91">
        <v>1.7889059999999998E-2</v>
      </c>
    </row>
    <row r="92" spans="1:5" x14ac:dyDescent="0.25">
      <c r="A92" s="89">
        <v>41821</v>
      </c>
      <c r="B92" s="91">
        <v>-1.972703E-2</v>
      </c>
      <c r="C92" s="91">
        <v>0.46499568000000002</v>
      </c>
      <c r="D92" s="91">
        <v>-7.1000000000000002E-4</v>
      </c>
      <c r="E92" s="91">
        <v>-1.5972030000000002E-2</v>
      </c>
    </row>
    <row r="93" spans="1:5" x14ac:dyDescent="0.25">
      <c r="A93" s="89">
        <v>41852</v>
      </c>
      <c r="B93" s="91">
        <v>4.1954650000000003E-2</v>
      </c>
      <c r="C93" s="91">
        <v>-0.28672565999999999</v>
      </c>
      <c r="D93" s="91">
        <v>1.3639999999999999E-2</v>
      </c>
      <c r="E93" s="91">
        <v>2.2035200000000001E-2</v>
      </c>
    </row>
    <row r="94" spans="1:5" x14ac:dyDescent="0.25">
      <c r="A94" s="89">
        <v>41883</v>
      </c>
      <c r="B94" s="91">
        <v>-2.08442E-2</v>
      </c>
      <c r="C94" s="91">
        <v>0.34904879999999999</v>
      </c>
      <c r="D94" s="91">
        <v>-9.8399999999999998E-3</v>
      </c>
      <c r="E94" s="91">
        <v>-2.712842E-2</v>
      </c>
    </row>
    <row r="95" spans="1:5" x14ac:dyDescent="0.25">
      <c r="A95" s="89">
        <v>41913</v>
      </c>
      <c r="B95" s="91">
        <v>2.7512760000000001E-2</v>
      </c>
      <c r="C95" s="91">
        <v>-0.13979153999999999</v>
      </c>
      <c r="D95" s="91">
        <v>1.048E-2</v>
      </c>
      <c r="E95" s="91">
        <v>6.4689999999999999E-3</v>
      </c>
    </row>
    <row r="96" spans="1:5" x14ac:dyDescent="0.25">
      <c r="A96" s="89">
        <v>41944</v>
      </c>
      <c r="B96" s="91">
        <v>2.4233870000000001E-2</v>
      </c>
      <c r="C96" s="91">
        <v>-4.9893090000000001E-2</v>
      </c>
      <c r="D96" s="91">
        <v>8.5299999999999994E-3</v>
      </c>
      <c r="E96" s="91">
        <v>2.0040769999999999E-2</v>
      </c>
    </row>
    <row r="97" spans="1:5" x14ac:dyDescent="0.25">
      <c r="A97" s="89">
        <v>41974</v>
      </c>
      <c r="B97" s="91">
        <v>-1.132E-5</v>
      </c>
      <c r="C97" s="91">
        <v>0.44036008999999998</v>
      </c>
      <c r="D97" s="91">
        <v>2.96E-3</v>
      </c>
      <c r="E97" s="91">
        <v>-1.6125090000000002E-2</v>
      </c>
    </row>
    <row r="98" spans="1:5" x14ac:dyDescent="0.25">
      <c r="A98" s="89">
        <v>42005</v>
      </c>
      <c r="B98" s="91">
        <v>-2.783161E-2</v>
      </c>
      <c r="C98" s="91">
        <v>9.2187500000000006E-2</v>
      </c>
      <c r="D98" s="91">
        <v>2.9770000000000001E-2</v>
      </c>
      <c r="E98" s="91">
        <v>-1.8119679999999999E-2</v>
      </c>
    </row>
    <row r="99" spans="1:5" x14ac:dyDescent="0.25">
      <c r="A99" s="89">
        <v>42036</v>
      </c>
      <c r="B99" s="91">
        <v>5.7900989999999999E-2</v>
      </c>
      <c r="C99" s="91">
        <v>-0.36385311999999997</v>
      </c>
      <c r="D99" s="91">
        <v>-1.2279999999999999E-2</v>
      </c>
      <c r="E99" s="91">
        <v>5.8588639999999997E-2</v>
      </c>
    </row>
    <row r="100" spans="1:5" x14ac:dyDescent="0.25">
      <c r="A100" s="89">
        <v>42064</v>
      </c>
      <c r="B100" s="91">
        <v>-1.016591E-2</v>
      </c>
      <c r="C100" s="91">
        <v>0.14617690999999999</v>
      </c>
      <c r="D100" s="91">
        <v>3.4099999999999998E-3</v>
      </c>
      <c r="E100" s="91">
        <v>-1.5653469999999999E-2</v>
      </c>
    </row>
    <row r="101" spans="1:5" x14ac:dyDescent="0.25">
      <c r="A101" s="89">
        <v>42095</v>
      </c>
      <c r="B101" s="91">
        <v>4.5232800000000002E-3</v>
      </c>
      <c r="C101" s="91">
        <v>-4.839765E-2</v>
      </c>
      <c r="D101" s="91">
        <v>-4.5300000000000002E-3</v>
      </c>
      <c r="E101" s="91">
        <v>2.3452520000000001E-2</v>
      </c>
    </row>
    <row r="102" spans="1:5" x14ac:dyDescent="0.25">
      <c r="A102" s="89">
        <v>42125</v>
      </c>
      <c r="B102" s="91">
        <v>1.3831319999999999E-2</v>
      </c>
      <c r="C102" s="91">
        <v>-4.879725E-2</v>
      </c>
      <c r="D102" s="91">
        <v>-5.3699999999999998E-3</v>
      </c>
      <c r="E102" s="91">
        <v>3.44481E-3</v>
      </c>
    </row>
    <row r="103" spans="1:5" x14ac:dyDescent="0.25">
      <c r="A103" s="89">
        <v>42156</v>
      </c>
      <c r="B103" s="91">
        <v>-1.6730459999999999E-2</v>
      </c>
      <c r="C103" s="91">
        <v>0.31719652999999998</v>
      </c>
      <c r="D103" s="91">
        <v>-1.434E-2</v>
      </c>
      <c r="E103" s="91">
        <v>-2.3252310000000002E-2</v>
      </c>
    </row>
    <row r="104" spans="1:5" x14ac:dyDescent="0.25">
      <c r="A104" s="89">
        <v>42186</v>
      </c>
      <c r="B104" s="91">
        <v>1.6725420000000001E-2</v>
      </c>
      <c r="C104" s="91">
        <v>-0.33516182</v>
      </c>
      <c r="D104" s="91">
        <v>7.8700000000000003E-3</v>
      </c>
      <c r="E104" s="91">
        <v>1.7950009999999999E-2</v>
      </c>
    </row>
    <row r="105" spans="1:5" x14ac:dyDescent="0.25">
      <c r="A105" s="89">
        <v>42217</v>
      </c>
      <c r="B105" s="91">
        <v>-6.0369529999999998E-2</v>
      </c>
      <c r="C105" s="91">
        <v>1.3457095699999999</v>
      </c>
      <c r="D105" s="91">
        <v>-3.79E-3</v>
      </c>
      <c r="E105" s="91">
        <v>-6.6174540000000004E-2</v>
      </c>
    </row>
    <row r="106" spans="1:5" x14ac:dyDescent="0.25">
      <c r="A106" s="89">
        <v>42248</v>
      </c>
      <c r="B106" s="91">
        <v>-2.9139829999999999E-2</v>
      </c>
      <c r="C106" s="91">
        <v>-0.13823426</v>
      </c>
      <c r="D106" s="91">
        <v>1.031E-2</v>
      </c>
      <c r="E106" s="91">
        <v>-3.6884519999999997E-2</v>
      </c>
    </row>
    <row r="107" spans="1:5" x14ac:dyDescent="0.25">
      <c r="B107" s="91"/>
      <c r="C107" s="91"/>
      <c r="D107" s="91"/>
      <c r="E107" s="91"/>
    </row>
    <row r="108" spans="1:5" x14ac:dyDescent="0.25">
      <c r="B108" s="91"/>
      <c r="C108" s="91"/>
      <c r="D108" s="91"/>
      <c r="E108" s="91"/>
    </row>
    <row r="109" spans="1:5" x14ac:dyDescent="0.25">
      <c r="B109" s="91"/>
      <c r="C109" s="91"/>
      <c r="D109" s="91"/>
      <c r="E109" s="91"/>
    </row>
    <row r="110" spans="1:5" x14ac:dyDescent="0.25">
      <c r="B110" s="91"/>
      <c r="C110" s="91"/>
      <c r="D110" s="91"/>
      <c r="E110" s="9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GridLines="0" topLeftCell="A25" zoomScaleNormal="100" workbookViewId="0">
      <selection activeCell="H50" sqref="H50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6" width="17.42578125" style="7" bestFit="1" customWidth="1"/>
    <col min="7" max="7" width="20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1" ht="19.5" x14ac:dyDescent="0.2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ht="16.5" x14ac:dyDescent="0.25">
      <c r="A2" s="104" t="s">
        <v>188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1" ht="15.75" thickBot="1" x14ac:dyDescent="0.3">
      <c r="A3" s="21"/>
      <c r="B3" s="8"/>
      <c r="C3" s="8"/>
      <c r="D3" s="8"/>
      <c r="E3" s="8"/>
      <c r="F3" s="8"/>
      <c r="G3" s="10"/>
    </row>
    <row r="4" spans="1:11" x14ac:dyDescent="0.25">
      <c r="A4" s="36"/>
      <c r="B4" s="107" t="s">
        <v>9</v>
      </c>
      <c r="C4" s="107"/>
      <c r="D4" s="107"/>
      <c r="E4" s="107"/>
      <c r="F4" s="108"/>
    </row>
    <row r="5" spans="1:11" ht="15.75" thickBot="1" x14ac:dyDescent="0.3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5" t="s">
        <v>16</v>
      </c>
      <c r="G5" s="9"/>
      <c r="H5" s="9"/>
      <c r="I5" s="9"/>
      <c r="J5" s="9"/>
    </row>
    <row r="6" spans="1:11" x14ac:dyDescent="0.25">
      <c r="A6" s="16" t="s">
        <v>186</v>
      </c>
      <c r="B6" s="2">
        <v>-2.7364404215784122E-2</v>
      </c>
      <c r="C6" s="2">
        <v>3.092486822833429E-2</v>
      </c>
      <c r="D6" s="2">
        <v>5.2381983166565727E-2</v>
      </c>
      <c r="E6" s="2">
        <v>5.5550225320669888E-2</v>
      </c>
      <c r="F6" s="2">
        <v>3.1426148943121346E-2</v>
      </c>
      <c r="G6" s="9"/>
      <c r="H6" s="9"/>
      <c r="I6" s="9"/>
      <c r="J6" s="9"/>
    </row>
    <row r="7" spans="1:11" x14ac:dyDescent="0.25">
      <c r="A7" s="16" t="s">
        <v>180</v>
      </c>
      <c r="B7" s="2">
        <v>2.8291280931819207E-2</v>
      </c>
      <c r="C7" s="2">
        <v>3.4814620276791386E-2</v>
      </c>
      <c r="D7" s="2">
        <v>3.4718192701084893E-2</v>
      </c>
      <c r="E7" s="2">
        <v>4.3584036014555849E-2</v>
      </c>
      <c r="F7" s="2">
        <v>2.649077031695013E-2</v>
      </c>
      <c r="G7" s="9"/>
      <c r="H7" s="9"/>
      <c r="I7" s="9"/>
      <c r="J7" s="9"/>
    </row>
    <row r="8" spans="1:11" x14ac:dyDescent="0.25">
      <c r="A8" s="16" t="s">
        <v>187</v>
      </c>
      <c r="B8" s="2">
        <v>-1.7560147631376921E-2</v>
      </c>
      <c r="C8" s="2">
        <v>2.4833506754076806E-2</v>
      </c>
      <c r="D8" s="2">
        <v>2.4991296484881076E-2</v>
      </c>
      <c r="E8" s="2">
        <v>2.6756724174456403E-2</v>
      </c>
      <c r="F8" s="2">
        <v>4.7442547027174431E-3</v>
      </c>
      <c r="G8" s="9"/>
      <c r="H8" s="9"/>
      <c r="I8" s="9"/>
      <c r="J8" s="9"/>
    </row>
    <row r="9" spans="1:11" ht="15.75" thickBot="1" x14ac:dyDescent="0.3">
      <c r="A9" s="26"/>
      <c r="B9" s="26"/>
      <c r="C9" s="26"/>
      <c r="D9" s="26"/>
      <c r="E9" s="26"/>
      <c r="F9" s="27"/>
      <c r="G9" s="27"/>
      <c r="H9" s="27"/>
      <c r="I9" s="27"/>
    </row>
    <row r="10" spans="1:11" ht="15.75" thickBot="1" x14ac:dyDescent="0.3">
      <c r="A10" s="11"/>
      <c r="B10" s="106" t="s">
        <v>21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1" ht="15.75" thickBot="1" x14ac:dyDescent="0.3">
      <c r="A11" s="12"/>
      <c r="B11" s="13" t="s">
        <v>11</v>
      </c>
      <c r="C11" s="13">
        <v>2015</v>
      </c>
      <c r="D11" s="13">
        <v>2014</v>
      </c>
      <c r="E11" s="14">
        <v>2013</v>
      </c>
      <c r="F11" s="13">
        <v>2012</v>
      </c>
      <c r="G11" s="14">
        <v>2011</v>
      </c>
      <c r="H11" s="13">
        <v>2010</v>
      </c>
      <c r="I11" s="14">
        <v>2009</v>
      </c>
      <c r="J11" s="13">
        <v>2008</v>
      </c>
      <c r="K11" s="13" t="s">
        <v>189</v>
      </c>
    </row>
    <row r="12" spans="1:11" x14ac:dyDescent="0.25">
      <c r="A12" s="16" t="s">
        <v>186</v>
      </c>
      <c r="B12" s="2">
        <v>-6.6165930006112372E-3</v>
      </c>
      <c r="C12" s="2">
        <v>-3.8645091970022083E-3</v>
      </c>
      <c r="D12" s="2">
        <v>4.7458845324475529E-2</v>
      </c>
      <c r="E12" s="2">
        <v>0.13218765325725768</v>
      </c>
      <c r="F12" s="2">
        <v>0.11540953393291442</v>
      </c>
      <c r="G12" s="2">
        <v>-4.0668411688731143E-2</v>
      </c>
      <c r="H12" s="2">
        <v>8.5784870467639829E-2</v>
      </c>
      <c r="I12" s="2">
        <v>0.24664045345223862</v>
      </c>
      <c r="J12" s="2">
        <v>-0.20356032324978934</v>
      </c>
      <c r="K12" s="46">
        <v>-1.9040125458961388E-2</v>
      </c>
    </row>
    <row r="13" spans="1:11" x14ac:dyDescent="0.25">
      <c r="A13" s="16" t="s">
        <v>180</v>
      </c>
      <c r="B13" s="2">
        <v>3.5322785467493789E-2</v>
      </c>
      <c r="C13" s="2">
        <v>-1.1219375924621966E-2</v>
      </c>
      <c r="D13" s="2">
        <v>2.9824526834379306E-2</v>
      </c>
      <c r="E13" s="2">
        <v>9.1320331853023351E-2</v>
      </c>
      <c r="F13" s="2">
        <v>6.3587953358903215E-2</v>
      </c>
      <c r="G13" s="2">
        <v>-5.2543465511873499E-2</v>
      </c>
      <c r="H13" s="2">
        <v>0.10245012864770908</v>
      </c>
      <c r="I13" s="2">
        <v>0.19984210914714251</v>
      </c>
      <c r="J13" s="2">
        <v>-0.19025084131845182</v>
      </c>
      <c r="K13" s="46">
        <v>2.3364829666294717E-2</v>
      </c>
    </row>
    <row r="14" spans="1:11" ht="15.75" thickBot="1" x14ac:dyDescent="0.3">
      <c r="A14" s="16" t="s">
        <v>187</v>
      </c>
      <c r="B14" s="2">
        <v>-6.5343908390819161E-3</v>
      </c>
      <c r="C14" s="2">
        <v>-2.6590445444915067E-3</v>
      </c>
      <c r="D14" s="2">
        <v>3.3668900255525269E-2</v>
      </c>
      <c r="E14" s="2">
        <v>8.9553598320458727E-2</v>
      </c>
      <c r="F14" s="2">
        <v>4.7883820449413417E-2</v>
      </c>
      <c r="G14" s="2">
        <v>-5.7189722220029382E-2</v>
      </c>
      <c r="H14" s="2">
        <v>5.7034409735325031E-2</v>
      </c>
      <c r="I14" s="2">
        <v>0.11468832849669264</v>
      </c>
      <c r="J14" s="2">
        <v>-0.21369430993387861</v>
      </c>
      <c r="K14" s="46">
        <v>2.2455442761053268E-2</v>
      </c>
    </row>
    <row r="15" spans="1:11" s="20" customFormat="1" ht="15.75" thickBot="1" x14ac:dyDescent="0.3">
      <c r="A15" s="17" t="s">
        <v>190</v>
      </c>
      <c r="B15" s="18"/>
      <c r="C15" s="18"/>
      <c r="D15" s="18"/>
      <c r="E15" s="18"/>
      <c r="F15" s="19"/>
      <c r="G15" s="19"/>
      <c r="H15" s="19"/>
      <c r="I15" s="19"/>
      <c r="J15" s="19"/>
    </row>
    <row r="16" spans="1:11" ht="15.75" thickBot="1" x14ac:dyDescent="0.3">
      <c r="A16" s="22"/>
      <c r="B16" s="106" t="s">
        <v>22</v>
      </c>
      <c r="C16" s="107"/>
      <c r="D16" s="107"/>
      <c r="E16" s="108"/>
      <c r="F16" s="9"/>
      <c r="G16" s="9"/>
      <c r="H16" s="9"/>
      <c r="I16" s="9"/>
    </row>
    <row r="17" spans="1:10" ht="15.75" thickBot="1" x14ac:dyDescent="0.3">
      <c r="A17" s="23"/>
      <c r="B17" s="14" t="s">
        <v>13</v>
      </c>
      <c r="C17" s="14" t="s">
        <v>14</v>
      </c>
      <c r="D17" s="45" t="s">
        <v>15</v>
      </c>
      <c r="E17" s="25" t="s">
        <v>16</v>
      </c>
      <c r="F17" s="9"/>
      <c r="G17" s="9"/>
      <c r="H17" s="9"/>
      <c r="I17" s="9"/>
    </row>
    <row r="18" spans="1:10" x14ac:dyDescent="0.25">
      <c r="A18" s="16" t="s">
        <v>186</v>
      </c>
      <c r="B18" s="113">
        <v>1.2304403096977601</v>
      </c>
      <c r="C18" s="113">
        <v>2.1793455103100783</v>
      </c>
      <c r="D18" s="113">
        <v>1.9883520356171878</v>
      </c>
      <c r="E18" s="113">
        <v>0.677906836088781</v>
      </c>
      <c r="F18" s="9"/>
      <c r="G18" s="9"/>
      <c r="H18" s="9"/>
      <c r="I18" s="9"/>
    </row>
    <row r="19" spans="1:10" x14ac:dyDescent="0.25">
      <c r="A19" s="16" t="s">
        <v>180</v>
      </c>
      <c r="B19" s="113">
        <v>1.3501487834458774</v>
      </c>
      <c r="C19" s="113">
        <v>1.1223108178114141</v>
      </c>
      <c r="D19" s="113">
        <v>1.3568487133050309</v>
      </c>
      <c r="E19" s="113">
        <v>0.57352553930478212</v>
      </c>
      <c r="F19" s="9"/>
      <c r="G19" s="9"/>
      <c r="H19" s="9"/>
      <c r="I19" s="9"/>
    </row>
    <row r="20" spans="1:10" x14ac:dyDescent="0.25">
      <c r="A20" s="16" t="s">
        <v>187</v>
      </c>
      <c r="B20" s="113">
        <v>0.98087716816215265</v>
      </c>
      <c r="C20" s="113">
        <v>0.95473709306172116</v>
      </c>
      <c r="D20" s="113">
        <v>0.97939668392626744</v>
      </c>
      <c r="E20" s="113">
        <v>0.10848083776668904</v>
      </c>
      <c r="F20" s="9"/>
      <c r="G20" s="9"/>
      <c r="H20" s="9"/>
      <c r="I20" s="9"/>
    </row>
    <row r="21" spans="1:10" ht="15.75" thickBot="1" x14ac:dyDescent="0.3">
      <c r="A21" s="26"/>
      <c r="B21" s="26"/>
      <c r="C21" s="26"/>
      <c r="D21" s="26"/>
      <c r="E21" s="26"/>
      <c r="F21" s="27"/>
      <c r="G21" s="27"/>
      <c r="H21" s="27"/>
      <c r="I21" s="27"/>
    </row>
    <row r="22" spans="1:10" ht="15.75" thickBot="1" x14ac:dyDescent="0.3">
      <c r="A22" s="22"/>
      <c r="B22" s="106" t="s">
        <v>29</v>
      </c>
      <c r="C22" s="107"/>
      <c r="D22" s="107"/>
      <c r="E22" s="108"/>
      <c r="F22" s="9"/>
      <c r="G22" s="9"/>
      <c r="H22" s="9"/>
      <c r="I22" s="9"/>
    </row>
    <row r="23" spans="1:10" ht="15.75" thickBot="1" x14ac:dyDescent="0.3">
      <c r="A23" s="23"/>
      <c r="B23" s="14" t="s">
        <v>13</v>
      </c>
      <c r="C23" s="14" t="s">
        <v>14</v>
      </c>
      <c r="D23" s="45" t="s">
        <v>15</v>
      </c>
      <c r="E23" s="25" t="s">
        <v>16</v>
      </c>
      <c r="F23" s="9"/>
      <c r="G23" s="9">
        <f>(C6-0.02)/B36</f>
        <v>0.2806899196757513</v>
      </c>
      <c r="H23" s="9">
        <f t="shared" ref="H23:I25" si="0">(D6-0.02)/C36</f>
        <v>0.76699589380996913</v>
      </c>
      <c r="I23" s="9">
        <f t="shared" si="0"/>
        <v>0.77364342997853186</v>
      </c>
      <c r="J23" s="9"/>
    </row>
    <row r="24" spans="1:10" x14ac:dyDescent="0.25">
      <c r="A24" s="16" t="s">
        <v>186</v>
      </c>
      <c r="B24" s="4">
        <v>0.29740889237058143</v>
      </c>
      <c r="C24" s="4">
        <v>0.76961436908598091</v>
      </c>
      <c r="D24" s="4">
        <v>0.77520496574009823</v>
      </c>
      <c r="E24" s="4">
        <v>0.21414696213960779</v>
      </c>
      <c r="F24" s="9"/>
      <c r="G24" s="9">
        <f t="shared" ref="G24:G25" si="1">(C7-0.02)/B37</f>
        <v>0.36246092988826611</v>
      </c>
      <c r="H24" s="9">
        <f t="shared" si="0"/>
        <v>0.31427579227768787</v>
      </c>
      <c r="I24" s="9">
        <f t="shared" si="0"/>
        <v>0.4668244147773376</v>
      </c>
      <c r="J24" s="9"/>
    </row>
    <row r="25" spans="1:10" x14ac:dyDescent="0.25">
      <c r="A25" s="16" t="s">
        <v>180</v>
      </c>
      <c r="B25" s="4">
        <v>0.37878684663082601</v>
      </c>
      <c r="C25" s="4">
        <v>0.33247551832880862</v>
      </c>
      <c r="D25" s="4">
        <v>0.48150462244755132</v>
      </c>
      <c r="E25" s="4">
        <v>0.13139172543999883</v>
      </c>
      <c r="F25" s="9"/>
      <c r="G25" s="9">
        <f t="shared" si="1"/>
        <v>0.1311460992139937</v>
      </c>
      <c r="H25" s="9">
        <f t="shared" si="0"/>
        <v>0.13151920583032967</v>
      </c>
      <c r="I25" s="9">
        <f t="shared" si="0"/>
        <v>0.16942017162448397</v>
      </c>
      <c r="J25" s="9"/>
    </row>
    <row r="26" spans="1:10" x14ac:dyDescent="0.25">
      <c r="A26" s="16" t="s">
        <v>187</v>
      </c>
      <c r="B26" s="4">
        <v>0.14856809828852124</v>
      </c>
      <c r="C26" s="4">
        <v>0.14883614041062176</v>
      </c>
      <c r="D26" s="4">
        <v>0.18675139064380181</v>
      </c>
      <c r="E26" s="4">
        <v>-0.2480315457172034</v>
      </c>
      <c r="F26" s="9"/>
      <c r="G26" s="9"/>
      <c r="H26" s="9"/>
      <c r="I26" s="9"/>
      <c r="J26" s="9"/>
    </row>
    <row r="27" spans="1:10" ht="15.75" thickBot="1" x14ac:dyDescent="0.3">
      <c r="A27" s="26"/>
      <c r="B27" s="26"/>
      <c r="C27" s="26"/>
      <c r="D27" s="26"/>
      <c r="E27" s="26"/>
      <c r="F27" s="27"/>
      <c r="G27" s="9"/>
      <c r="H27" s="9"/>
      <c r="I27" s="9"/>
      <c r="J27" s="9"/>
    </row>
    <row r="28" spans="1:10" ht="15.75" thickBot="1" x14ac:dyDescent="0.3">
      <c r="A28" s="22"/>
      <c r="B28" s="106" t="s">
        <v>3</v>
      </c>
      <c r="C28" s="107"/>
      <c r="D28" s="107"/>
      <c r="E28" s="108"/>
      <c r="F28" s="9"/>
      <c r="G28" s="101">
        <f>C6/B30</f>
        <v>1.2477845422166791</v>
      </c>
      <c r="H28" s="9"/>
      <c r="I28" s="9"/>
    </row>
    <row r="29" spans="1:10" ht="15.75" thickBot="1" x14ac:dyDescent="0.3">
      <c r="A29" s="23"/>
      <c r="B29" s="14" t="s">
        <v>13</v>
      </c>
      <c r="C29" s="14" t="s">
        <v>14</v>
      </c>
      <c r="D29" s="45" t="s">
        <v>15</v>
      </c>
      <c r="E29" s="25" t="s">
        <v>16</v>
      </c>
      <c r="F29" s="9"/>
      <c r="G29" s="9"/>
      <c r="H29" s="9"/>
      <c r="I29" s="9"/>
    </row>
    <row r="30" spans="1:10" x14ac:dyDescent="0.25">
      <c r="A30" s="16" t="s">
        <v>186</v>
      </c>
      <c r="B30" s="2">
        <v>2.4783820589247333E-2</v>
      </c>
      <c r="C30" s="2">
        <v>2.3477194419265691E-2</v>
      </c>
      <c r="D30" s="2">
        <v>2.725077532055608E-2</v>
      </c>
      <c r="E30" s="2">
        <v>4.5703009595350806E-2</v>
      </c>
      <c r="F30" s="9"/>
      <c r="G30" s="9"/>
      <c r="H30" s="9"/>
      <c r="I30" s="9"/>
    </row>
    <row r="31" spans="1:10" x14ac:dyDescent="0.25">
      <c r="A31" s="16" t="s">
        <v>180</v>
      </c>
      <c r="B31" s="2">
        <v>2.5383235720976685E-2</v>
      </c>
      <c r="C31" s="2">
        <v>3.0452964312197916E-2</v>
      </c>
      <c r="D31" s="2">
        <v>3.1497173027341445E-2</v>
      </c>
      <c r="E31" s="2">
        <v>4.5637846520384606E-2</v>
      </c>
      <c r="F31" s="9"/>
      <c r="G31" s="9"/>
      <c r="H31" s="9"/>
      <c r="I31" s="9"/>
    </row>
    <row r="32" spans="1:10" x14ac:dyDescent="0.25">
      <c r="A32" s="16" t="s">
        <v>187</v>
      </c>
      <c r="B32" s="2">
        <v>2.5033976625112253E-2</v>
      </c>
      <c r="C32" s="2">
        <v>2.5880974626161204E-2</v>
      </c>
      <c r="D32" s="2">
        <v>2.6990182453202179E-2</v>
      </c>
      <c r="E32" s="2">
        <v>4.3638764377141065E-2</v>
      </c>
      <c r="F32" s="9"/>
      <c r="G32" s="9"/>
      <c r="H32" s="9"/>
      <c r="I32" s="9"/>
    </row>
    <row r="33" spans="1:9" ht="15.75" thickBot="1" x14ac:dyDescent="0.3">
      <c r="A33" s="26"/>
      <c r="B33" s="26"/>
      <c r="C33" s="26"/>
      <c r="D33" s="26"/>
      <c r="E33" s="26"/>
      <c r="F33" s="27"/>
      <c r="G33" s="27"/>
      <c r="H33" s="27"/>
      <c r="I33" s="27"/>
    </row>
    <row r="34" spans="1:9" ht="15.75" thickBot="1" x14ac:dyDescent="0.3">
      <c r="A34" s="22"/>
      <c r="B34" s="106" t="s">
        <v>2</v>
      </c>
      <c r="C34" s="107"/>
      <c r="D34" s="107"/>
      <c r="E34" s="108"/>
      <c r="F34" s="9"/>
      <c r="G34" s="9"/>
      <c r="H34" s="9"/>
      <c r="I34" s="9"/>
    </row>
    <row r="35" spans="1:9" ht="15.75" thickBot="1" x14ac:dyDescent="0.3">
      <c r="A35" s="23"/>
      <c r="B35" s="14" t="s">
        <v>13</v>
      </c>
      <c r="C35" s="14" t="s">
        <v>14</v>
      </c>
      <c r="D35" s="45" t="s">
        <v>15</v>
      </c>
      <c r="E35" s="25" t="s">
        <v>16</v>
      </c>
      <c r="F35" s="9"/>
      <c r="G35" s="9"/>
      <c r="H35" s="9"/>
      <c r="I35" s="9"/>
    </row>
    <row r="36" spans="1:9" x14ac:dyDescent="0.25">
      <c r="A36" s="16" t="s">
        <v>186</v>
      </c>
      <c r="B36" s="2">
        <v>3.8921484038167566E-2</v>
      </c>
      <c r="C36" s="2">
        <v>4.2219239278729025E-2</v>
      </c>
      <c r="D36" s="2">
        <v>4.5951692915761441E-2</v>
      </c>
      <c r="E36" s="2">
        <v>6.1217876802092119E-2</v>
      </c>
      <c r="F36" s="9"/>
      <c r="G36" s="9"/>
      <c r="H36" s="9"/>
      <c r="I36" s="9"/>
    </row>
    <row r="37" spans="1:9" x14ac:dyDescent="0.25">
      <c r="A37" s="16" t="s">
        <v>180</v>
      </c>
      <c r="B37" s="2">
        <v>4.0872323208347473E-2</v>
      </c>
      <c r="C37" s="2">
        <v>4.683209163014436E-2</v>
      </c>
      <c r="D37" s="2">
        <v>5.0520142623227592E-2</v>
      </c>
      <c r="E37" s="2">
        <v>6.4466320655523018E-2</v>
      </c>
      <c r="F37" s="9"/>
      <c r="G37" s="9"/>
      <c r="H37" s="9"/>
      <c r="I37" s="9"/>
    </row>
    <row r="38" spans="1:9" x14ac:dyDescent="0.25">
      <c r="A38" s="16" t="s">
        <v>187</v>
      </c>
      <c r="B38" s="2">
        <v>3.6855894174861251E-2</v>
      </c>
      <c r="C38" s="2">
        <v>3.7951084431883268E-2</v>
      </c>
      <c r="D38" s="2">
        <v>3.9881462223002179E-2</v>
      </c>
      <c r="E38" s="2">
        <v>5.4950252800298201E-2</v>
      </c>
      <c r="F38" s="9"/>
      <c r="G38" s="9"/>
      <c r="H38" s="9"/>
      <c r="I38" s="9"/>
    </row>
    <row r="39" spans="1:9" ht="15.75" thickBot="1" x14ac:dyDescent="0.3">
      <c r="A39" s="26"/>
      <c r="B39" s="26"/>
      <c r="C39" s="26"/>
      <c r="D39" s="26"/>
      <c r="E39" s="26"/>
      <c r="F39" s="27"/>
      <c r="G39" s="27"/>
      <c r="H39" s="27"/>
      <c r="I39" s="27"/>
    </row>
    <row r="40" spans="1:9" ht="30.75" thickBot="1" x14ac:dyDescent="0.3">
      <c r="A40" s="37"/>
      <c r="B40" s="38" t="s">
        <v>18</v>
      </c>
      <c r="C40" s="38" t="s">
        <v>20</v>
      </c>
      <c r="D40" s="38" t="s">
        <v>23</v>
      </c>
      <c r="E40" s="38" t="s">
        <v>24</v>
      </c>
      <c r="F40" s="38" t="s">
        <v>25</v>
      </c>
      <c r="G40" s="39" t="s">
        <v>26</v>
      </c>
      <c r="H40" s="48" t="s">
        <v>33</v>
      </c>
    </row>
    <row r="41" spans="1:9" x14ac:dyDescent="0.25">
      <c r="A41" s="16" t="s">
        <v>186</v>
      </c>
      <c r="B41" s="4">
        <v>62.727272727272734</v>
      </c>
      <c r="C41" s="4">
        <v>1.5042500882820067</v>
      </c>
      <c r="D41" s="4">
        <v>69</v>
      </c>
      <c r="E41" s="4">
        <v>41</v>
      </c>
      <c r="F41" s="4">
        <v>0.89382976260235192</v>
      </c>
      <c r="G41" s="4">
        <v>32.819345300950381</v>
      </c>
      <c r="H41" s="4">
        <v>28.619327026703385</v>
      </c>
    </row>
    <row r="42" spans="1:9" x14ac:dyDescent="0.25">
      <c r="A42" s="16" t="s">
        <v>180</v>
      </c>
      <c r="B42" s="4">
        <v>60</v>
      </c>
      <c r="C42" s="4">
        <v>1.3966751373615851</v>
      </c>
      <c r="D42" s="4">
        <v>66</v>
      </c>
      <c r="E42" s="4">
        <v>44</v>
      </c>
      <c r="F42" s="4">
        <v>0.93111675824105711</v>
      </c>
      <c r="G42" s="4">
        <v>35.251742344244974</v>
      </c>
      <c r="H42" s="4">
        <v>34.324512034486879</v>
      </c>
    </row>
    <row r="43" spans="1:9" x14ac:dyDescent="0.25">
      <c r="A43" s="16" t="s">
        <v>187</v>
      </c>
      <c r="B43" s="4">
        <v>60.909090909090914</v>
      </c>
      <c r="C43" s="4">
        <v>1.0921509225222792</v>
      </c>
      <c r="D43" s="4">
        <v>67</v>
      </c>
      <c r="E43" s="4">
        <v>43</v>
      </c>
      <c r="F43" s="4">
        <v>0.70093268161877631</v>
      </c>
      <c r="G43" s="4">
        <v>23.123167898627248</v>
      </c>
      <c r="H43" s="4">
        <v>29.561908753442694</v>
      </c>
    </row>
    <row r="44" spans="1:9" ht="15.75" thickBot="1" x14ac:dyDescent="0.3">
      <c r="B44" s="40"/>
    </row>
    <row r="45" spans="1:9" ht="15.75" thickBot="1" x14ac:dyDescent="0.3">
      <c r="A45" s="22"/>
      <c r="B45" s="106" t="s">
        <v>72</v>
      </c>
      <c r="C45" s="107"/>
      <c r="D45" s="107"/>
      <c r="E45" s="108"/>
    </row>
    <row r="46" spans="1:9" ht="15.75" thickBot="1" x14ac:dyDescent="0.3">
      <c r="A46" s="23"/>
      <c r="B46" s="14" t="s">
        <v>13</v>
      </c>
      <c r="C46" s="14" t="s">
        <v>14</v>
      </c>
      <c r="D46" s="45" t="s">
        <v>15</v>
      </c>
      <c r="E46" s="25" t="s">
        <v>16</v>
      </c>
    </row>
    <row r="47" spans="1:9" x14ac:dyDescent="0.25">
      <c r="A47" s="16" t="s">
        <v>186</v>
      </c>
      <c r="B47" s="49">
        <v>0.23202739764575103</v>
      </c>
      <c r="C47" s="49">
        <v>0.25976054957595196</v>
      </c>
      <c r="D47" s="49">
        <v>0.27135350219477672</v>
      </c>
      <c r="E47" s="49">
        <v>0.28673037622121933</v>
      </c>
    </row>
    <row r="48" spans="1:9" x14ac:dyDescent="0.25">
      <c r="A48" s="16" t="s">
        <v>180</v>
      </c>
      <c r="B48" s="49">
        <v>0.33011716949133019</v>
      </c>
      <c r="C48" s="49">
        <v>0.34389265787741458</v>
      </c>
      <c r="D48" s="49">
        <v>0.34080225296222366</v>
      </c>
      <c r="E48" s="49">
        <v>0.33425437247565676</v>
      </c>
    </row>
    <row r="49" spans="1:5" x14ac:dyDescent="0.25">
      <c r="A49" s="16" t="s">
        <v>187</v>
      </c>
      <c r="B49" s="49">
        <v>0.26174120299085368</v>
      </c>
      <c r="C49" s="49">
        <v>0.2487488820599644</v>
      </c>
      <c r="D49" s="49">
        <v>0.24614774004147871</v>
      </c>
      <c r="E49" s="49">
        <v>0.24641230150294713</v>
      </c>
    </row>
    <row r="50" spans="1:5" ht="15.75" thickBot="1" x14ac:dyDescent="0.3"/>
    <row r="51" spans="1:5" ht="15.75" thickBot="1" x14ac:dyDescent="0.3">
      <c r="A51" s="22"/>
      <c r="B51" s="106" t="s">
        <v>44</v>
      </c>
      <c r="C51" s="107"/>
      <c r="D51" s="107"/>
      <c r="E51" s="108"/>
    </row>
    <row r="52" spans="1:5" ht="15.75" thickBot="1" x14ac:dyDescent="0.3">
      <c r="A52" s="23"/>
      <c r="B52" s="14" t="s">
        <v>13</v>
      </c>
      <c r="C52" s="14" t="s">
        <v>14</v>
      </c>
      <c r="D52" s="45" t="s">
        <v>15</v>
      </c>
      <c r="E52" s="25" t="s">
        <v>16</v>
      </c>
    </row>
    <row r="53" spans="1:5" x14ac:dyDescent="0.25">
      <c r="A53" s="16" t="s">
        <v>186</v>
      </c>
      <c r="B53" s="114">
        <v>1.7429450430949032</v>
      </c>
      <c r="C53" s="114">
        <v>2.3831711115954426</v>
      </c>
      <c r="D53" s="114">
        <v>2.3189204310906559</v>
      </c>
      <c r="E53" s="114">
        <v>1.5042500882820067</v>
      </c>
    </row>
    <row r="54" spans="1:5" x14ac:dyDescent="0.25">
      <c r="A54" s="16" t="s">
        <v>180</v>
      </c>
      <c r="B54" s="114">
        <v>1.8377548015313954</v>
      </c>
      <c r="C54" s="114">
        <v>1.7317281711361348</v>
      </c>
      <c r="D54" s="114">
        <v>1.8895833634197423</v>
      </c>
      <c r="E54" s="114">
        <v>1.3966751373615851</v>
      </c>
    </row>
    <row r="55" spans="1:5" x14ac:dyDescent="0.25">
      <c r="A55" s="16" t="s">
        <v>187</v>
      </c>
      <c r="B55" s="114">
        <v>1.608175569757627</v>
      </c>
      <c r="C55" s="114">
        <v>1.5924128866267686</v>
      </c>
      <c r="D55" s="114">
        <v>1.6225847344106321</v>
      </c>
      <c r="E55" s="114">
        <v>1.0921509225222792</v>
      </c>
    </row>
  </sheetData>
  <mergeCells count="10">
    <mergeCell ref="A1:J1"/>
    <mergeCell ref="A2:J2"/>
    <mergeCell ref="B45:E45"/>
    <mergeCell ref="B51:E51"/>
    <mergeCell ref="B4:F4"/>
    <mergeCell ref="B10:K10"/>
    <mergeCell ref="B16:E16"/>
    <mergeCell ref="B22:E22"/>
    <mergeCell ref="B28:E28"/>
    <mergeCell ref="B34:E34"/>
  </mergeCells>
  <pageMargins left="0.7" right="0.7" top="0.75" bottom="0.75" header="0.3" footer="0.3"/>
  <pageSetup scale="2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164"/>
  <sheetViews>
    <sheetView showGridLines="0" workbookViewId="0">
      <selection activeCell="I22" sqref="I22"/>
    </sheetView>
  </sheetViews>
  <sheetFormatPr defaultColWidth="9.140625" defaultRowHeight="15" x14ac:dyDescent="0.25"/>
  <cols>
    <col min="1" max="1" width="49.7109375" style="7" bestFit="1" customWidth="1"/>
    <col min="2" max="2" width="18.5703125" style="7" customWidth="1"/>
    <col min="3" max="3" width="17.7109375" style="7" customWidth="1"/>
    <col min="4" max="4" width="17.42578125" style="7" bestFit="1" customWidth="1"/>
    <col min="5" max="5" width="14.140625" style="7" customWidth="1"/>
    <col min="6" max="7" width="17.42578125" style="7" bestFit="1" customWidth="1"/>
    <col min="8" max="8" width="15" style="7" customWidth="1"/>
    <col min="9" max="9" width="15.140625" style="7" bestFit="1" customWidth="1"/>
    <col min="10" max="10" width="12.5703125" style="7" bestFit="1" customWidth="1"/>
    <col min="11" max="11" width="15.7109375" style="7" bestFit="1" customWidth="1"/>
    <col min="12" max="12" width="15.28515625" style="7" bestFit="1" customWidth="1"/>
    <col min="13" max="16384" width="9.140625" style="7"/>
  </cols>
  <sheetData>
    <row r="1" spans="1:12" ht="20.45" x14ac:dyDescent="0.5">
      <c r="A1" s="102" t="s">
        <v>27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14.45" x14ac:dyDescent="0.5">
      <c r="A2" s="104" t="s">
        <v>46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2" ht="4.5" customHeight="1" thickBot="1" x14ac:dyDescent="0.55000000000000004">
      <c r="A3" s="21"/>
      <c r="B3" s="8"/>
      <c r="C3" s="8"/>
      <c r="D3" s="8"/>
      <c r="E3" s="8"/>
      <c r="F3" s="8"/>
      <c r="G3" s="10"/>
    </row>
    <row r="4" spans="1:12" ht="14.45" x14ac:dyDescent="0.5">
      <c r="A4" s="36"/>
      <c r="B4" s="52" t="s">
        <v>9</v>
      </c>
      <c r="C4" s="52"/>
      <c r="D4" s="52"/>
      <c r="E4" s="52"/>
      <c r="F4" s="52"/>
      <c r="G4" s="52"/>
      <c r="H4" s="53"/>
    </row>
    <row r="5" spans="1:12" ht="14.65" thickBot="1" x14ac:dyDescent="0.55000000000000004">
      <c r="A5" s="23"/>
      <c r="B5" s="13" t="s">
        <v>12</v>
      </c>
      <c r="C5" s="14" t="s">
        <v>13</v>
      </c>
      <c r="D5" s="14" t="s">
        <v>14</v>
      </c>
      <c r="E5" s="24" t="s">
        <v>15</v>
      </c>
      <c r="F5" s="24" t="s">
        <v>40</v>
      </c>
      <c r="G5" s="24" t="s">
        <v>41</v>
      </c>
      <c r="H5" s="25" t="s">
        <v>16</v>
      </c>
      <c r="I5" s="9"/>
      <c r="J5" s="9"/>
      <c r="K5" s="9"/>
      <c r="L5" s="9"/>
    </row>
    <row r="6" spans="1:12" ht="14.45" x14ac:dyDescent="0.5">
      <c r="A6" s="16" t="s">
        <v>47</v>
      </c>
      <c r="B6" s="2"/>
      <c r="C6" s="2"/>
      <c r="D6" s="2"/>
      <c r="E6" s="2"/>
      <c r="F6" s="2"/>
      <c r="G6" s="2"/>
      <c r="H6" s="2"/>
      <c r="I6" s="9"/>
      <c r="J6" s="9"/>
      <c r="K6" s="9"/>
      <c r="L6" s="9"/>
    </row>
    <row r="7" spans="1:12" ht="14.45" x14ac:dyDescent="0.5">
      <c r="A7" s="16" t="s">
        <v>48</v>
      </c>
      <c r="B7" s="2"/>
      <c r="C7" s="2"/>
      <c r="D7" s="2"/>
      <c r="E7" s="2"/>
      <c r="F7" s="2"/>
      <c r="G7" s="2"/>
      <c r="H7" s="2"/>
      <c r="I7" s="9"/>
      <c r="J7" s="9"/>
      <c r="K7" s="9"/>
      <c r="L7" s="9"/>
    </row>
    <row r="8" spans="1:12" ht="14.45" x14ac:dyDescent="0.5">
      <c r="A8" s="16" t="s">
        <v>49</v>
      </c>
      <c r="B8" s="2"/>
      <c r="C8" s="2"/>
      <c r="D8" s="2"/>
      <c r="E8" s="2"/>
      <c r="F8" s="2"/>
      <c r="G8" s="2"/>
      <c r="H8" s="2"/>
      <c r="I8" s="9"/>
      <c r="J8" s="9"/>
      <c r="K8" s="9"/>
      <c r="L8" s="9"/>
    </row>
    <row r="9" spans="1:12" ht="14.45" x14ac:dyDescent="0.5">
      <c r="A9" s="16" t="s">
        <v>50</v>
      </c>
      <c r="B9" s="2"/>
      <c r="C9" s="2"/>
      <c r="D9" s="2"/>
      <c r="E9" s="2"/>
      <c r="F9" s="2"/>
      <c r="G9" s="2"/>
      <c r="H9" s="2"/>
      <c r="I9" s="9"/>
      <c r="J9" s="9"/>
      <c r="K9" s="9"/>
      <c r="L9" s="9"/>
    </row>
    <row r="10" spans="1:12" ht="14.45" x14ac:dyDescent="0.5">
      <c r="A10" s="16" t="s">
        <v>51</v>
      </c>
      <c r="B10" s="2"/>
      <c r="C10" s="2"/>
      <c r="D10" s="2"/>
      <c r="E10" s="2"/>
      <c r="F10" s="2"/>
      <c r="G10" s="2"/>
      <c r="H10" s="2"/>
      <c r="I10" s="9"/>
      <c r="J10" s="9"/>
      <c r="K10" s="9"/>
      <c r="L10" s="9"/>
    </row>
    <row r="11" spans="1:12" ht="14.45" x14ac:dyDescent="0.5">
      <c r="A11" s="16" t="s">
        <v>45</v>
      </c>
      <c r="B11" s="2"/>
      <c r="C11" s="2"/>
      <c r="D11" s="2"/>
      <c r="E11" s="2"/>
      <c r="F11" s="2"/>
      <c r="G11" s="2"/>
      <c r="H11" s="2"/>
      <c r="I11" s="9"/>
      <c r="J11" s="9"/>
      <c r="K11" s="9"/>
      <c r="L11" s="9"/>
    </row>
    <row r="12" spans="1:12" ht="14.45" x14ac:dyDescent="0.5">
      <c r="A12" s="16" t="s">
        <v>35</v>
      </c>
      <c r="B12" s="2"/>
      <c r="C12" s="2"/>
      <c r="D12" s="2"/>
      <c r="E12" s="2"/>
      <c r="F12" s="2"/>
      <c r="G12" s="2"/>
      <c r="H12" s="2"/>
      <c r="I12" s="9"/>
      <c r="J12" s="9"/>
      <c r="K12" s="9"/>
      <c r="L12" s="9"/>
    </row>
    <row r="13" spans="1:12" ht="14.45" x14ac:dyDescent="0.5">
      <c r="A13" s="16"/>
      <c r="B13" s="2"/>
      <c r="C13" s="2"/>
      <c r="D13" s="2"/>
      <c r="E13" s="2"/>
      <c r="F13" s="2"/>
      <c r="G13" s="2"/>
      <c r="H13" s="2"/>
      <c r="I13" s="9"/>
      <c r="J13" s="9"/>
      <c r="K13" s="9"/>
      <c r="L13" s="9"/>
    </row>
    <row r="14" spans="1:12" ht="14.45" x14ac:dyDescent="0.5">
      <c r="A14" s="16"/>
      <c r="B14" s="2"/>
      <c r="C14" s="2"/>
      <c r="D14" s="2"/>
      <c r="E14" s="2"/>
      <c r="F14" s="2"/>
      <c r="G14" s="2"/>
      <c r="H14" s="2"/>
      <c r="I14" s="9"/>
      <c r="J14" s="9"/>
      <c r="K14" s="9"/>
      <c r="L14" s="9"/>
    </row>
    <row r="15" spans="1:12" ht="14.45" x14ac:dyDescent="0.5">
      <c r="A15" s="16"/>
      <c r="B15" s="2"/>
      <c r="C15" s="2"/>
      <c r="D15" s="2"/>
      <c r="E15" s="2"/>
      <c r="F15" s="2"/>
      <c r="G15" s="2"/>
      <c r="H15" s="2"/>
      <c r="I15" s="9"/>
      <c r="J15" s="9"/>
      <c r="K15" s="9"/>
      <c r="L15" s="9"/>
    </row>
    <row r="16" spans="1:12" ht="14.45" x14ac:dyDescent="0.5">
      <c r="A16" s="54"/>
      <c r="B16" s="2"/>
      <c r="C16" s="2"/>
      <c r="D16" s="2"/>
      <c r="E16" s="2"/>
      <c r="F16" s="2"/>
      <c r="G16" s="2"/>
      <c r="H16" s="2"/>
      <c r="I16" s="9"/>
      <c r="J16" s="9"/>
      <c r="K16" s="9"/>
      <c r="L16" s="9"/>
    </row>
    <row r="17" spans="1:20" ht="14.45" x14ac:dyDescent="0.5">
      <c r="A17" s="55"/>
      <c r="B17" s="2"/>
      <c r="C17" s="2"/>
      <c r="D17" s="2"/>
      <c r="E17" s="2"/>
      <c r="F17" s="2"/>
      <c r="G17" s="2"/>
      <c r="H17" s="2"/>
      <c r="I17" s="9"/>
      <c r="J17" s="9"/>
      <c r="K17" s="9"/>
      <c r="L17" s="9"/>
    </row>
    <row r="18" spans="1:20" ht="14.65" thickBot="1" x14ac:dyDescent="0.55000000000000004">
      <c r="A18" s="26"/>
      <c r="B18" s="26"/>
      <c r="C18" s="26"/>
      <c r="D18" s="26"/>
      <c r="E18" s="26"/>
      <c r="F18" s="27"/>
      <c r="G18" s="27"/>
      <c r="H18" s="27"/>
      <c r="I18" s="27"/>
    </row>
    <row r="19" spans="1:20" ht="14.65" thickBot="1" x14ac:dyDescent="0.55000000000000004">
      <c r="A19" s="11"/>
      <c r="B19" s="56" t="s">
        <v>21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7"/>
    </row>
    <row r="20" spans="1:20" ht="14.65" thickBot="1" x14ac:dyDescent="0.55000000000000004">
      <c r="A20" s="12"/>
      <c r="B20" s="13" t="s">
        <v>11</v>
      </c>
      <c r="C20" s="13">
        <v>2015</v>
      </c>
      <c r="D20" s="13">
        <v>2014</v>
      </c>
      <c r="E20" s="14">
        <v>2013</v>
      </c>
      <c r="F20" s="13">
        <v>2012</v>
      </c>
      <c r="G20" s="14">
        <v>2011</v>
      </c>
      <c r="H20" s="13">
        <v>2010</v>
      </c>
      <c r="I20" s="14">
        <v>2009</v>
      </c>
      <c r="J20" s="13">
        <v>2008</v>
      </c>
      <c r="K20" s="13">
        <v>2007</v>
      </c>
      <c r="L20" s="13">
        <v>2006</v>
      </c>
      <c r="M20" s="13">
        <v>2005</v>
      </c>
      <c r="N20" s="58">
        <v>2004</v>
      </c>
      <c r="O20" s="59">
        <v>2003</v>
      </c>
      <c r="P20" s="58">
        <v>2002</v>
      </c>
      <c r="Q20" s="59">
        <v>2001</v>
      </c>
      <c r="R20" s="58">
        <v>2000</v>
      </c>
      <c r="S20" s="59">
        <v>1999</v>
      </c>
      <c r="T20" s="59">
        <v>1998</v>
      </c>
    </row>
    <row r="21" spans="1:20" ht="14.45" x14ac:dyDescent="0.5">
      <c r="A21" s="16"/>
      <c r="B21" s="2"/>
      <c r="C21" s="2"/>
      <c r="D21" s="2"/>
      <c r="E21" s="2"/>
      <c r="F21" s="2"/>
      <c r="G21" s="2"/>
      <c r="H21" s="2"/>
      <c r="I21" s="2"/>
      <c r="J21" s="2"/>
      <c r="K21" s="46"/>
      <c r="L21" s="46"/>
      <c r="M21" s="60"/>
      <c r="N21" s="60"/>
      <c r="O21" s="60"/>
      <c r="P21" s="60"/>
      <c r="Q21" s="60"/>
      <c r="R21" s="60"/>
      <c r="S21" s="60"/>
      <c r="T21" s="60"/>
    </row>
    <row r="22" spans="1:20" ht="14.45" x14ac:dyDescent="0.5">
      <c r="A22" s="16"/>
      <c r="B22" s="2"/>
      <c r="C22" s="2"/>
      <c r="D22" s="2"/>
      <c r="E22" s="2"/>
      <c r="F22" s="2"/>
      <c r="G22" s="2"/>
      <c r="H22" s="2"/>
      <c r="I22" s="2"/>
      <c r="J22" s="2"/>
      <c r="K22" s="46"/>
      <c r="L22" s="46"/>
      <c r="M22" s="60"/>
      <c r="N22" s="60"/>
      <c r="O22" s="60"/>
      <c r="P22" s="60"/>
      <c r="Q22" s="60"/>
      <c r="R22" s="60"/>
      <c r="S22" s="60"/>
      <c r="T22" s="60"/>
    </row>
    <row r="23" spans="1:20" ht="14.45" x14ac:dyDescent="0.5">
      <c r="A23" s="16"/>
      <c r="B23" s="2"/>
      <c r="C23" s="2"/>
      <c r="D23" s="2"/>
      <c r="E23" s="2"/>
      <c r="F23" s="2"/>
      <c r="G23" s="2"/>
      <c r="H23" s="2"/>
      <c r="I23" s="2"/>
      <c r="J23" s="2"/>
      <c r="K23" s="46"/>
      <c r="L23" s="46"/>
      <c r="M23" s="60"/>
      <c r="N23" s="60"/>
      <c r="O23" s="60"/>
      <c r="P23" s="60"/>
      <c r="Q23" s="60"/>
      <c r="R23" s="60"/>
      <c r="S23" s="60"/>
      <c r="T23" s="60"/>
    </row>
    <row r="24" spans="1:20" ht="14.45" x14ac:dyDescent="0.5">
      <c r="A24" s="16"/>
      <c r="B24" s="2"/>
      <c r="C24" s="2"/>
      <c r="D24" s="2"/>
      <c r="E24" s="2"/>
      <c r="F24" s="2"/>
      <c r="G24" s="2"/>
      <c r="H24" s="2"/>
      <c r="I24" s="2"/>
      <c r="J24" s="2"/>
      <c r="K24" s="46"/>
      <c r="L24" s="46"/>
      <c r="M24" s="60"/>
      <c r="N24" s="60"/>
      <c r="O24" s="60"/>
      <c r="P24" s="60"/>
      <c r="Q24" s="60"/>
      <c r="R24" s="60"/>
      <c r="S24" s="60"/>
      <c r="T24" s="60"/>
    </row>
    <row r="25" spans="1:20" ht="14.45" x14ac:dyDescent="0.5">
      <c r="A25" s="16"/>
      <c r="B25" s="2"/>
      <c r="C25" s="2"/>
      <c r="D25" s="2"/>
      <c r="E25" s="2"/>
      <c r="F25" s="2"/>
      <c r="G25" s="2"/>
      <c r="H25" s="2"/>
      <c r="I25" s="2"/>
      <c r="J25" s="2"/>
      <c r="K25" s="46"/>
      <c r="L25" s="46"/>
      <c r="M25" s="60"/>
      <c r="N25" s="60"/>
      <c r="O25" s="60"/>
      <c r="P25" s="60"/>
      <c r="Q25" s="60"/>
      <c r="R25" s="60"/>
      <c r="S25" s="60"/>
      <c r="T25" s="60"/>
    </row>
    <row r="26" spans="1:20" ht="14.45" x14ac:dyDescent="0.5">
      <c r="A26" s="16"/>
      <c r="B26" s="2"/>
      <c r="C26" s="2"/>
      <c r="D26" s="2"/>
      <c r="E26" s="2"/>
      <c r="F26" s="2"/>
      <c r="G26" s="2"/>
      <c r="H26" s="2"/>
      <c r="I26" s="2"/>
      <c r="J26" s="2"/>
      <c r="K26" s="46"/>
      <c r="L26" s="46"/>
      <c r="M26" s="60"/>
      <c r="N26" s="60"/>
      <c r="O26" s="60"/>
      <c r="P26" s="60"/>
      <c r="Q26" s="60"/>
      <c r="R26" s="60"/>
      <c r="S26" s="60"/>
      <c r="T26" s="60"/>
    </row>
    <row r="27" spans="1:20" ht="14.45" x14ac:dyDescent="0.5">
      <c r="A27" s="16"/>
      <c r="B27" s="2"/>
      <c r="C27" s="2"/>
      <c r="D27" s="2"/>
      <c r="E27" s="2"/>
      <c r="F27" s="2"/>
      <c r="G27" s="2"/>
      <c r="H27" s="2"/>
      <c r="I27" s="2"/>
      <c r="J27" s="2"/>
      <c r="K27" s="46"/>
      <c r="L27" s="46"/>
      <c r="M27" s="60"/>
      <c r="N27" s="60"/>
      <c r="O27" s="60"/>
      <c r="P27" s="60"/>
      <c r="Q27" s="60"/>
      <c r="R27" s="60"/>
      <c r="S27" s="60"/>
      <c r="T27" s="60"/>
    </row>
    <row r="28" spans="1:20" x14ac:dyDescent="0.25">
      <c r="A28" s="16"/>
      <c r="B28" s="2"/>
      <c r="C28" s="2"/>
      <c r="D28" s="2"/>
      <c r="E28" s="2"/>
      <c r="F28" s="2"/>
      <c r="G28" s="2"/>
      <c r="H28" s="2"/>
      <c r="I28" s="2"/>
      <c r="J28" s="2"/>
      <c r="K28" s="46"/>
      <c r="L28" s="46"/>
      <c r="M28" s="60"/>
      <c r="N28" s="60"/>
      <c r="O28" s="60"/>
      <c r="P28" s="60"/>
      <c r="Q28" s="60"/>
      <c r="R28" s="60"/>
      <c r="S28" s="60"/>
      <c r="T28" s="60"/>
    </row>
    <row r="29" spans="1:20" x14ac:dyDescent="0.25">
      <c r="A29" s="16"/>
      <c r="B29" s="2"/>
      <c r="C29" s="2"/>
      <c r="D29" s="2"/>
      <c r="E29" s="2"/>
      <c r="F29" s="2"/>
      <c r="G29" s="2"/>
      <c r="H29" s="2"/>
      <c r="I29" s="2"/>
      <c r="J29" s="2"/>
      <c r="K29" s="46"/>
      <c r="L29" s="46"/>
      <c r="M29" s="61"/>
      <c r="N29" s="61"/>
      <c r="O29" s="61"/>
      <c r="P29" s="61"/>
      <c r="Q29" s="61"/>
      <c r="R29" s="61"/>
      <c r="S29" s="61"/>
      <c r="T29" s="61"/>
    </row>
    <row r="30" spans="1:20" x14ac:dyDescent="0.25">
      <c r="A30" s="16"/>
      <c r="B30" s="2"/>
      <c r="C30" s="2"/>
      <c r="D30" s="2"/>
      <c r="E30" s="2"/>
      <c r="F30" s="2"/>
      <c r="G30" s="2"/>
      <c r="H30" s="2"/>
      <c r="I30" s="2"/>
      <c r="J30" s="2"/>
      <c r="K30" s="46"/>
      <c r="L30" s="46"/>
      <c r="M30" s="61"/>
      <c r="N30" s="61"/>
      <c r="O30" s="61"/>
      <c r="P30" s="61"/>
      <c r="Q30" s="61"/>
      <c r="R30" s="61"/>
      <c r="S30" s="61"/>
      <c r="T30" s="61"/>
    </row>
    <row r="31" spans="1:20" x14ac:dyDescent="0.25">
      <c r="A31" s="54"/>
      <c r="B31" s="2"/>
      <c r="C31" s="2"/>
      <c r="D31" s="2"/>
      <c r="E31" s="2"/>
      <c r="F31" s="2"/>
      <c r="G31" s="2"/>
      <c r="H31" s="2"/>
      <c r="I31" s="2"/>
      <c r="J31" s="2"/>
      <c r="K31" s="46"/>
      <c r="L31" s="46"/>
      <c r="M31" s="61"/>
      <c r="N31" s="61"/>
      <c r="O31" s="61"/>
      <c r="P31" s="61"/>
      <c r="Q31" s="61"/>
      <c r="R31" s="61"/>
      <c r="S31" s="61"/>
      <c r="T31" s="61"/>
    </row>
    <row r="32" spans="1:20" ht="15.75" thickBot="1" x14ac:dyDescent="0.3">
      <c r="A32" s="55"/>
      <c r="B32" s="2"/>
      <c r="C32" s="2"/>
      <c r="D32" s="2"/>
      <c r="E32" s="2"/>
      <c r="F32" s="2"/>
      <c r="G32" s="2"/>
      <c r="H32" s="2"/>
      <c r="I32" s="2"/>
      <c r="J32" s="2"/>
      <c r="K32" s="61"/>
      <c r="L32" s="61"/>
      <c r="M32" s="61"/>
      <c r="N32" s="61"/>
      <c r="O32" s="61"/>
      <c r="P32" s="61"/>
      <c r="Q32" s="61"/>
      <c r="R32" s="61"/>
      <c r="S32" s="61"/>
      <c r="T32" s="61"/>
    </row>
    <row r="33" spans="1:11" s="20" customFormat="1" ht="15.75" thickBot="1" x14ac:dyDescent="0.3">
      <c r="A33" s="17"/>
      <c r="B33" s="18"/>
      <c r="C33" s="18"/>
      <c r="D33" s="18"/>
      <c r="E33" s="18"/>
      <c r="F33" s="19"/>
      <c r="G33" s="19"/>
      <c r="H33" s="19"/>
      <c r="I33" s="19"/>
      <c r="J33" s="19"/>
    </row>
    <row r="34" spans="1:11" ht="15.75" thickBot="1" x14ac:dyDescent="0.3">
      <c r="A34" s="22"/>
      <c r="B34" s="56" t="s">
        <v>22</v>
      </c>
      <c r="C34" s="52"/>
      <c r="D34" s="52"/>
      <c r="E34" s="52"/>
      <c r="F34" s="52"/>
      <c r="G34" s="53"/>
      <c r="H34" s="9"/>
      <c r="I34" s="9"/>
      <c r="J34" s="9"/>
      <c r="K34" s="9"/>
    </row>
    <row r="35" spans="1:11" ht="15.75" thickBot="1" x14ac:dyDescent="0.3">
      <c r="A35" s="23"/>
      <c r="B35" s="14" t="s">
        <v>13</v>
      </c>
      <c r="C35" s="14" t="s">
        <v>14</v>
      </c>
      <c r="D35" s="45" t="s">
        <v>15</v>
      </c>
      <c r="E35" s="24" t="s">
        <v>40</v>
      </c>
      <c r="F35" s="24" t="s">
        <v>41</v>
      </c>
      <c r="G35" s="25" t="s">
        <v>16</v>
      </c>
      <c r="H35" s="9"/>
      <c r="I35" s="9"/>
      <c r="J35" s="9"/>
      <c r="K35" s="9"/>
    </row>
    <row r="36" spans="1:11" x14ac:dyDescent="0.25">
      <c r="A36" s="16"/>
      <c r="B36" s="4"/>
      <c r="C36" s="4"/>
      <c r="D36" s="4"/>
      <c r="E36" s="4"/>
      <c r="F36" s="4"/>
      <c r="G36" s="4"/>
      <c r="H36" s="9"/>
      <c r="I36" s="9"/>
      <c r="J36" s="9"/>
      <c r="K36" s="9"/>
    </row>
    <row r="37" spans="1:11" x14ac:dyDescent="0.25">
      <c r="A37" s="16"/>
      <c r="B37" s="4"/>
      <c r="C37" s="4"/>
      <c r="D37" s="4"/>
      <c r="E37" s="4"/>
      <c r="F37" s="4"/>
      <c r="G37" s="4"/>
      <c r="H37" s="9"/>
      <c r="I37" s="9"/>
      <c r="J37" s="9"/>
      <c r="K37" s="9"/>
    </row>
    <row r="38" spans="1:11" x14ac:dyDescent="0.25">
      <c r="A38" s="16"/>
      <c r="B38" s="4"/>
      <c r="C38" s="4"/>
      <c r="D38" s="4"/>
      <c r="E38" s="4"/>
      <c r="F38" s="4"/>
      <c r="G38" s="4"/>
      <c r="H38" s="9"/>
      <c r="I38" s="9"/>
      <c r="J38" s="9"/>
      <c r="K38" s="9"/>
    </row>
    <row r="39" spans="1:11" x14ac:dyDescent="0.25">
      <c r="A39" s="16"/>
      <c r="B39" s="4"/>
      <c r="C39" s="4"/>
      <c r="D39" s="4"/>
      <c r="E39" s="4"/>
      <c r="F39" s="4"/>
      <c r="G39" s="4"/>
      <c r="H39" s="9"/>
      <c r="I39" s="9"/>
      <c r="J39" s="9"/>
      <c r="K39" s="9"/>
    </row>
    <row r="40" spans="1:11" x14ac:dyDescent="0.25">
      <c r="A40" s="16"/>
      <c r="B40" s="4"/>
      <c r="C40" s="4"/>
      <c r="D40" s="4"/>
      <c r="E40" s="4"/>
      <c r="F40" s="4"/>
      <c r="G40" s="4"/>
      <c r="H40" s="9"/>
      <c r="I40" s="9"/>
      <c r="J40" s="9"/>
      <c r="K40" s="9"/>
    </row>
    <row r="41" spans="1:11" x14ac:dyDescent="0.25">
      <c r="A41" s="16"/>
      <c r="B41" s="4"/>
      <c r="C41" s="4"/>
      <c r="D41" s="4"/>
      <c r="E41" s="4"/>
      <c r="F41" s="4"/>
      <c r="G41" s="4"/>
      <c r="H41" s="9"/>
      <c r="I41" s="9"/>
      <c r="J41" s="9"/>
      <c r="K41" s="9"/>
    </row>
    <row r="42" spans="1:11" x14ac:dyDescent="0.25">
      <c r="A42" s="16"/>
      <c r="B42" s="4"/>
      <c r="C42" s="4"/>
      <c r="D42" s="4"/>
      <c r="E42" s="4"/>
      <c r="F42" s="4"/>
      <c r="G42" s="4"/>
      <c r="H42" s="9"/>
      <c r="I42" s="9"/>
      <c r="J42" s="9"/>
      <c r="K42" s="9"/>
    </row>
    <row r="43" spans="1:11" x14ac:dyDescent="0.25">
      <c r="A43" s="16"/>
      <c r="B43" s="4"/>
      <c r="C43" s="4"/>
      <c r="D43" s="4"/>
      <c r="E43" s="4"/>
      <c r="F43" s="4"/>
      <c r="G43" s="4"/>
      <c r="H43" s="9"/>
      <c r="I43" s="9"/>
      <c r="J43" s="9"/>
      <c r="K43" s="9"/>
    </row>
    <row r="44" spans="1:11" x14ac:dyDescent="0.25">
      <c r="A44" s="16"/>
      <c r="B44" s="4"/>
      <c r="C44" s="4"/>
      <c r="D44" s="4"/>
      <c r="E44" s="4"/>
      <c r="F44" s="4"/>
      <c r="G44" s="4"/>
      <c r="H44" s="9"/>
      <c r="I44" s="9"/>
      <c r="J44" s="9"/>
      <c r="K44" s="9"/>
    </row>
    <row r="45" spans="1:11" x14ac:dyDescent="0.25">
      <c r="A45" s="16"/>
      <c r="B45" s="4"/>
      <c r="C45" s="4"/>
      <c r="D45" s="4"/>
      <c r="E45" s="4"/>
      <c r="F45" s="4"/>
      <c r="G45" s="4"/>
      <c r="H45" s="9"/>
      <c r="I45" s="9"/>
      <c r="J45" s="9"/>
      <c r="K45" s="9"/>
    </row>
    <row r="46" spans="1:11" x14ac:dyDescent="0.25">
      <c r="A46" s="54"/>
      <c r="B46" s="4"/>
      <c r="C46" s="4"/>
      <c r="D46" s="4"/>
      <c r="E46" s="4"/>
      <c r="F46" s="4"/>
      <c r="G46" s="4"/>
      <c r="H46" s="9"/>
      <c r="I46" s="9"/>
      <c r="J46" s="9"/>
      <c r="K46" s="9"/>
    </row>
    <row r="47" spans="1:11" x14ac:dyDescent="0.25">
      <c r="A47" s="55"/>
      <c r="B47" s="4"/>
      <c r="C47" s="4"/>
      <c r="D47" s="4"/>
      <c r="E47" s="4"/>
      <c r="F47" s="4"/>
      <c r="G47" s="4"/>
      <c r="H47" s="9"/>
      <c r="I47" s="9"/>
      <c r="J47" s="9"/>
      <c r="K47" s="9"/>
    </row>
    <row r="48" spans="1:11" ht="15.75" thickBot="1" x14ac:dyDescent="0.3">
      <c r="A48" s="26"/>
      <c r="B48" s="26"/>
      <c r="C48" s="26"/>
      <c r="D48" s="26"/>
      <c r="E48" s="26"/>
      <c r="F48" s="27"/>
      <c r="G48" s="27"/>
      <c r="H48" s="27"/>
      <c r="I48" s="27"/>
    </row>
    <row r="49" spans="1:11" ht="15.75" thickBot="1" x14ac:dyDescent="0.3">
      <c r="A49" s="22"/>
      <c r="B49" s="56" t="s">
        <v>29</v>
      </c>
      <c r="C49" s="52"/>
      <c r="D49" s="52"/>
      <c r="E49" s="52"/>
      <c r="F49" s="52"/>
      <c r="G49" s="53"/>
      <c r="H49" s="9"/>
      <c r="I49" s="9"/>
      <c r="J49" s="9"/>
      <c r="K49" s="9"/>
    </row>
    <row r="50" spans="1:11" ht="15.75" thickBot="1" x14ac:dyDescent="0.3">
      <c r="A50" s="23"/>
      <c r="B50" s="14" t="s">
        <v>13</v>
      </c>
      <c r="C50" s="14" t="s">
        <v>14</v>
      </c>
      <c r="D50" s="45" t="s">
        <v>15</v>
      </c>
      <c r="E50" s="24" t="s">
        <v>40</v>
      </c>
      <c r="F50" s="24" t="s">
        <v>41</v>
      </c>
      <c r="G50" s="25" t="s">
        <v>16</v>
      </c>
      <c r="H50" s="9"/>
      <c r="I50" s="9"/>
      <c r="J50" s="9"/>
      <c r="K50" s="9"/>
    </row>
    <row r="51" spans="1:11" x14ac:dyDescent="0.25">
      <c r="A51" s="16"/>
      <c r="B51" s="4"/>
      <c r="C51" s="4"/>
      <c r="D51" s="4"/>
      <c r="E51" s="4"/>
      <c r="F51" s="4"/>
      <c r="G51" s="4"/>
      <c r="H51" s="9"/>
      <c r="I51" s="9"/>
      <c r="J51" s="9"/>
      <c r="K51" s="9"/>
    </row>
    <row r="52" spans="1:11" x14ac:dyDescent="0.25">
      <c r="A52" s="16"/>
      <c r="B52" s="4"/>
      <c r="C52" s="4"/>
      <c r="D52" s="4"/>
      <c r="E52" s="4"/>
      <c r="F52" s="4"/>
      <c r="G52" s="4"/>
      <c r="H52" s="9"/>
      <c r="I52" s="9"/>
      <c r="J52" s="9"/>
      <c r="K52" s="9"/>
    </row>
    <row r="53" spans="1:11" x14ac:dyDescent="0.25">
      <c r="A53" s="16"/>
      <c r="B53" s="4"/>
      <c r="C53" s="4"/>
      <c r="D53" s="4"/>
      <c r="E53" s="4"/>
      <c r="F53" s="4"/>
      <c r="G53" s="4"/>
      <c r="H53" s="9"/>
      <c r="I53" s="9"/>
      <c r="J53" s="9"/>
      <c r="K53" s="9"/>
    </row>
    <row r="54" spans="1:11" x14ac:dyDescent="0.25">
      <c r="A54" s="16"/>
      <c r="B54" s="4"/>
      <c r="C54" s="4"/>
      <c r="D54" s="4"/>
      <c r="E54" s="4"/>
      <c r="F54" s="4"/>
      <c r="G54" s="4"/>
      <c r="H54" s="9"/>
      <c r="I54" s="9"/>
      <c r="J54" s="9"/>
      <c r="K54" s="9"/>
    </row>
    <row r="55" spans="1:11" x14ac:dyDescent="0.25">
      <c r="A55" s="16"/>
      <c r="B55" s="4"/>
      <c r="C55" s="4"/>
      <c r="D55" s="4"/>
      <c r="E55" s="4"/>
      <c r="F55" s="4"/>
      <c r="G55" s="4"/>
      <c r="H55" s="9"/>
      <c r="I55" s="9"/>
      <c r="J55" s="9"/>
      <c r="K55" s="9"/>
    </row>
    <row r="56" spans="1:11" x14ac:dyDescent="0.25">
      <c r="A56" s="16"/>
      <c r="B56" s="4"/>
      <c r="C56" s="4"/>
      <c r="D56" s="4"/>
      <c r="E56" s="4"/>
      <c r="F56" s="4"/>
      <c r="G56" s="4"/>
      <c r="H56" s="9"/>
      <c r="I56" s="9"/>
      <c r="J56" s="9"/>
      <c r="K56" s="9"/>
    </row>
    <row r="57" spans="1:11" x14ac:dyDescent="0.25">
      <c r="A57" s="16"/>
      <c r="B57" s="4"/>
      <c r="C57" s="4"/>
      <c r="D57" s="4"/>
      <c r="E57" s="4"/>
      <c r="F57" s="4"/>
      <c r="G57" s="4"/>
      <c r="H57" s="9"/>
      <c r="I57" s="9"/>
      <c r="J57" s="9"/>
      <c r="K57" s="9"/>
    </row>
    <row r="58" spans="1:11" x14ac:dyDescent="0.25">
      <c r="A58" s="16"/>
      <c r="B58" s="4"/>
      <c r="C58" s="4"/>
      <c r="D58" s="4"/>
      <c r="E58" s="4"/>
      <c r="F58" s="4"/>
      <c r="G58" s="4"/>
      <c r="H58" s="9"/>
      <c r="I58" s="9"/>
      <c r="J58" s="9"/>
      <c r="K58" s="9"/>
    </row>
    <row r="59" spans="1:11" x14ac:dyDescent="0.25">
      <c r="A59" s="16"/>
      <c r="B59" s="4"/>
      <c r="C59" s="4"/>
      <c r="D59" s="4"/>
      <c r="E59" s="4"/>
      <c r="F59" s="4"/>
      <c r="G59" s="4"/>
      <c r="H59" s="9"/>
      <c r="I59" s="9"/>
      <c r="J59" s="9"/>
      <c r="K59" s="9"/>
    </row>
    <row r="60" spans="1:11" x14ac:dyDescent="0.25">
      <c r="A60" s="16"/>
      <c r="B60" s="4"/>
      <c r="C60" s="4"/>
      <c r="D60" s="4"/>
      <c r="E60" s="4"/>
      <c r="F60" s="4"/>
      <c r="G60" s="4"/>
      <c r="H60" s="9"/>
      <c r="I60" s="9"/>
      <c r="J60" s="9"/>
      <c r="K60" s="9"/>
    </row>
    <row r="61" spans="1:11" x14ac:dyDescent="0.25">
      <c r="A61" s="54"/>
      <c r="B61" s="4"/>
      <c r="C61" s="4"/>
      <c r="D61" s="4"/>
      <c r="E61" s="4"/>
      <c r="F61" s="4"/>
      <c r="G61" s="4"/>
      <c r="H61" s="9"/>
      <c r="I61" s="9"/>
      <c r="J61" s="9"/>
      <c r="K61" s="9"/>
    </row>
    <row r="62" spans="1:11" x14ac:dyDescent="0.25">
      <c r="A62" s="55"/>
      <c r="B62" s="4"/>
      <c r="C62" s="4"/>
      <c r="D62" s="4"/>
      <c r="E62" s="4"/>
      <c r="F62" s="4"/>
      <c r="G62" s="4"/>
      <c r="H62" s="9"/>
      <c r="I62" s="9"/>
      <c r="J62" s="9"/>
      <c r="K62" s="9"/>
    </row>
    <row r="63" spans="1:11" ht="15.75" thickBot="1" x14ac:dyDescent="0.3">
      <c r="A63" s="26"/>
      <c r="B63" s="26"/>
      <c r="C63" s="26"/>
      <c r="D63" s="26"/>
      <c r="E63" s="26"/>
      <c r="F63" s="27"/>
      <c r="G63" s="27"/>
      <c r="H63" s="27"/>
      <c r="I63" s="27"/>
    </row>
    <row r="64" spans="1:11" ht="15.75" thickBot="1" x14ac:dyDescent="0.3">
      <c r="A64" s="22"/>
      <c r="B64" s="56" t="s">
        <v>3</v>
      </c>
      <c r="C64" s="52"/>
      <c r="D64" s="52"/>
      <c r="E64" s="52"/>
      <c r="F64" s="52"/>
      <c r="G64" s="53"/>
      <c r="H64" s="9"/>
      <c r="I64" s="9"/>
      <c r="J64" s="9"/>
      <c r="K64" s="9"/>
    </row>
    <row r="65" spans="1:11" ht="15.75" thickBot="1" x14ac:dyDescent="0.3">
      <c r="A65" s="23"/>
      <c r="B65" s="14" t="s">
        <v>13</v>
      </c>
      <c r="C65" s="14" t="s">
        <v>14</v>
      </c>
      <c r="D65" s="45" t="s">
        <v>15</v>
      </c>
      <c r="E65" s="24" t="s">
        <v>40</v>
      </c>
      <c r="F65" s="24" t="s">
        <v>41</v>
      </c>
      <c r="G65" s="25" t="s">
        <v>16</v>
      </c>
      <c r="H65" s="9"/>
      <c r="I65" s="9"/>
      <c r="J65" s="9"/>
      <c r="K65" s="9"/>
    </row>
    <row r="66" spans="1:11" x14ac:dyDescent="0.25">
      <c r="A66" s="16"/>
      <c r="B66" s="2"/>
      <c r="C66" s="2"/>
      <c r="D66" s="2"/>
      <c r="E66" s="2"/>
      <c r="F66" s="2"/>
      <c r="G66" s="2"/>
      <c r="H66" s="9"/>
      <c r="I66" s="9"/>
      <c r="J66" s="9"/>
      <c r="K66" s="9"/>
    </row>
    <row r="67" spans="1:11" x14ac:dyDescent="0.25">
      <c r="A67" s="16"/>
      <c r="B67" s="2"/>
      <c r="C67" s="2"/>
      <c r="D67" s="2"/>
      <c r="E67" s="2"/>
      <c r="F67" s="2"/>
      <c r="G67" s="2"/>
      <c r="H67" s="9"/>
      <c r="I67" s="9"/>
      <c r="J67" s="9"/>
      <c r="K67" s="9"/>
    </row>
    <row r="68" spans="1:11" x14ac:dyDescent="0.25">
      <c r="A68" s="16"/>
      <c r="B68" s="2"/>
      <c r="C68" s="2"/>
      <c r="D68" s="2"/>
      <c r="E68" s="2"/>
      <c r="F68" s="2"/>
      <c r="G68" s="2"/>
      <c r="H68" s="9"/>
      <c r="I68" s="9"/>
      <c r="J68" s="9"/>
      <c r="K68" s="9"/>
    </row>
    <row r="69" spans="1:11" x14ac:dyDescent="0.25">
      <c r="A69" s="16"/>
      <c r="B69" s="2"/>
      <c r="C69" s="2"/>
      <c r="D69" s="2"/>
      <c r="E69" s="2"/>
      <c r="F69" s="2"/>
      <c r="G69" s="2"/>
      <c r="H69" s="9"/>
      <c r="I69" s="9"/>
      <c r="J69" s="9"/>
      <c r="K69" s="9"/>
    </row>
    <row r="70" spans="1:11" x14ac:dyDescent="0.25">
      <c r="A70" s="16"/>
      <c r="B70" s="2"/>
      <c r="C70" s="2"/>
      <c r="D70" s="2"/>
      <c r="E70" s="2"/>
      <c r="F70" s="2"/>
      <c r="G70" s="2"/>
      <c r="H70" s="9"/>
      <c r="I70" s="9"/>
      <c r="J70" s="9"/>
      <c r="K70" s="9"/>
    </row>
    <row r="71" spans="1:11" x14ac:dyDescent="0.25">
      <c r="A71" s="16"/>
      <c r="B71" s="2"/>
      <c r="C71" s="2"/>
      <c r="D71" s="2"/>
      <c r="E71" s="2"/>
      <c r="F71" s="2"/>
      <c r="G71" s="2"/>
      <c r="H71" s="9"/>
      <c r="I71" s="9"/>
      <c r="J71" s="9"/>
      <c r="K71" s="9"/>
    </row>
    <row r="72" spans="1:11" x14ac:dyDescent="0.25">
      <c r="A72" s="16"/>
      <c r="B72" s="2"/>
      <c r="C72" s="2"/>
      <c r="D72" s="2"/>
      <c r="E72" s="2"/>
      <c r="F72" s="2"/>
      <c r="G72" s="2"/>
      <c r="H72" s="9"/>
      <c r="I72" s="9"/>
      <c r="J72" s="9"/>
      <c r="K72" s="9"/>
    </row>
    <row r="73" spans="1:11" x14ac:dyDescent="0.25">
      <c r="A73" s="16"/>
      <c r="B73" s="2"/>
      <c r="C73" s="2"/>
      <c r="D73" s="2"/>
      <c r="E73" s="2"/>
      <c r="F73" s="2"/>
      <c r="G73" s="2"/>
      <c r="H73" s="9"/>
      <c r="I73" s="9"/>
      <c r="J73" s="9"/>
      <c r="K73" s="9"/>
    </row>
    <row r="74" spans="1:11" x14ac:dyDescent="0.25">
      <c r="A74" s="16"/>
      <c r="B74" s="2"/>
      <c r="C74" s="2"/>
      <c r="D74" s="2"/>
      <c r="E74" s="2"/>
      <c r="F74" s="2"/>
      <c r="G74" s="2"/>
      <c r="H74" s="9"/>
      <c r="I74" s="9"/>
      <c r="J74" s="9"/>
      <c r="K74" s="9"/>
    </row>
    <row r="75" spans="1:11" x14ac:dyDescent="0.25">
      <c r="A75" s="16"/>
      <c r="B75" s="2"/>
      <c r="C75" s="2"/>
      <c r="D75" s="2"/>
      <c r="E75" s="2"/>
      <c r="F75" s="2"/>
      <c r="G75" s="2"/>
      <c r="H75" s="9"/>
      <c r="I75" s="9"/>
      <c r="J75" s="9"/>
      <c r="K75" s="9"/>
    </row>
    <row r="76" spans="1:11" x14ac:dyDescent="0.25">
      <c r="A76" s="54"/>
      <c r="B76" s="2"/>
      <c r="C76" s="2"/>
      <c r="D76" s="2"/>
      <c r="E76" s="2"/>
      <c r="F76" s="2"/>
      <c r="G76" s="2"/>
      <c r="H76" s="9"/>
      <c r="I76" s="9"/>
      <c r="J76" s="9"/>
      <c r="K76" s="9"/>
    </row>
    <row r="77" spans="1:11" x14ac:dyDescent="0.25">
      <c r="A77" s="55"/>
      <c r="B77" s="2"/>
      <c r="C77" s="2"/>
      <c r="D77" s="2"/>
      <c r="E77" s="2"/>
      <c r="F77" s="2"/>
      <c r="G77" s="2"/>
      <c r="H77" s="9"/>
      <c r="I77" s="9"/>
      <c r="J77" s="9"/>
      <c r="K77" s="9"/>
    </row>
    <row r="78" spans="1:11" ht="15.75" thickBot="1" x14ac:dyDescent="0.3">
      <c r="A78" s="26"/>
      <c r="B78" s="26"/>
      <c r="C78" s="26"/>
      <c r="D78" s="26"/>
      <c r="E78" s="26"/>
      <c r="F78" s="27"/>
      <c r="G78" s="27"/>
      <c r="H78" s="27"/>
      <c r="I78" s="27"/>
    </row>
    <row r="79" spans="1:11" ht="15.75" thickBot="1" x14ac:dyDescent="0.3">
      <c r="A79" s="22"/>
      <c r="B79" s="56" t="s">
        <v>2</v>
      </c>
      <c r="C79" s="52"/>
      <c r="D79" s="52"/>
      <c r="E79" s="52"/>
      <c r="F79" s="52"/>
      <c r="G79" s="53"/>
      <c r="H79" s="9"/>
      <c r="I79" s="9"/>
      <c r="J79" s="9"/>
      <c r="K79" s="9"/>
    </row>
    <row r="80" spans="1:11" ht="15.75" thickBot="1" x14ac:dyDescent="0.3">
      <c r="A80" s="23"/>
      <c r="B80" s="14" t="s">
        <v>13</v>
      </c>
      <c r="C80" s="14" t="s">
        <v>14</v>
      </c>
      <c r="D80" s="45" t="s">
        <v>15</v>
      </c>
      <c r="E80" s="24" t="s">
        <v>40</v>
      </c>
      <c r="F80" s="24" t="s">
        <v>41</v>
      </c>
      <c r="G80" s="25" t="s">
        <v>16</v>
      </c>
      <c r="H80" s="9"/>
      <c r="I80" s="9"/>
      <c r="J80" s="9"/>
      <c r="K80" s="9"/>
    </row>
    <row r="81" spans="1:11" x14ac:dyDescent="0.25">
      <c r="A81" s="16"/>
      <c r="B81" s="2"/>
      <c r="C81" s="2"/>
      <c r="D81" s="2"/>
      <c r="E81" s="2"/>
      <c r="F81" s="2"/>
      <c r="G81" s="2"/>
      <c r="H81" s="9"/>
      <c r="I81" s="9"/>
      <c r="J81" s="9"/>
      <c r="K81" s="9"/>
    </row>
    <row r="82" spans="1:11" x14ac:dyDescent="0.25">
      <c r="A82" s="16"/>
      <c r="B82" s="2"/>
      <c r="C82" s="2"/>
      <c r="D82" s="2"/>
      <c r="E82" s="2"/>
      <c r="F82" s="2"/>
      <c r="G82" s="2"/>
      <c r="H82" s="9"/>
      <c r="I82" s="9"/>
      <c r="J82" s="9"/>
      <c r="K82" s="9"/>
    </row>
    <row r="83" spans="1:11" x14ac:dyDescent="0.25">
      <c r="A83" s="16"/>
      <c r="B83" s="2"/>
      <c r="C83" s="2"/>
      <c r="D83" s="2"/>
      <c r="E83" s="2"/>
      <c r="F83" s="2"/>
      <c r="G83" s="2"/>
      <c r="H83" s="9"/>
      <c r="I83" s="9"/>
      <c r="J83" s="9"/>
      <c r="K83" s="9"/>
    </row>
    <row r="84" spans="1:11" x14ac:dyDescent="0.25">
      <c r="A84" s="16"/>
      <c r="B84" s="2"/>
      <c r="C84" s="2"/>
      <c r="D84" s="2"/>
      <c r="E84" s="2"/>
      <c r="F84" s="2"/>
      <c r="G84" s="2"/>
      <c r="H84" s="9"/>
      <c r="I84" s="9"/>
      <c r="J84" s="9"/>
      <c r="K84" s="9"/>
    </row>
    <row r="85" spans="1:11" x14ac:dyDescent="0.25">
      <c r="A85" s="16"/>
      <c r="B85" s="2"/>
      <c r="C85" s="2"/>
      <c r="D85" s="2"/>
      <c r="E85" s="2"/>
      <c r="F85" s="2"/>
      <c r="G85" s="2"/>
      <c r="H85" s="9"/>
      <c r="I85" s="9"/>
      <c r="J85" s="9"/>
      <c r="K85" s="9"/>
    </row>
    <row r="86" spans="1:11" x14ac:dyDescent="0.25">
      <c r="A86" s="16"/>
      <c r="B86" s="2"/>
      <c r="C86" s="2"/>
      <c r="D86" s="2"/>
      <c r="E86" s="2"/>
      <c r="F86" s="2"/>
      <c r="G86" s="2"/>
      <c r="H86" s="9"/>
      <c r="I86" s="9"/>
      <c r="J86" s="9"/>
      <c r="K86" s="9"/>
    </row>
    <row r="87" spans="1:11" x14ac:dyDescent="0.25">
      <c r="A87" s="16"/>
      <c r="B87" s="2"/>
      <c r="C87" s="2"/>
      <c r="D87" s="2"/>
      <c r="E87" s="2"/>
      <c r="F87" s="2"/>
      <c r="G87" s="2"/>
      <c r="H87" s="9"/>
      <c r="I87" s="9"/>
      <c r="J87" s="9"/>
      <c r="K87" s="9"/>
    </row>
    <row r="88" spans="1:11" x14ac:dyDescent="0.25">
      <c r="A88" s="16"/>
      <c r="B88" s="2"/>
      <c r="C88" s="2"/>
      <c r="D88" s="2"/>
      <c r="E88" s="2"/>
      <c r="F88" s="2"/>
      <c r="G88" s="2"/>
      <c r="H88" s="9"/>
      <c r="I88" s="9"/>
      <c r="J88" s="9"/>
      <c r="K88" s="9"/>
    </row>
    <row r="89" spans="1:11" x14ac:dyDescent="0.25">
      <c r="A89" s="16"/>
      <c r="B89" s="2"/>
      <c r="C89" s="2"/>
      <c r="D89" s="2"/>
      <c r="E89" s="2"/>
      <c r="F89" s="2"/>
      <c r="G89" s="2"/>
      <c r="H89" s="9"/>
      <c r="I89" s="9"/>
      <c r="J89" s="9"/>
      <c r="K89" s="9"/>
    </row>
    <row r="90" spans="1:11" x14ac:dyDescent="0.25">
      <c r="A90" s="16"/>
      <c r="B90" s="2"/>
      <c r="C90" s="2"/>
      <c r="D90" s="2"/>
      <c r="E90" s="2"/>
      <c r="F90" s="2"/>
      <c r="G90" s="2"/>
      <c r="H90" s="9"/>
      <c r="I90" s="9"/>
      <c r="J90" s="9"/>
      <c r="K90" s="9"/>
    </row>
    <row r="91" spans="1:11" x14ac:dyDescent="0.25">
      <c r="A91" s="54"/>
      <c r="B91" s="2"/>
      <c r="C91" s="2"/>
      <c r="D91" s="2"/>
      <c r="E91" s="2"/>
      <c r="F91" s="2"/>
      <c r="G91" s="2"/>
      <c r="H91" s="9"/>
      <c r="I91" s="9"/>
      <c r="J91" s="9"/>
      <c r="K91" s="9"/>
    </row>
    <row r="92" spans="1:11" x14ac:dyDescent="0.25">
      <c r="A92" s="55"/>
      <c r="B92" s="2"/>
      <c r="C92" s="2"/>
      <c r="D92" s="2"/>
      <c r="E92" s="2"/>
      <c r="F92" s="2"/>
      <c r="G92" s="2"/>
      <c r="H92" s="9"/>
      <c r="I92" s="9"/>
      <c r="J92" s="9"/>
      <c r="K92" s="9"/>
    </row>
    <row r="93" spans="1:11" ht="15.75" thickBot="1" x14ac:dyDescent="0.3">
      <c r="A93" s="26"/>
      <c r="B93" s="26"/>
      <c r="C93" s="26"/>
      <c r="D93" s="26"/>
      <c r="E93" s="26"/>
      <c r="F93" s="27"/>
      <c r="G93" s="27"/>
      <c r="H93" s="27"/>
      <c r="I93" s="27"/>
    </row>
    <row r="94" spans="1:11" ht="30.75" thickBot="1" x14ac:dyDescent="0.3">
      <c r="A94" s="28"/>
      <c r="B94" s="29" t="s">
        <v>1</v>
      </c>
      <c r="C94" s="29" t="s">
        <v>17</v>
      </c>
      <c r="D94" s="29" t="s">
        <v>19</v>
      </c>
      <c r="E94" s="29" t="s">
        <v>4</v>
      </c>
      <c r="F94" s="44" t="s">
        <v>5</v>
      </c>
      <c r="G94" s="36"/>
      <c r="H94" s="36"/>
      <c r="I94" s="36"/>
      <c r="J94" s="36"/>
    </row>
    <row r="95" spans="1:11" x14ac:dyDescent="0.25">
      <c r="A95" s="16"/>
      <c r="B95" s="2"/>
      <c r="C95" s="3"/>
      <c r="D95" s="3"/>
      <c r="E95" s="1"/>
      <c r="F95" s="1"/>
      <c r="G95" s="36"/>
      <c r="H95" s="36"/>
      <c r="I95" s="36"/>
      <c r="J95" s="36"/>
    </row>
    <row r="96" spans="1:11" x14ac:dyDescent="0.25">
      <c r="A96" s="16"/>
      <c r="B96" s="2"/>
      <c r="C96" s="3"/>
      <c r="D96" s="3"/>
      <c r="E96" s="1"/>
      <c r="F96" s="1"/>
      <c r="G96" s="36"/>
      <c r="H96" s="36"/>
      <c r="I96" s="36"/>
      <c r="J96" s="36"/>
    </row>
    <row r="97" spans="1:11" x14ac:dyDescent="0.25">
      <c r="A97" s="16"/>
      <c r="B97" s="2"/>
      <c r="C97" s="3"/>
      <c r="D97" s="3"/>
      <c r="E97" s="1"/>
      <c r="F97" s="1"/>
      <c r="G97" s="36"/>
      <c r="H97" s="36"/>
      <c r="I97" s="36"/>
      <c r="J97" s="36"/>
    </row>
    <row r="98" spans="1:11" x14ac:dyDescent="0.25">
      <c r="A98" s="16"/>
      <c r="B98" s="2"/>
      <c r="C98" s="3"/>
      <c r="D98" s="3"/>
      <c r="E98" s="1"/>
      <c r="F98" s="1"/>
      <c r="G98" s="36"/>
      <c r="H98" s="36"/>
      <c r="I98" s="36"/>
      <c r="J98" s="36"/>
    </row>
    <row r="99" spans="1:11" x14ac:dyDescent="0.25">
      <c r="A99" s="16"/>
      <c r="B99" s="2"/>
      <c r="C99" s="3"/>
      <c r="D99" s="3"/>
      <c r="E99" s="1"/>
      <c r="F99" s="1"/>
      <c r="G99" s="36"/>
      <c r="H99" s="36"/>
      <c r="I99" s="36"/>
      <c r="J99" s="36"/>
    </row>
    <row r="100" spans="1:11" x14ac:dyDescent="0.25">
      <c r="A100" s="16"/>
      <c r="B100" s="2"/>
      <c r="C100" s="3"/>
      <c r="D100" s="3"/>
      <c r="E100" s="1"/>
      <c r="F100" s="1"/>
      <c r="G100" s="36"/>
      <c r="H100" s="36"/>
      <c r="I100" s="36"/>
      <c r="J100" s="36"/>
    </row>
    <row r="101" spans="1:11" x14ac:dyDescent="0.25">
      <c r="A101" s="16"/>
      <c r="B101" s="2"/>
      <c r="C101" s="3"/>
      <c r="D101" s="3"/>
      <c r="E101" s="1"/>
      <c r="F101" s="1"/>
      <c r="G101" s="36"/>
      <c r="H101" s="36"/>
      <c r="I101" s="36"/>
      <c r="J101" s="36"/>
    </row>
    <row r="102" spans="1:11" x14ac:dyDescent="0.25">
      <c r="A102" s="16"/>
      <c r="B102" s="2"/>
      <c r="C102" s="3"/>
      <c r="D102" s="3"/>
      <c r="E102" s="1"/>
      <c r="F102" s="1"/>
      <c r="G102" s="36"/>
      <c r="H102" s="36"/>
      <c r="I102" s="36"/>
      <c r="J102" s="36"/>
    </row>
    <row r="103" spans="1:11" x14ac:dyDescent="0.25">
      <c r="A103" s="16"/>
      <c r="B103" s="2"/>
      <c r="C103" s="3"/>
      <c r="D103" s="3"/>
      <c r="E103" s="1"/>
      <c r="F103" s="1"/>
      <c r="G103" s="36"/>
      <c r="H103" s="36"/>
      <c r="I103" s="36"/>
      <c r="J103" s="36"/>
    </row>
    <row r="104" spans="1:11" x14ac:dyDescent="0.25">
      <c r="A104" s="16"/>
      <c r="B104" s="2"/>
      <c r="C104" s="3"/>
      <c r="D104" s="3"/>
      <c r="E104" s="1"/>
      <c r="F104" s="1"/>
      <c r="G104" s="36"/>
      <c r="H104" s="36"/>
      <c r="I104" s="36"/>
      <c r="J104" s="36"/>
    </row>
    <row r="105" spans="1:11" x14ac:dyDescent="0.25">
      <c r="A105" s="54"/>
      <c r="B105" s="2"/>
      <c r="C105" s="3"/>
      <c r="D105" s="3"/>
      <c r="E105" s="1"/>
      <c r="F105" s="1"/>
      <c r="G105" s="36"/>
      <c r="H105" s="36"/>
      <c r="I105" s="36"/>
      <c r="J105" s="36"/>
    </row>
    <row r="106" spans="1:11" ht="15.75" thickBot="1" x14ac:dyDescent="0.3">
      <c r="A106" s="55"/>
      <c r="B106" s="2"/>
      <c r="C106" s="3"/>
      <c r="D106" s="3"/>
      <c r="E106" s="1"/>
      <c r="F106" s="62"/>
      <c r="G106" s="36"/>
      <c r="H106" s="36"/>
      <c r="I106" s="36"/>
      <c r="J106" s="36"/>
    </row>
    <row r="107" spans="1:11" ht="15.75" thickBot="1" x14ac:dyDescent="0.3">
      <c r="A107" s="30"/>
      <c r="B107" s="31"/>
      <c r="C107" s="31"/>
      <c r="D107" s="31"/>
      <c r="E107" s="31"/>
      <c r="F107" s="30"/>
      <c r="G107" s="41"/>
      <c r="H107" s="42"/>
      <c r="I107" s="43"/>
      <c r="J107" s="42"/>
    </row>
    <row r="108" spans="1:11" ht="30.75" thickBot="1" x14ac:dyDescent="0.3">
      <c r="A108" s="11"/>
      <c r="B108" s="109" t="s">
        <v>10</v>
      </c>
      <c r="C108" s="110"/>
      <c r="D108" s="110"/>
      <c r="E108" s="110"/>
      <c r="F108" s="111"/>
      <c r="G108" s="6" t="s">
        <v>35</v>
      </c>
      <c r="H108" s="5" t="s">
        <v>31</v>
      </c>
      <c r="I108" s="9"/>
      <c r="J108" s="9"/>
      <c r="K108" s="9"/>
    </row>
    <row r="109" spans="1:11" ht="15.75" thickBot="1" x14ac:dyDescent="0.3">
      <c r="A109" s="23"/>
      <c r="B109" s="32" t="s">
        <v>8</v>
      </c>
      <c r="C109" s="32" t="s">
        <v>6</v>
      </c>
      <c r="D109" s="32" t="s">
        <v>30</v>
      </c>
      <c r="E109" s="32" t="s">
        <v>28</v>
      </c>
      <c r="F109" s="32" t="s">
        <v>7</v>
      </c>
      <c r="G109" s="32" t="s">
        <v>6</v>
      </c>
      <c r="H109" s="33" t="s">
        <v>6</v>
      </c>
      <c r="I109" s="9"/>
      <c r="J109" s="9"/>
      <c r="K109" s="9"/>
    </row>
    <row r="110" spans="1:11" x14ac:dyDescent="0.25">
      <c r="A110" s="16"/>
      <c r="B110" s="2"/>
      <c r="C110" s="1"/>
      <c r="D110" s="4"/>
      <c r="E110" s="2"/>
      <c r="F110" s="2"/>
      <c r="G110" s="1"/>
      <c r="H110" s="1"/>
      <c r="I110" s="9"/>
      <c r="J110" s="9"/>
      <c r="K110" s="9"/>
    </row>
    <row r="111" spans="1:11" x14ac:dyDescent="0.25">
      <c r="A111" s="16"/>
      <c r="B111" s="2"/>
      <c r="C111" s="1"/>
      <c r="D111" s="4"/>
      <c r="E111" s="2"/>
      <c r="F111" s="2"/>
      <c r="G111" s="1"/>
      <c r="H111" s="1"/>
      <c r="I111" s="9"/>
      <c r="J111" s="9"/>
      <c r="K111" s="9"/>
    </row>
    <row r="112" spans="1:11" x14ac:dyDescent="0.25">
      <c r="A112" s="16"/>
      <c r="B112" s="2"/>
      <c r="C112" s="1"/>
      <c r="D112" s="4"/>
      <c r="E112" s="2"/>
      <c r="F112" s="2"/>
      <c r="G112" s="1"/>
      <c r="H112" s="1"/>
      <c r="I112" s="9"/>
      <c r="J112" s="9"/>
      <c r="K112" s="9"/>
    </row>
    <row r="113" spans="1:12" x14ac:dyDescent="0.25">
      <c r="A113" s="16"/>
      <c r="B113" s="2"/>
      <c r="C113" s="1"/>
      <c r="D113" s="4"/>
      <c r="E113" s="2"/>
      <c r="F113" s="2"/>
      <c r="G113" s="1"/>
      <c r="H113" s="1"/>
      <c r="I113" s="9"/>
      <c r="J113" s="9"/>
      <c r="K113" s="9"/>
    </row>
    <row r="114" spans="1:12" x14ac:dyDescent="0.25">
      <c r="A114" s="16"/>
      <c r="B114" s="2"/>
      <c r="C114" s="1"/>
      <c r="D114" s="4"/>
      <c r="E114" s="2"/>
      <c r="F114" s="2"/>
      <c r="G114" s="1"/>
      <c r="H114" s="1"/>
      <c r="I114" s="9"/>
      <c r="J114" s="9"/>
      <c r="K114" s="9"/>
    </row>
    <row r="115" spans="1:12" x14ac:dyDescent="0.25">
      <c r="A115" s="16"/>
      <c r="B115" s="2"/>
      <c r="C115" s="1"/>
      <c r="D115" s="4"/>
      <c r="E115" s="2"/>
      <c r="F115" s="2"/>
      <c r="G115" s="1"/>
      <c r="H115" s="1"/>
      <c r="I115" s="9"/>
      <c r="J115" s="9"/>
      <c r="K115" s="9"/>
    </row>
    <row r="116" spans="1:12" x14ac:dyDescent="0.25">
      <c r="A116" s="16"/>
      <c r="B116" s="2"/>
      <c r="C116" s="1"/>
      <c r="D116" s="4"/>
      <c r="E116" s="2"/>
      <c r="F116" s="2"/>
      <c r="G116" s="1"/>
      <c r="H116" s="1"/>
      <c r="I116" s="9"/>
      <c r="J116" s="9"/>
      <c r="K116" s="9"/>
    </row>
    <row r="117" spans="1:12" x14ac:dyDescent="0.25">
      <c r="A117" s="16"/>
      <c r="B117" s="2"/>
      <c r="C117" s="1"/>
      <c r="D117" s="4"/>
      <c r="E117" s="2"/>
      <c r="F117" s="2"/>
      <c r="G117" s="1"/>
      <c r="H117" s="1"/>
      <c r="I117" s="9"/>
      <c r="J117" s="9"/>
      <c r="K117" s="9"/>
    </row>
    <row r="118" spans="1:12" x14ac:dyDescent="0.25">
      <c r="A118" s="16"/>
      <c r="B118" s="2"/>
      <c r="C118" s="1"/>
      <c r="D118" s="4"/>
      <c r="E118" s="2"/>
      <c r="F118" s="2"/>
      <c r="G118" s="1"/>
      <c r="H118" s="1"/>
      <c r="I118" s="9"/>
      <c r="J118" s="9"/>
      <c r="K118" s="9"/>
    </row>
    <row r="119" spans="1:12" x14ac:dyDescent="0.25">
      <c r="A119" s="16"/>
      <c r="B119" s="2"/>
      <c r="C119" s="1"/>
      <c r="D119" s="4"/>
      <c r="E119" s="2"/>
      <c r="F119" s="2"/>
      <c r="G119" s="1"/>
      <c r="H119" s="1"/>
      <c r="I119" s="9"/>
      <c r="J119" s="9"/>
      <c r="K119" s="9"/>
    </row>
    <row r="120" spans="1:12" x14ac:dyDescent="0.25">
      <c r="A120" s="54"/>
      <c r="B120" s="2"/>
      <c r="C120" s="1"/>
      <c r="D120" s="4"/>
      <c r="E120" s="2"/>
      <c r="F120" s="2"/>
      <c r="G120" s="1"/>
      <c r="H120" s="1"/>
      <c r="I120" s="9"/>
      <c r="J120" s="9"/>
      <c r="K120" s="9"/>
    </row>
    <row r="121" spans="1:12" ht="15.75" thickBot="1" x14ac:dyDescent="0.3">
      <c r="A121" s="55"/>
      <c r="B121" s="2"/>
      <c r="C121" s="1"/>
      <c r="D121" s="2"/>
      <c r="E121" s="2"/>
      <c r="F121" s="2"/>
      <c r="G121" s="1"/>
      <c r="H121" s="62"/>
      <c r="I121" s="9"/>
      <c r="J121" s="9"/>
      <c r="K121" s="9"/>
    </row>
    <row r="122" spans="1:12" ht="15.75" thickBot="1" x14ac:dyDescent="0.3">
      <c r="A122" s="34"/>
      <c r="B122" s="31"/>
      <c r="C122" s="31"/>
      <c r="D122" s="31"/>
      <c r="E122" s="31"/>
      <c r="F122" s="35"/>
      <c r="G122" s="36"/>
      <c r="H122" s="36"/>
      <c r="I122" s="36"/>
      <c r="J122" s="36"/>
    </row>
    <row r="123" spans="1:12" ht="43.9" customHeight="1" thickBot="1" x14ac:dyDescent="0.3">
      <c r="A123" s="37"/>
      <c r="B123" s="38" t="s">
        <v>18</v>
      </c>
      <c r="C123" s="38" t="s">
        <v>20</v>
      </c>
      <c r="D123" s="38" t="s">
        <v>23</v>
      </c>
      <c r="E123" s="38" t="s">
        <v>24</v>
      </c>
      <c r="F123" s="38" t="s">
        <v>25</v>
      </c>
      <c r="G123" s="39" t="s">
        <v>26</v>
      </c>
      <c r="H123" s="39" t="s">
        <v>42</v>
      </c>
      <c r="I123" s="39" t="s">
        <v>32</v>
      </c>
      <c r="J123" s="48" t="s">
        <v>33</v>
      </c>
      <c r="K123" s="48" t="s">
        <v>43</v>
      </c>
      <c r="L123" s="48" t="s">
        <v>34</v>
      </c>
    </row>
    <row r="124" spans="1:12" x14ac:dyDescent="0.25">
      <c r="A124" s="1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6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6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6"/>
      <c r="B127" s="4"/>
      <c r="C127" s="4"/>
      <c r="D127" s="4"/>
      <c r="E127" s="4"/>
      <c r="F127" s="4"/>
      <c r="G127" s="4"/>
      <c r="H127" s="4"/>
      <c r="I127" s="4"/>
      <c r="J127" s="63"/>
      <c r="K127" s="63"/>
      <c r="L127" s="63"/>
    </row>
    <row r="128" spans="1:12" x14ac:dyDescent="0.25">
      <c r="A128" s="16"/>
      <c r="B128" s="4"/>
      <c r="C128" s="4"/>
      <c r="D128" s="4"/>
      <c r="E128" s="4"/>
      <c r="F128" s="4"/>
      <c r="G128" s="4"/>
      <c r="H128" s="4"/>
      <c r="I128" s="4"/>
      <c r="J128" s="63"/>
      <c r="K128" s="63"/>
      <c r="L128" s="63"/>
    </row>
    <row r="129" spans="1:12" x14ac:dyDescent="0.25">
      <c r="A129" s="16"/>
      <c r="B129" s="4"/>
      <c r="C129" s="4"/>
      <c r="D129" s="4"/>
      <c r="E129" s="4"/>
      <c r="F129" s="4"/>
      <c r="G129" s="4"/>
      <c r="H129" s="4"/>
      <c r="I129" s="4"/>
      <c r="J129" s="63"/>
      <c r="K129" s="63"/>
      <c r="L129" s="63"/>
    </row>
    <row r="130" spans="1:12" x14ac:dyDescent="0.25">
      <c r="A130" s="16"/>
      <c r="B130" s="4"/>
      <c r="C130" s="4"/>
      <c r="D130" s="4"/>
      <c r="E130" s="4"/>
      <c r="F130" s="4"/>
      <c r="G130" s="4"/>
      <c r="H130" s="4"/>
      <c r="I130" s="4"/>
      <c r="J130" s="63"/>
      <c r="K130" s="63"/>
      <c r="L130" s="63"/>
    </row>
    <row r="131" spans="1:12" x14ac:dyDescent="0.25">
      <c r="A131" s="16"/>
      <c r="B131" s="4"/>
      <c r="C131" s="4"/>
      <c r="D131" s="4"/>
      <c r="E131" s="4"/>
      <c r="F131" s="4"/>
      <c r="G131" s="4"/>
      <c r="H131" s="4"/>
      <c r="I131" s="4"/>
      <c r="J131" s="63"/>
      <c r="K131" s="63"/>
      <c r="L131" s="63"/>
    </row>
    <row r="132" spans="1:12" x14ac:dyDescent="0.25">
      <c r="A132" s="16"/>
      <c r="B132" s="4"/>
      <c r="C132" s="4"/>
      <c r="D132" s="4"/>
      <c r="E132" s="4"/>
      <c r="F132" s="4"/>
      <c r="G132" s="4"/>
      <c r="H132" s="4"/>
      <c r="I132" s="4"/>
      <c r="J132" s="63"/>
      <c r="K132" s="63"/>
      <c r="L132" s="63"/>
    </row>
    <row r="133" spans="1:12" x14ac:dyDescent="0.25">
      <c r="A133" s="16"/>
      <c r="B133" s="4"/>
      <c r="C133" s="4"/>
      <c r="D133" s="4"/>
      <c r="E133" s="4"/>
      <c r="F133" s="4"/>
      <c r="G133" s="4"/>
      <c r="H133" s="4"/>
      <c r="I133" s="4"/>
      <c r="J133" s="61"/>
      <c r="K133" s="61"/>
      <c r="L133" s="61"/>
    </row>
    <row r="134" spans="1:12" x14ac:dyDescent="0.25">
      <c r="A134" s="54"/>
      <c r="B134" s="4"/>
      <c r="C134" s="4"/>
      <c r="D134" s="4"/>
      <c r="E134" s="4"/>
      <c r="F134" s="4"/>
      <c r="G134" s="4"/>
      <c r="H134" s="4"/>
      <c r="I134" s="4"/>
      <c r="J134" s="61"/>
      <c r="K134" s="61"/>
      <c r="L134" s="61"/>
    </row>
    <row r="135" spans="1:12" x14ac:dyDescent="0.25">
      <c r="A135" s="55"/>
      <c r="B135" s="4"/>
      <c r="C135" s="4"/>
      <c r="D135" s="4"/>
      <c r="E135" s="4"/>
      <c r="F135" s="4"/>
      <c r="G135" s="4"/>
      <c r="H135" s="4"/>
      <c r="I135" s="4"/>
      <c r="J135" s="61"/>
      <c r="K135" s="61"/>
      <c r="L135" s="61"/>
    </row>
    <row r="136" spans="1:12" ht="15.75" thickBot="1" x14ac:dyDescent="0.3">
      <c r="B136" s="40"/>
    </row>
    <row r="137" spans="1:12" ht="15.75" thickBot="1" x14ac:dyDescent="0.3">
      <c r="A137" s="22"/>
      <c r="B137" s="56" t="s">
        <v>6</v>
      </c>
      <c r="C137" s="52"/>
      <c r="D137" s="52"/>
      <c r="E137" s="52"/>
      <c r="F137" s="52"/>
      <c r="G137" s="53"/>
    </row>
    <row r="138" spans="1:12" ht="15.75" thickBot="1" x14ac:dyDescent="0.3">
      <c r="A138" s="23"/>
      <c r="B138" s="14" t="s">
        <v>13</v>
      </c>
      <c r="C138" s="14" t="s">
        <v>14</v>
      </c>
      <c r="D138" s="45" t="s">
        <v>15</v>
      </c>
      <c r="E138" s="24" t="s">
        <v>40</v>
      </c>
      <c r="F138" s="24" t="s">
        <v>41</v>
      </c>
      <c r="G138" s="25" t="s">
        <v>16</v>
      </c>
    </row>
    <row r="139" spans="1:12" x14ac:dyDescent="0.25">
      <c r="A139" s="16"/>
      <c r="B139" s="49"/>
      <c r="C139" s="49"/>
      <c r="D139" s="49"/>
      <c r="E139" s="49"/>
      <c r="F139" s="49"/>
      <c r="G139" s="49"/>
    </row>
    <row r="140" spans="1:12" x14ac:dyDescent="0.25">
      <c r="A140" s="16"/>
      <c r="B140" s="49"/>
      <c r="C140" s="49"/>
      <c r="D140" s="49"/>
      <c r="E140" s="49"/>
      <c r="F140" s="49"/>
      <c r="G140" s="49"/>
    </row>
    <row r="141" spans="1:12" x14ac:dyDescent="0.25">
      <c r="A141" s="16"/>
      <c r="B141" s="49"/>
      <c r="C141" s="49"/>
      <c r="D141" s="49"/>
      <c r="E141" s="49"/>
      <c r="F141" s="49"/>
      <c r="G141" s="49"/>
    </row>
    <row r="142" spans="1:12" x14ac:dyDescent="0.25">
      <c r="A142" s="16"/>
      <c r="B142" s="49"/>
      <c r="C142" s="49"/>
      <c r="D142" s="49"/>
      <c r="E142" s="49"/>
      <c r="F142" s="49"/>
      <c r="G142" s="49"/>
    </row>
    <row r="143" spans="1:12" x14ac:dyDescent="0.25">
      <c r="A143" s="16"/>
      <c r="B143" s="49"/>
      <c r="C143" s="49"/>
      <c r="D143" s="49"/>
      <c r="E143" s="49"/>
      <c r="F143" s="49"/>
      <c r="G143" s="49"/>
    </row>
    <row r="144" spans="1:12" x14ac:dyDescent="0.25">
      <c r="A144" s="16"/>
      <c r="B144" s="49"/>
      <c r="C144" s="49"/>
      <c r="D144" s="49"/>
      <c r="E144" s="49"/>
      <c r="F144" s="49"/>
      <c r="G144" s="49"/>
    </row>
    <row r="145" spans="1:7" x14ac:dyDescent="0.25">
      <c r="A145" s="16"/>
      <c r="B145" s="49"/>
      <c r="C145" s="49"/>
      <c r="D145" s="49"/>
      <c r="E145" s="49"/>
      <c r="F145" s="49"/>
      <c r="G145" s="49"/>
    </row>
    <row r="146" spans="1:7" x14ac:dyDescent="0.25">
      <c r="A146" s="16"/>
      <c r="B146" s="49"/>
      <c r="C146" s="49"/>
      <c r="D146" s="49"/>
      <c r="E146" s="49"/>
      <c r="F146" s="49"/>
      <c r="G146" s="49"/>
    </row>
    <row r="147" spans="1:7" ht="15.75" thickBot="1" x14ac:dyDescent="0.3">
      <c r="A147" s="15"/>
      <c r="B147" s="49"/>
      <c r="C147" s="49"/>
      <c r="D147" s="49"/>
      <c r="E147" s="49"/>
      <c r="F147" s="49"/>
      <c r="G147" s="49"/>
    </row>
    <row r="148" spans="1:7" x14ac:dyDescent="0.25">
      <c r="A148" s="54"/>
      <c r="B148" s="49"/>
      <c r="C148" s="49"/>
      <c r="D148" s="49"/>
      <c r="E148" s="49"/>
      <c r="F148" s="49"/>
      <c r="G148" s="49"/>
    </row>
    <row r="149" spans="1:7" x14ac:dyDescent="0.25">
      <c r="A149" s="55"/>
      <c r="B149" s="2"/>
      <c r="C149" s="2"/>
      <c r="D149" s="2"/>
      <c r="E149" s="2"/>
      <c r="F149" s="2"/>
      <c r="G149" s="2"/>
    </row>
    <row r="150" spans="1:7" ht="15.75" thickBot="1" x14ac:dyDescent="0.3"/>
    <row r="151" spans="1:7" ht="15.75" thickBot="1" x14ac:dyDescent="0.3">
      <c r="A151" s="22"/>
      <c r="B151" s="56" t="s">
        <v>44</v>
      </c>
      <c r="C151" s="52"/>
      <c r="D151" s="52"/>
      <c r="E151" s="52"/>
      <c r="F151" s="52"/>
      <c r="G151" s="53"/>
    </row>
    <row r="152" spans="1:7" ht="15.75" thickBot="1" x14ac:dyDescent="0.3">
      <c r="A152" s="23"/>
      <c r="B152" s="14" t="s">
        <v>13</v>
      </c>
      <c r="C152" s="14" t="s">
        <v>14</v>
      </c>
      <c r="D152" s="45" t="s">
        <v>15</v>
      </c>
      <c r="E152" s="24" t="s">
        <v>40</v>
      </c>
      <c r="F152" s="24" t="s">
        <v>41</v>
      </c>
      <c r="G152" s="25" t="s">
        <v>16</v>
      </c>
    </row>
    <row r="153" spans="1:7" x14ac:dyDescent="0.25">
      <c r="A153" s="16"/>
      <c r="B153" s="49"/>
      <c r="C153" s="49"/>
      <c r="D153" s="49"/>
      <c r="E153" s="49"/>
      <c r="F153" s="49"/>
      <c r="G153" s="49"/>
    </row>
    <row r="154" spans="1:7" x14ac:dyDescent="0.25">
      <c r="A154" s="16"/>
      <c r="B154" s="49"/>
      <c r="C154" s="49"/>
      <c r="D154" s="49"/>
      <c r="E154" s="49"/>
      <c r="F154" s="49"/>
      <c r="G154" s="49"/>
    </row>
    <row r="155" spans="1:7" x14ac:dyDescent="0.25">
      <c r="A155" s="16"/>
      <c r="B155" s="49"/>
      <c r="C155" s="49"/>
      <c r="D155" s="49"/>
      <c r="E155" s="49"/>
      <c r="F155" s="49"/>
      <c r="G155" s="49"/>
    </row>
    <row r="156" spans="1:7" x14ac:dyDescent="0.25">
      <c r="A156" s="16"/>
      <c r="B156" s="49"/>
      <c r="C156" s="49"/>
      <c r="D156" s="49"/>
      <c r="E156" s="49"/>
      <c r="F156" s="49"/>
      <c r="G156" s="49"/>
    </row>
    <row r="157" spans="1:7" x14ac:dyDescent="0.25">
      <c r="A157" s="16"/>
      <c r="B157" s="49"/>
      <c r="C157" s="49"/>
      <c r="D157" s="49"/>
      <c r="E157" s="49"/>
      <c r="F157" s="49"/>
      <c r="G157" s="49"/>
    </row>
    <row r="158" spans="1:7" x14ac:dyDescent="0.25">
      <c r="A158" s="16"/>
      <c r="B158" s="2"/>
      <c r="C158" s="2"/>
      <c r="D158" s="2"/>
      <c r="E158" s="2"/>
      <c r="F158" s="2"/>
      <c r="G158" s="2"/>
    </row>
    <row r="159" spans="1:7" x14ac:dyDescent="0.25">
      <c r="A159" s="16"/>
      <c r="B159" s="2"/>
      <c r="C159" s="2"/>
      <c r="D159" s="2"/>
      <c r="E159" s="2"/>
      <c r="F159" s="2"/>
      <c r="G159" s="2"/>
    </row>
    <row r="160" spans="1:7" x14ac:dyDescent="0.25">
      <c r="A160" s="16"/>
      <c r="B160" s="2"/>
      <c r="C160" s="2"/>
      <c r="D160" s="2"/>
      <c r="E160" s="2"/>
      <c r="F160" s="2"/>
      <c r="G160" s="2"/>
    </row>
    <row r="161" spans="1:7" ht="15.75" thickBot="1" x14ac:dyDescent="0.3">
      <c r="A161" s="15"/>
      <c r="B161" s="49"/>
      <c r="C161" s="49"/>
      <c r="D161" s="49"/>
      <c r="E161" s="49"/>
      <c r="F161" s="49"/>
      <c r="G161" s="49"/>
    </row>
    <row r="162" spans="1:7" x14ac:dyDescent="0.25">
      <c r="A162" s="54"/>
      <c r="B162" s="2"/>
      <c r="C162" s="2"/>
      <c r="D162" s="2"/>
      <c r="E162" s="2"/>
      <c r="F162" s="2"/>
      <c r="G162" s="2"/>
    </row>
    <row r="163" spans="1:7" x14ac:dyDescent="0.25">
      <c r="A163" s="55"/>
      <c r="B163" s="2"/>
      <c r="C163" s="2"/>
      <c r="D163" s="2"/>
      <c r="E163" s="2"/>
      <c r="F163" s="2"/>
      <c r="G163" s="2"/>
    </row>
    <row r="164" spans="1:7" x14ac:dyDescent="0.25">
      <c r="A164" s="55"/>
      <c r="B164" s="2"/>
      <c r="C164" s="2"/>
      <c r="D164" s="2"/>
      <c r="E164" s="2"/>
      <c r="F164" s="2"/>
      <c r="G164" s="2"/>
    </row>
  </sheetData>
  <mergeCells count="3">
    <mergeCell ref="A1:J1"/>
    <mergeCell ref="A2:J2"/>
    <mergeCell ref="B108:F108"/>
  </mergeCells>
  <pageMargins left="0.7" right="0.7" top="0.75" bottom="0.75" header="0.3" footer="0.3"/>
  <pageSetup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21</vt:i4>
      </vt:variant>
    </vt:vector>
  </HeadingPairs>
  <TitlesOfParts>
    <vt:vector size="53" baseType="lpstr">
      <vt:lpstr>Sharpe ratio</vt:lpstr>
      <vt:lpstr>Fund</vt:lpstr>
      <vt:lpstr>Benchmarks</vt:lpstr>
      <vt:lpstr>Competitors</vt:lpstr>
      <vt:lpstr>Index</vt:lpstr>
      <vt:lpstr>interest</vt:lpstr>
      <vt:lpstr>Market State</vt:lpstr>
      <vt:lpstr>Results</vt:lpstr>
      <vt:lpstr>Results T1</vt:lpstr>
      <vt:lpstr>jhkjehk</vt:lpstr>
      <vt:lpstr>Sutter Pension</vt:lpstr>
      <vt:lpstr>Sutter Gina</vt:lpstr>
      <vt:lpstr>CSAA</vt:lpstr>
      <vt:lpstr>Sheet2</vt:lpstr>
      <vt:lpstr>Pg13</vt:lpstr>
      <vt:lpstr>Pg14</vt:lpstr>
      <vt:lpstr>Pg15</vt:lpstr>
      <vt:lpstr>CSAA Gina</vt:lpstr>
      <vt:lpstr>3M</vt:lpstr>
      <vt:lpstr>Results Template</vt:lpstr>
      <vt:lpstr>CSAA15Fund</vt:lpstr>
      <vt:lpstr>Results 3M</vt:lpstr>
      <vt:lpstr>MW Liquid Alpha</vt:lpstr>
      <vt:lpstr>HNI</vt:lpstr>
      <vt:lpstr>HNI 08082016</vt:lpstr>
      <vt:lpstr>HNI08092016</vt:lpstr>
      <vt:lpstr>HNILast</vt:lpstr>
      <vt:lpstr>HNI Fees</vt:lpstr>
      <vt:lpstr>aimee research</vt:lpstr>
      <vt:lpstr>Aimee Reserach 2</vt:lpstr>
      <vt:lpstr>BP</vt:lpstr>
      <vt:lpstr>3M September</vt:lpstr>
      <vt:lpstr>'3M'!Print_Area</vt:lpstr>
      <vt:lpstr>'3M September'!Print_Area</vt:lpstr>
      <vt:lpstr>'aimee research'!Print_Area</vt:lpstr>
      <vt:lpstr>'Aimee Reserach 2'!Print_Area</vt:lpstr>
      <vt:lpstr>BP!Print_Area</vt:lpstr>
      <vt:lpstr>CSAA!Print_Area</vt:lpstr>
      <vt:lpstr>'CSAA Gina'!Print_Area</vt:lpstr>
      <vt:lpstr>CSAA15Fund!Print_Area</vt:lpstr>
      <vt:lpstr>HNI!Print_Area</vt:lpstr>
      <vt:lpstr>'HNI 08082016'!Print_Area</vt:lpstr>
      <vt:lpstr>'HNI Fees'!Print_Area</vt:lpstr>
      <vt:lpstr>HNI08092016!Print_Area</vt:lpstr>
      <vt:lpstr>HNILast!Print_Area</vt:lpstr>
      <vt:lpstr>jhkjehk!Print_Area</vt:lpstr>
      <vt:lpstr>'MW Liquid Alpha'!Print_Area</vt:lpstr>
      <vt:lpstr>Results!Print_Area</vt:lpstr>
      <vt:lpstr>'Results 3M'!Print_Area</vt:lpstr>
      <vt:lpstr>'Results T1'!Print_Area</vt:lpstr>
      <vt:lpstr>'Results Template'!Print_Area</vt:lpstr>
      <vt:lpstr>'Sutter Gina'!Print_Area</vt:lpstr>
      <vt:lpstr>'Sutter Pension'!Print_Area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Sreyansh Jain</dc:creator>
  <cp:lastModifiedBy>Zhongnan Fang</cp:lastModifiedBy>
  <cp:lastPrinted>2016-09-20T13:27:59Z</cp:lastPrinted>
  <dcterms:created xsi:type="dcterms:W3CDTF">2015-06-25T16:41:03Z</dcterms:created>
  <dcterms:modified xsi:type="dcterms:W3CDTF">2016-10-24T19:30:03Z</dcterms:modified>
</cp:coreProperties>
</file>